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6" sheetId="1" r:id="rId1"/>
    <sheet name="Лист1" sheetId="2" r:id="rId2"/>
  </sheets>
  <definedNames>
    <definedName name="_xlnm.Print_Area" localSheetId="0">'Приложение 6'!$A$1:$O$167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9" i="1" l="1"/>
  <c r="H125" i="1" l="1"/>
  <c r="H120" i="1"/>
  <c r="K120" i="1"/>
  <c r="H80" i="1"/>
  <c r="H77" i="1"/>
  <c r="M77" i="1"/>
  <c r="L77" i="1"/>
  <c r="K77" i="1"/>
  <c r="H73" i="1"/>
  <c r="H21" i="1"/>
  <c r="H10" i="1"/>
  <c r="H6" i="1"/>
  <c r="H124" i="1" l="1"/>
  <c r="H129" i="1"/>
  <c r="L73" i="1" l="1"/>
  <c r="M73" i="1"/>
  <c r="K73" i="1"/>
  <c r="H76" i="1"/>
  <c r="M83" i="1" l="1"/>
  <c r="L83" i="1"/>
  <c r="K83" i="1"/>
  <c r="J83" i="1"/>
  <c r="I83" i="1"/>
  <c r="M82" i="1"/>
  <c r="L82" i="1"/>
  <c r="K82" i="1"/>
  <c r="J82" i="1"/>
  <c r="I82" i="1"/>
  <c r="H79" i="1"/>
  <c r="H78" i="1"/>
  <c r="J77" i="1"/>
  <c r="I77" i="1"/>
  <c r="H75" i="1"/>
  <c r="H74" i="1"/>
  <c r="J73" i="1"/>
  <c r="I73" i="1"/>
  <c r="K81" i="1" l="1"/>
  <c r="M81" i="1"/>
  <c r="L81" i="1"/>
  <c r="H82" i="1"/>
  <c r="J81" i="1"/>
  <c r="H83" i="1"/>
  <c r="I81" i="1"/>
  <c r="H128" i="1"/>
  <c r="H127" i="1"/>
  <c r="H81" i="1" l="1"/>
  <c r="M167" i="1"/>
  <c r="L167" i="1"/>
  <c r="K167" i="1"/>
  <c r="J167" i="1"/>
  <c r="I167" i="1"/>
  <c r="M166" i="1"/>
  <c r="L166" i="1"/>
  <c r="K166" i="1"/>
  <c r="J166" i="1"/>
  <c r="I166" i="1"/>
  <c r="I164" i="1" s="1"/>
  <c r="M165" i="1"/>
  <c r="L165" i="1"/>
  <c r="K165" i="1"/>
  <c r="J165" i="1"/>
  <c r="I165" i="1"/>
  <c r="H163" i="1"/>
  <c r="H161" i="1"/>
  <c r="M160" i="1"/>
  <c r="L160" i="1"/>
  <c r="K160" i="1"/>
  <c r="J160" i="1"/>
  <c r="I160" i="1"/>
  <c r="H159" i="1"/>
  <c r="H157" i="1"/>
  <c r="M156" i="1"/>
  <c r="L156" i="1"/>
  <c r="K156" i="1"/>
  <c r="J156" i="1"/>
  <c r="I156" i="1"/>
  <c r="M164" i="1" l="1"/>
  <c r="L164" i="1"/>
  <c r="K164" i="1"/>
  <c r="H166" i="1"/>
  <c r="H165" i="1"/>
  <c r="H156" i="1"/>
  <c r="E156" i="1" s="1"/>
  <c r="H167" i="1"/>
  <c r="H160" i="1"/>
  <c r="E160" i="1" s="1"/>
  <c r="J164" i="1"/>
  <c r="H18" i="1"/>
  <c r="H164" i="1" l="1"/>
  <c r="K131" i="1"/>
  <c r="K16" i="1" l="1"/>
  <c r="L35" i="1" l="1"/>
  <c r="K35" i="1"/>
  <c r="J35" i="1"/>
  <c r="I35" i="1"/>
  <c r="N6" i="1" l="1"/>
  <c r="N11" i="1"/>
  <c r="H122" i="1" l="1"/>
  <c r="H123" i="1"/>
  <c r="H121" i="1"/>
  <c r="H57" i="1"/>
  <c r="M65" i="1"/>
  <c r="M22" i="1"/>
  <c r="M6" i="1"/>
  <c r="I34" i="1" l="1"/>
  <c r="J34" i="1"/>
  <c r="K34" i="1"/>
  <c r="L34" i="1"/>
  <c r="M34" i="1"/>
  <c r="M35" i="1"/>
  <c r="I36" i="1"/>
  <c r="J36" i="1"/>
  <c r="K36" i="1"/>
  <c r="L36" i="1"/>
  <c r="M36" i="1"/>
  <c r="L33" i="1" l="1"/>
  <c r="K33" i="1"/>
  <c r="M33" i="1"/>
  <c r="J33" i="1"/>
  <c r="H35" i="1"/>
  <c r="I33" i="1"/>
  <c r="K56" i="1" l="1"/>
  <c r="H58" i="1"/>
  <c r="J131" i="1" l="1"/>
  <c r="L131" i="1"/>
  <c r="M131" i="1"/>
  <c r="J132" i="1"/>
  <c r="K132" i="1"/>
  <c r="L132" i="1"/>
  <c r="M132" i="1"/>
  <c r="J133" i="1"/>
  <c r="K133" i="1"/>
  <c r="L133" i="1"/>
  <c r="M133" i="1"/>
  <c r="I133" i="1"/>
  <c r="I132" i="1"/>
  <c r="I131" i="1"/>
  <c r="J148" i="1"/>
  <c r="K148" i="1"/>
  <c r="L148" i="1"/>
  <c r="M148" i="1"/>
  <c r="J149" i="1"/>
  <c r="K149" i="1"/>
  <c r="L149" i="1"/>
  <c r="M149" i="1"/>
  <c r="J150" i="1"/>
  <c r="K150" i="1"/>
  <c r="L150" i="1"/>
  <c r="M150" i="1"/>
  <c r="I149" i="1"/>
  <c r="I150" i="1"/>
  <c r="I148" i="1"/>
  <c r="H146" i="1"/>
  <c r="H144" i="1"/>
  <c r="M143" i="1"/>
  <c r="L143" i="1"/>
  <c r="K143" i="1"/>
  <c r="J143" i="1"/>
  <c r="I143" i="1"/>
  <c r="H142" i="1"/>
  <c r="H140" i="1"/>
  <c r="M139" i="1"/>
  <c r="L139" i="1"/>
  <c r="K139" i="1"/>
  <c r="J139" i="1"/>
  <c r="I139" i="1"/>
  <c r="H139" i="1" l="1"/>
  <c r="E139" i="1" s="1"/>
  <c r="H131" i="1"/>
  <c r="L147" i="1"/>
  <c r="H150" i="1"/>
  <c r="K147" i="1"/>
  <c r="H143" i="1"/>
  <c r="E143" i="1" s="1"/>
  <c r="H148" i="1"/>
  <c r="M147" i="1"/>
  <c r="J147" i="1"/>
  <c r="H149" i="1"/>
  <c r="I147" i="1"/>
  <c r="I22" i="1"/>
  <c r="J22" i="1"/>
  <c r="K22" i="1"/>
  <c r="L22" i="1"/>
  <c r="I21" i="1"/>
  <c r="J21" i="1"/>
  <c r="K21" i="1"/>
  <c r="L21" i="1"/>
  <c r="M21" i="1"/>
  <c r="H17" i="1"/>
  <c r="H16" i="1" s="1"/>
  <c r="M16" i="1"/>
  <c r="L16" i="1"/>
  <c r="I16" i="1"/>
  <c r="H147" i="1" l="1"/>
  <c r="E16" i="1"/>
  <c r="I60" i="1"/>
  <c r="I56" i="1"/>
  <c r="J130" i="1" l="1"/>
  <c r="L130" i="1"/>
  <c r="M130" i="1"/>
  <c r="K130" i="1" l="1"/>
  <c r="M120" i="1"/>
  <c r="L120" i="1"/>
  <c r="J120" i="1"/>
  <c r="I120" i="1"/>
  <c r="I125" i="1"/>
  <c r="J125" i="1"/>
  <c r="K125" i="1"/>
  <c r="L125" i="1"/>
  <c r="M125" i="1"/>
  <c r="H126" i="1"/>
  <c r="L66" i="1" l="1"/>
  <c r="H62" i="1"/>
  <c r="M11" i="1"/>
  <c r="L11" i="1"/>
  <c r="K11" i="1"/>
  <c r="J11" i="1"/>
  <c r="I11" i="1"/>
  <c r="H132" i="1" l="1"/>
  <c r="M66" i="1" l="1"/>
  <c r="H13" i="1" l="1"/>
  <c r="H12" i="1"/>
  <c r="H8" i="1"/>
  <c r="H9" i="1"/>
  <c r="H7" i="1"/>
  <c r="I6" i="1"/>
  <c r="J6" i="1"/>
  <c r="K6" i="1"/>
  <c r="L6" i="1"/>
  <c r="H22" i="1" l="1"/>
  <c r="H11" i="1"/>
  <c r="E29" i="1"/>
  <c r="H32" i="1" l="1"/>
  <c r="H36" i="1" s="1"/>
  <c r="H31" i="1"/>
  <c r="H30" i="1"/>
  <c r="H34" i="1" s="1"/>
  <c r="M29" i="1"/>
  <c r="L29" i="1"/>
  <c r="K29" i="1"/>
  <c r="J29" i="1"/>
  <c r="H33" i="1" l="1"/>
  <c r="H29" i="1"/>
  <c r="J113" i="1" l="1"/>
  <c r="K113" i="1"/>
  <c r="L113" i="1"/>
  <c r="M113" i="1"/>
  <c r="I113" i="1"/>
  <c r="J112" i="1"/>
  <c r="K112" i="1"/>
  <c r="L112" i="1"/>
  <c r="M112" i="1"/>
  <c r="I112" i="1"/>
  <c r="J111" i="1"/>
  <c r="K111" i="1"/>
  <c r="L111" i="1"/>
  <c r="M111" i="1"/>
  <c r="I111" i="1"/>
  <c r="H109" i="1"/>
  <c r="H108" i="1"/>
  <c r="H107" i="1"/>
  <c r="M106" i="1"/>
  <c r="L106" i="1"/>
  <c r="K106" i="1"/>
  <c r="J106" i="1"/>
  <c r="I106" i="1"/>
  <c r="I93" i="1"/>
  <c r="J93" i="1"/>
  <c r="H94" i="1"/>
  <c r="H95" i="1"/>
  <c r="H96" i="1"/>
  <c r="I98" i="1"/>
  <c r="J98" i="1"/>
  <c r="K98" i="1"/>
  <c r="L98" i="1"/>
  <c r="M98" i="1"/>
  <c r="I99" i="1"/>
  <c r="J99" i="1"/>
  <c r="K99" i="1"/>
  <c r="L99" i="1"/>
  <c r="M99" i="1"/>
  <c r="I100" i="1"/>
  <c r="J100" i="1"/>
  <c r="K100" i="1"/>
  <c r="L100" i="1"/>
  <c r="M100" i="1"/>
  <c r="K89" i="1"/>
  <c r="H90" i="1"/>
  <c r="H91" i="1"/>
  <c r="H92" i="1"/>
  <c r="J56" i="1"/>
  <c r="L56" i="1"/>
  <c r="M56" i="1"/>
  <c r="H59" i="1"/>
  <c r="H56" i="1" s="1"/>
  <c r="J60" i="1"/>
  <c r="K60" i="1"/>
  <c r="L60" i="1"/>
  <c r="M60" i="1"/>
  <c r="H61" i="1"/>
  <c r="H63" i="1"/>
  <c r="I65" i="1"/>
  <c r="J65" i="1"/>
  <c r="K65" i="1"/>
  <c r="L65" i="1"/>
  <c r="I66" i="1"/>
  <c r="J66" i="1"/>
  <c r="K66" i="1"/>
  <c r="I67" i="1"/>
  <c r="J67" i="1"/>
  <c r="K67" i="1"/>
  <c r="L67" i="1"/>
  <c r="M67" i="1"/>
  <c r="M64" i="1" s="1"/>
  <c r="E56" i="1" l="1"/>
  <c r="E60" i="1"/>
  <c r="H66" i="1"/>
  <c r="H111" i="1"/>
  <c r="L110" i="1"/>
  <c r="K110" i="1"/>
  <c r="J110" i="1"/>
  <c r="H93" i="1"/>
  <c r="H106" i="1"/>
  <c r="M110" i="1"/>
  <c r="H113" i="1"/>
  <c r="I110" i="1"/>
  <c r="H112" i="1"/>
  <c r="H89" i="1"/>
  <c r="H98" i="1"/>
  <c r="H99" i="1"/>
  <c r="L97" i="1"/>
  <c r="K97" i="1"/>
  <c r="J97" i="1"/>
  <c r="H100" i="1"/>
  <c r="M97" i="1"/>
  <c r="I97" i="1"/>
  <c r="J64" i="1"/>
  <c r="I64" i="1"/>
  <c r="H60" i="1"/>
  <c r="H67" i="1"/>
  <c r="L64" i="1"/>
  <c r="K64" i="1"/>
  <c r="H65" i="1"/>
  <c r="H64" i="1" l="1"/>
  <c r="H97" i="1"/>
  <c r="H110" i="1"/>
  <c r="H43" i="1" l="1"/>
  <c r="H45" i="1"/>
  <c r="H44" i="1" l="1"/>
  <c r="H42" i="1" s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H49" i="1"/>
  <c r="H47" i="1"/>
  <c r="M23" i="1"/>
  <c r="L23" i="1"/>
  <c r="K23" i="1"/>
  <c r="J23" i="1"/>
  <c r="I23" i="1"/>
  <c r="H23" i="1"/>
  <c r="F29" i="2"/>
  <c r="F32" i="2"/>
  <c r="F27" i="2"/>
  <c r="F28" i="2"/>
  <c r="F30" i="2"/>
  <c r="F31" i="2"/>
  <c r="F33" i="2"/>
  <c r="F26" i="2"/>
  <c r="I42" i="1"/>
  <c r="J42" i="1"/>
  <c r="K42" i="1"/>
  <c r="L42" i="1"/>
  <c r="M42" i="1"/>
  <c r="H20" i="1" l="1"/>
  <c r="J20" i="1"/>
  <c r="L46" i="1"/>
  <c r="M46" i="1"/>
  <c r="L20" i="1"/>
  <c r="J46" i="1"/>
  <c r="K20" i="1"/>
  <c r="M20" i="1"/>
  <c r="K46" i="1"/>
  <c r="I20" i="1"/>
  <c r="I46" i="1"/>
  <c r="H48" i="1"/>
  <c r="H46" i="1" s="1"/>
  <c r="I130" i="1"/>
  <c r="H133" i="1"/>
  <c r="H130" i="1" s="1"/>
</calcChain>
</file>

<file path=xl/sharedStrings.xml><?xml version="1.0" encoding="utf-8"?>
<sst xmlns="http://schemas.openxmlformats.org/spreadsheetml/2006/main" count="385" uniqueCount="69">
  <si>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</si>
  <si>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</si>
  <si>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</si>
  <si>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</si>
  <si>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</si>
  <si>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</si>
  <si>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</si>
  <si>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</si>
  <si>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</si>
  <si>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</si>
  <si>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</si>
  <si>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</si>
  <si>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</si>
  <si>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</si>
  <si>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</si>
  <si>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</si>
  <si>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</si>
  <si>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</si>
  <si>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</si>
  <si>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</si>
  <si>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</si>
  <si>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</si>
  <si>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</si>
  <si>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</si>
  <si>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</si>
  <si>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</si>
  <si>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</si>
  <si>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</si>
  <si>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</si>
  <si>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</si>
  <si>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</si>
  <si>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</si>
  <si>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</si>
  <si>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</si>
  <si>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</si>
  <si>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</si>
  <si>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</si>
  <si>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</si>
  <si>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</si>
  <si>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</si>
  <si>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</si>
  <si>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</si>
  <si>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</si>
  <si>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</si>
  <si>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</si>
  <si>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</si>
  <si>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</si>
  <si>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</si>
  <si>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</si>
  <si>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</si>
  <si>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</si>
  <si>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</si>
  <si>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Детский сад на 95 мест по адресу: г.о Домодедово, д. Красное  (ПИР и строительство)</t>
  </si>
  <si>
    <t>Адресный перечень объектов муниципальной собственности, финансирование которых предусмотрено мероприятием   01.02 «Строительство (реконструкция) объектов физической культуры и спорта за счет средств бюджетов муниципальных образований Московской области » 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</si>
  <si>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</si>
  <si>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</si>
  <si>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</si>
  <si>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Строительство блока школы на 825 мест г.о. Домодедово (этап №2 общеобразовательной школы на 1100 мест) (ПИР и строительство)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</si>
  <si>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</si>
  <si>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</si>
  <si>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</si>
  <si>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области»  подпрограммы 3 «Строительство (реконструкция) объектов образования»</t>
  </si>
  <si>
    <t>Детский сад на 250 мест по адресу: г. Домодедово, мкр. Западный, ул.Текстильщиков (ПИР и строительство)</t>
  </si>
  <si>
    <t>2025-2026</t>
  </si>
  <si>
    <t>Адресный перечень объектов муниципальной собственности, финансирование которых предусмотрено мероприятием   01.05 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 » </t>
  </si>
  <si>
    <t>Адресный перечень объектов муниципальной собственности, финансирование которых предусмотрено мероприятием 2.11 «Капитальные вложения в объекты общего образования» подпрограммы 3 «Строительство (реконструкция) объектов образования»</t>
  </si>
  <si>
    <t>кроме того: строительный контроль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</si>
  <si>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</si>
  <si>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>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</si>
</sst>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3" fillId="2" borderId="3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4" fillId="2" borderId="14" xfId="0" applyFont="1" applyFill="1" applyBorder="1" applyAlignment="1">
      <alignment vertical="top" wrapText="1"/>
    </xf>
    <xf numFmtId="4" fontId="3" fillId="2" borderId="6" xfId="2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4" xfId="0" applyFill="1" applyBorder="1"/>
    <xf numFmtId="0" fontId="0" fillId="0" borderId="1" xfId="0" applyFill="1" applyBorder="1" applyAlignment="1"/>
    <xf numFmtId="0" fontId="0" fillId="0" borderId="0" xfId="0" applyFill="1" applyBorder="1" applyAlignment="1"/>
    <xf numFmtId="0" fontId="3" fillId="2" borderId="8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6" xfId="1" applyFont="1" applyFill="1" applyBorder="1" applyAlignment="1">
      <alignment horizontal="center" vertical="top" wrapText="1"/>
    </xf>
    <xf numFmtId="165" fontId="3" fillId="2" borderId="4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9" fillId="2" borderId="5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0" fillId="2" borderId="5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4" fontId="11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7"/>
  <sheetViews>
    <sheetView tabSelected="1" topLeftCell="A151" zoomScaleNormal="100" workbookViewId="0">
      <selection activeCell="H46" sqref="H46"/>
    </sheetView>
  </sheetViews>
  <sheetFormatPr defaultColWidth="8.85546875" defaultRowHeight="12.75" x14ac:dyDescent="0.2"/>
  <cols>
    <col min="1" max="1" width="5.42578125" style="12" customWidth="1"/>
    <col min="2" max="2" width="25.85546875" style="12" customWidth="1"/>
    <col min="3" max="3" width="15.28515625" style="12" customWidth="1"/>
    <col min="4" max="4" width="15" style="12" customWidth="1"/>
    <col min="5" max="5" width="13.5703125" style="12" customWidth="1"/>
    <col min="6" max="6" width="13.85546875" style="12" customWidth="1"/>
    <col min="7" max="7" width="21.28515625" style="12" customWidth="1"/>
    <col min="8" max="8" width="13.28515625" style="12" customWidth="1"/>
    <col min="9" max="9" width="13.7109375" style="12" customWidth="1"/>
    <col min="10" max="10" width="12.28515625" style="12" customWidth="1"/>
    <col min="11" max="11" width="13.5703125" style="12" customWidth="1"/>
    <col min="12" max="12" width="13.85546875" style="12" customWidth="1"/>
    <col min="13" max="13" width="14.140625" style="12" customWidth="1"/>
    <col min="14" max="14" width="15.7109375" style="12" customWidth="1"/>
    <col min="15" max="15" width="19.85546875" style="12" customWidth="1"/>
    <col min="16" max="16384" width="8.85546875" style="12"/>
  </cols>
  <sheetData>
    <row r="1" spans="1:15" ht="53.25" customHeight="1" x14ac:dyDescent="0.2">
      <c r="A1" s="15"/>
      <c r="B1" s="16"/>
      <c r="C1" s="17"/>
      <c r="D1" s="17"/>
      <c r="E1" s="17"/>
      <c r="F1" s="17"/>
      <c r="G1" s="18"/>
      <c r="H1" s="19"/>
      <c r="I1" s="19"/>
      <c r="J1" s="19"/>
      <c r="K1" s="19"/>
      <c r="L1" s="19"/>
      <c r="M1" s="134" t="s">
        <v>67</v>
      </c>
      <c r="N1" s="135"/>
      <c r="O1" s="135"/>
    </row>
    <row r="2" spans="1:15" ht="42.75" customHeight="1" x14ac:dyDescent="0.2">
      <c r="A2" s="95" t="s">
        <v>60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15" ht="55.5" customHeight="1" x14ac:dyDescent="0.2">
      <c r="A3" s="86" t="s">
        <v>19</v>
      </c>
      <c r="B3" s="86" t="s">
        <v>18</v>
      </c>
      <c r="C3" s="86" t="s">
        <v>17</v>
      </c>
      <c r="D3" s="86" t="s">
        <v>16</v>
      </c>
      <c r="E3" s="86" t="s">
        <v>15</v>
      </c>
      <c r="F3" s="86" t="s">
        <v>33</v>
      </c>
      <c r="G3" s="98" t="s">
        <v>14</v>
      </c>
      <c r="H3" s="100" t="s">
        <v>13</v>
      </c>
      <c r="I3" s="101"/>
      <c r="J3" s="101"/>
      <c r="K3" s="101"/>
      <c r="L3" s="101"/>
      <c r="M3" s="102"/>
      <c r="N3" s="86" t="s">
        <v>12</v>
      </c>
      <c r="O3" s="86" t="s">
        <v>11</v>
      </c>
    </row>
    <row r="4" spans="1:15" ht="52.5" customHeight="1" x14ac:dyDescent="0.2">
      <c r="A4" s="97"/>
      <c r="B4" s="97"/>
      <c r="C4" s="97"/>
      <c r="D4" s="97"/>
      <c r="E4" s="97"/>
      <c r="F4" s="97"/>
      <c r="G4" s="99"/>
      <c r="H4" s="74" t="s">
        <v>3</v>
      </c>
      <c r="I4" s="21" t="s">
        <v>10</v>
      </c>
      <c r="J4" s="21" t="s">
        <v>9</v>
      </c>
      <c r="K4" s="21" t="s">
        <v>8</v>
      </c>
      <c r="L4" s="21" t="s">
        <v>7</v>
      </c>
      <c r="M4" s="21" t="s">
        <v>6</v>
      </c>
      <c r="N4" s="103"/>
      <c r="O4" s="97"/>
    </row>
    <row r="5" spans="1:15" ht="21" customHeigh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71">
        <v>8</v>
      </c>
      <c r="I5" s="72">
        <v>9</v>
      </c>
      <c r="J5" s="72">
        <v>10</v>
      </c>
      <c r="K5" s="72">
        <v>11</v>
      </c>
      <c r="L5" s="72">
        <v>12</v>
      </c>
      <c r="M5" s="72">
        <v>13</v>
      </c>
      <c r="N5" s="22">
        <v>14</v>
      </c>
      <c r="O5" s="22">
        <v>15</v>
      </c>
    </row>
    <row r="6" spans="1:15" ht="22.5" customHeight="1" x14ac:dyDescent="0.2">
      <c r="A6" s="86" t="s">
        <v>5</v>
      </c>
      <c r="B6" s="88" t="s">
        <v>54</v>
      </c>
      <c r="C6" s="90" t="s">
        <v>44</v>
      </c>
      <c r="D6" s="90">
        <v>240</v>
      </c>
      <c r="E6" s="105">
        <v>346954</v>
      </c>
      <c r="F6" s="90">
        <v>0</v>
      </c>
      <c r="G6" s="25" t="s">
        <v>4</v>
      </c>
      <c r="H6" s="13">
        <f>SUM(H7:H9)</f>
        <v>49152.74</v>
      </c>
      <c r="I6" s="13">
        <f t="shared" ref="I6:M6" si="0">SUM(I7:I9)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49152.74</v>
      </c>
      <c r="N6" s="13">
        <f>SUM(N7:N8)</f>
        <v>290599.18</v>
      </c>
      <c r="O6" s="26"/>
    </row>
    <row r="7" spans="1:15" ht="29.25" customHeight="1" x14ac:dyDescent="0.2">
      <c r="A7" s="87"/>
      <c r="B7" s="89"/>
      <c r="C7" s="116"/>
      <c r="D7" s="116"/>
      <c r="E7" s="106"/>
      <c r="F7" s="116"/>
      <c r="G7" s="27" t="s">
        <v>2</v>
      </c>
      <c r="H7" s="13">
        <f>SUM(I7:M7)</f>
        <v>46695.1</v>
      </c>
      <c r="I7" s="13">
        <v>0</v>
      </c>
      <c r="J7" s="13">
        <v>0</v>
      </c>
      <c r="K7" s="13">
        <v>0</v>
      </c>
      <c r="L7" s="13">
        <v>0</v>
      </c>
      <c r="M7" s="13">
        <v>46695.1</v>
      </c>
      <c r="N7" s="13">
        <v>276069.21999999997</v>
      </c>
      <c r="O7" s="119" t="s">
        <v>32</v>
      </c>
    </row>
    <row r="8" spans="1:15" ht="39" customHeight="1" x14ac:dyDescent="0.2">
      <c r="A8" s="87"/>
      <c r="B8" s="89"/>
      <c r="C8" s="116"/>
      <c r="D8" s="116"/>
      <c r="E8" s="106"/>
      <c r="F8" s="116"/>
      <c r="G8" s="27" t="s">
        <v>1</v>
      </c>
      <c r="H8" s="13">
        <f t="shared" ref="H8:H9" si="1">SUM(I8:M8)</f>
        <v>2457.64</v>
      </c>
      <c r="I8" s="13">
        <v>0</v>
      </c>
      <c r="J8" s="13">
        <v>0</v>
      </c>
      <c r="K8" s="13">
        <v>0</v>
      </c>
      <c r="L8" s="13">
        <v>0</v>
      </c>
      <c r="M8" s="13">
        <v>2457.64</v>
      </c>
      <c r="N8" s="13">
        <v>14529.96</v>
      </c>
      <c r="O8" s="117"/>
    </row>
    <row r="9" spans="1:15" ht="18" customHeight="1" x14ac:dyDescent="0.2">
      <c r="A9" s="87"/>
      <c r="B9" s="120"/>
      <c r="C9" s="117"/>
      <c r="D9" s="117"/>
      <c r="E9" s="118"/>
      <c r="F9" s="117"/>
      <c r="G9" s="27" t="s">
        <v>0</v>
      </c>
      <c r="H9" s="13">
        <f t="shared" si="1"/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/>
    </row>
    <row r="10" spans="1:15" ht="30.75" customHeight="1" x14ac:dyDescent="0.2">
      <c r="A10" s="125"/>
      <c r="B10" s="75" t="s">
        <v>66</v>
      </c>
      <c r="C10" s="80"/>
      <c r="D10" s="80"/>
      <c r="E10" s="78"/>
      <c r="F10" s="80"/>
      <c r="G10" s="27" t="s">
        <v>2</v>
      </c>
      <c r="H10" s="13">
        <f>SUM(I10:M10)</f>
        <v>847.26</v>
      </c>
      <c r="I10" s="13">
        <v>0</v>
      </c>
      <c r="J10" s="13">
        <v>0</v>
      </c>
      <c r="K10" s="13">
        <v>0</v>
      </c>
      <c r="L10" s="13">
        <v>0</v>
      </c>
      <c r="M10" s="13">
        <v>847.26</v>
      </c>
      <c r="N10" s="13">
        <v>6354.82</v>
      </c>
      <c r="O10" s="26"/>
    </row>
    <row r="11" spans="1:15" ht="17.25" customHeight="1" x14ac:dyDescent="0.2">
      <c r="A11" s="111" t="s">
        <v>22</v>
      </c>
      <c r="B11" s="88" t="s">
        <v>62</v>
      </c>
      <c r="C11" s="90" t="s">
        <v>63</v>
      </c>
      <c r="D11" s="90">
        <v>250</v>
      </c>
      <c r="E11" s="105">
        <v>508944.48</v>
      </c>
      <c r="F11" s="90">
        <v>0</v>
      </c>
      <c r="G11" s="25" t="s">
        <v>4</v>
      </c>
      <c r="H11" s="28">
        <f>SUM(H12:H14)</f>
        <v>0</v>
      </c>
      <c r="I11" s="28">
        <f t="shared" ref="I11:M11" si="2">SUM(I12:I14)</f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13">
        <f>SUM(N12:N13)</f>
        <v>499416.53</v>
      </c>
      <c r="O11" s="26"/>
    </row>
    <row r="12" spans="1:15" ht="27.75" customHeight="1" x14ac:dyDescent="0.2">
      <c r="A12" s="112"/>
      <c r="B12" s="114"/>
      <c r="C12" s="116"/>
      <c r="D12" s="116"/>
      <c r="E12" s="106"/>
      <c r="F12" s="116"/>
      <c r="G12" s="27" t="s">
        <v>2</v>
      </c>
      <c r="H12" s="28">
        <f>SUM(I12:M12)</f>
        <v>0</v>
      </c>
      <c r="I12" s="28">
        <v>0</v>
      </c>
      <c r="J12" s="28">
        <v>0</v>
      </c>
      <c r="K12" s="28">
        <v>0</v>
      </c>
      <c r="L12" s="28">
        <v>0</v>
      </c>
      <c r="M12" s="13">
        <v>0</v>
      </c>
      <c r="N12" s="13">
        <v>327617.24</v>
      </c>
      <c r="O12" s="119" t="s">
        <v>32</v>
      </c>
    </row>
    <row r="13" spans="1:15" ht="38.25" x14ac:dyDescent="0.2">
      <c r="A13" s="112"/>
      <c r="B13" s="114"/>
      <c r="C13" s="116"/>
      <c r="D13" s="116"/>
      <c r="E13" s="106"/>
      <c r="F13" s="116"/>
      <c r="G13" s="27" t="s">
        <v>1</v>
      </c>
      <c r="H13" s="28">
        <f>SUM(I13:M13)</f>
        <v>0</v>
      </c>
      <c r="I13" s="28">
        <v>0</v>
      </c>
      <c r="J13" s="28">
        <v>0</v>
      </c>
      <c r="K13" s="28">
        <v>0</v>
      </c>
      <c r="L13" s="28">
        <v>0</v>
      </c>
      <c r="M13" s="13">
        <v>0</v>
      </c>
      <c r="N13" s="13">
        <v>171799.29</v>
      </c>
      <c r="O13" s="117"/>
    </row>
    <row r="14" spans="1:15" ht="19.5" customHeight="1" x14ac:dyDescent="0.2">
      <c r="A14" s="112"/>
      <c r="B14" s="115"/>
      <c r="C14" s="117"/>
      <c r="D14" s="117"/>
      <c r="E14" s="118"/>
      <c r="F14" s="117"/>
      <c r="G14" s="29" t="s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6"/>
    </row>
    <row r="15" spans="1:15" ht="30.75" customHeight="1" x14ac:dyDescent="0.2">
      <c r="A15" s="113"/>
      <c r="B15" s="75" t="s">
        <v>66</v>
      </c>
      <c r="C15" s="80"/>
      <c r="D15" s="80"/>
      <c r="E15" s="78"/>
      <c r="F15" s="80"/>
      <c r="G15" s="27" t="s">
        <v>2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9527.9500000000007</v>
      </c>
      <c r="O15" s="26"/>
    </row>
    <row r="16" spans="1:15" ht="17.25" customHeight="1" x14ac:dyDescent="0.2">
      <c r="A16" s="111" t="s">
        <v>34</v>
      </c>
      <c r="B16" s="88" t="s">
        <v>52</v>
      </c>
      <c r="C16" s="90" t="s">
        <v>68</v>
      </c>
      <c r="D16" s="90">
        <v>95</v>
      </c>
      <c r="E16" s="105">
        <f>SUM(H16)</f>
        <v>153700.93</v>
      </c>
      <c r="F16" s="90">
        <v>0</v>
      </c>
      <c r="G16" s="25" t="s">
        <v>4</v>
      </c>
      <c r="H16" s="28">
        <f>SUM(H17:H19)</f>
        <v>153700.93</v>
      </c>
      <c r="I16" s="28">
        <f t="shared" ref="I16:M16" si="3">SUM(I17:I19)</f>
        <v>0</v>
      </c>
      <c r="J16" s="28">
        <v>27690</v>
      </c>
      <c r="K16" s="28">
        <f>SUM(K17:K19)</f>
        <v>26010.93</v>
      </c>
      <c r="L16" s="28">
        <f t="shared" si="3"/>
        <v>100000</v>
      </c>
      <c r="M16" s="28">
        <f t="shared" si="3"/>
        <v>0</v>
      </c>
      <c r="N16" s="13">
        <v>0</v>
      </c>
      <c r="O16" s="26"/>
    </row>
    <row r="17" spans="1:15" ht="27.75" customHeight="1" x14ac:dyDescent="0.2">
      <c r="A17" s="112"/>
      <c r="B17" s="114"/>
      <c r="C17" s="116"/>
      <c r="D17" s="116"/>
      <c r="E17" s="106"/>
      <c r="F17" s="116"/>
      <c r="G17" s="27" t="s">
        <v>2</v>
      </c>
      <c r="H17" s="28">
        <f>SUM(I17:M17)</f>
        <v>0</v>
      </c>
      <c r="I17" s="28">
        <v>0</v>
      </c>
      <c r="J17" s="28">
        <v>0</v>
      </c>
      <c r="K17" s="28">
        <v>0</v>
      </c>
      <c r="L17" s="28">
        <v>0</v>
      </c>
      <c r="M17" s="13">
        <v>0</v>
      </c>
      <c r="N17" s="13">
        <v>0</v>
      </c>
      <c r="O17" s="119" t="s">
        <v>32</v>
      </c>
    </row>
    <row r="18" spans="1:15" ht="38.25" x14ac:dyDescent="0.2">
      <c r="A18" s="112"/>
      <c r="B18" s="114"/>
      <c r="C18" s="116"/>
      <c r="D18" s="116"/>
      <c r="E18" s="106"/>
      <c r="F18" s="116"/>
      <c r="G18" s="27" t="s">
        <v>1</v>
      </c>
      <c r="H18" s="28">
        <f>SUM(I18:M18)</f>
        <v>153700.93</v>
      </c>
      <c r="I18" s="28">
        <v>0</v>
      </c>
      <c r="J18" s="28">
        <v>27690</v>
      </c>
      <c r="K18" s="28">
        <v>26010.93</v>
      </c>
      <c r="L18" s="28">
        <v>100000</v>
      </c>
      <c r="M18" s="13">
        <v>0</v>
      </c>
      <c r="N18" s="13">
        <v>0</v>
      </c>
      <c r="O18" s="117"/>
    </row>
    <row r="19" spans="1:15" ht="19.5" customHeight="1" x14ac:dyDescent="0.2">
      <c r="A19" s="113"/>
      <c r="B19" s="115"/>
      <c r="C19" s="117"/>
      <c r="D19" s="117"/>
      <c r="E19" s="118"/>
      <c r="F19" s="117"/>
      <c r="G19" s="29" t="s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6"/>
    </row>
    <row r="20" spans="1:15" ht="19.5" customHeight="1" x14ac:dyDescent="0.2">
      <c r="A20" s="30"/>
      <c r="B20" s="92" t="s">
        <v>31</v>
      </c>
      <c r="C20" s="31"/>
      <c r="D20" s="31"/>
      <c r="E20" s="31"/>
      <c r="F20" s="31"/>
      <c r="G20" s="32" t="s">
        <v>4</v>
      </c>
      <c r="H20" s="33">
        <f>SUM(H21:H23)</f>
        <v>202853.67</v>
      </c>
      <c r="I20" s="33">
        <f t="shared" ref="I20:M20" si="4">SUM(I21:I23)</f>
        <v>0</v>
      </c>
      <c r="J20" s="33">
        <f t="shared" si="4"/>
        <v>27690</v>
      </c>
      <c r="K20" s="33">
        <f t="shared" si="4"/>
        <v>26010.93</v>
      </c>
      <c r="L20" s="33">
        <f t="shared" si="4"/>
        <v>100000</v>
      </c>
      <c r="M20" s="33">
        <f t="shared" si="4"/>
        <v>49152.74</v>
      </c>
      <c r="N20" s="34"/>
      <c r="O20" s="35"/>
    </row>
    <row r="21" spans="1:15" ht="41.25" customHeight="1" x14ac:dyDescent="0.2">
      <c r="A21" s="30"/>
      <c r="B21" s="93"/>
      <c r="C21" s="31"/>
      <c r="D21" s="31"/>
      <c r="E21" s="31"/>
      <c r="F21" s="31"/>
      <c r="G21" s="32" t="s">
        <v>2</v>
      </c>
      <c r="H21" s="33">
        <f>SUM(H7+H12)+H17</f>
        <v>46695.1</v>
      </c>
      <c r="I21" s="33">
        <f t="shared" ref="I21:M21" si="5">SUM(I7+I12)+I17</f>
        <v>0</v>
      </c>
      <c r="J21" s="33">
        <f t="shared" si="5"/>
        <v>0</v>
      </c>
      <c r="K21" s="33">
        <f t="shared" si="5"/>
        <v>0</v>
      </c>
      <c r="L21" s="33">
        <f t="shared" si="5"/>
        <v>0</v>
      </c>
      <c r="M21" s="33">
        <f t="shared" si="5"/>
        <v>46695.1</v>
      </c>
      <c r="N21" s="34"/>
      <c r="O21" s="35"/>
    </row>
    <row r="22" spans="1:15" ht="45" customHeight="1" x14ac:dyDescent="0.2">
      <c r="A22" s="30"/>
      <c r="B22" s="93"/>
      <c r="C22" s="31"/>
      <c r="D22" s="31"/>
      <c r="E22" s="31"/>
      <c r="F22" s="31"/>
      <c r="G22" s="32" t="s">
        <v>1</v>
      </c>
      <c r="H22" s="33">
        <f t="shared" ref="H22:M22" si="6">SUM(H13+H8+H18)</f>
        <v>156158.57</v>
      </c>
      <c r="I22" s="33">
        <f t="shared" si="6"/>
        <v>0</v>
      </c>
      <c r="J22" s="33">
        <f t="shared" si="6"/>
        <v>27690</v>
      </c>
      <c r="K22" s="33">
        <f t="shared" si="6"/>
        <v>26010.93</v>
      </c>
      <c r="L22" s="33">
        <f t="shared" si="6"/>
        <v>100000</v>
      </c>
      <c r="M22" s="33">
        <f t="shared" si="6"/>
        <v>2457.64</v>
      </c>
      <c r="N22" s="34"/>
      <c r="O22" s="35"/>
    </row>
    <row r="23" spans="1:15" ht="28.5" x14ac:dyDescent="0.2">
      <c r="A23" s="34"/>
      <c r="B23" s="94"/>
      <c r="C23" s="31"/>
      <c r="D23" s="31"/>
      <c r="E23" s="31"/>
      <c r="F23" s="31"/>
      <c r="G23" s="36" t="s">
        <v>0</v>
      </c>
      <c r="H23" s="33">
        <f>SUM(H14+H9)</f>
        <v>0</v>
      </c>
      <c r="I23" s="33">
        <f t="shared" ref="I23:M23" si="7">SUM(I14+I9)</f>
        <v>0</v>
      </c>
      <c r="J23" s="33">
        <f t="shared" si="7"/>
        <v>0</v>
      </c>
      <c r="K23" s="33">
        <f t="shared" si="7"/>
        <v>0</v>
      </c>
      <c r="L23" s="33">
        <f t="shared" si="7"/>
        <v>0</v>
      </c>
      <c r="M23" s="33">
        <f t="shared" si="7"/>
        <v>0</v>
      </c>
      <c r="N23" s="34"/>
      <c r="O23" s="35"/>
    </row>
    <row r="24" spans="1:15" ht="30" customHeight="1" x14ac:dyDescent="0.2">
      <c r="A24" s="15"/>
      <c r="B24" s="16"/>
      <c r="C24" s="17"/>
      <c r="D24" s="17"/>
      <c r="E24" s="17"/>
      <c r="F24" s="17"/>
      <c r="G24" s="18"/>
      <c r="H24" s="19"/>
      <c r="I24" s="19"/>
      <c r="J24" s="19"/>
      <c r="K24" s="19"/>
      <c r="L24" s="19"/>
      <c r="M24" s="19"/>
      <c r="N24" s="15"/>
      <c r="O24" s="37"/>
    </row>
    <row r="25" spans="1:15" ht="45.75" customHeight="1" x14ac:dyDescent="0.2">
      <c r="A25" s="95" t="s">
        <v>61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5" ht="15" x14ac:dyDescent="0.2">
      <c r="A26" s="86" t="s">
        <v>19</v>
      </c>
      <c r="B26" s="86" t="s">
        <v>18</v>
      </c>
      <c r="C26" s="86" t="s">
        <v>17</v>
      </c>
      <c r="D26" s="86" t="s">
        <v>16</v>
      </c>
      <c r="E26" s="86" t="s">
        <v>15</v>
      </c>
      <c r="F26" s="86" t="s">
        <v>33</v>
      </c>
      <c r="G26" s="98" t="s">
        <v>14</v>
      </c>
      <c r="H26" s="100" t="s">
        <v>13</v>
      </c>
      <c r="I26" s="101"/>
      <c r="J26" s="101"/>
      <c r="K26" s="101"/>
      <c r="L26" s="101"/>
      <c r="M26" s="102"/>
      <c r="N26" s="86" t="s">
        <v>12</v>
      </c>
      <c r="O26" s="86" t="s">
        <v>11</v>
      </c>
    </row>
    <row r="27" spans="1:15" ht="94.5" customHeight="1" x14ac:dyDescent="0.2">
      <c r="A27" s="97"/>
      <c r="B27" s="97"/>
      <c r="C27" s="97"/>
      <c r="D27" s="97"/>
      <c r="E27" s="97"/>
      <c r="F27" s="97"/>
      <c r="G27" s="99"/>
      <c r="H27" s="74" t="s">
        <v>3</v>
      </c>
      <c r="I27" s="21" t="s">
        <v>10</v>
      </c>
      <c r="J27" s="21" t="s">
        <v>9</v>
      </c>
      <c r="K27" s="21" t="s">
        <v>8</v>
      </c>
      <c r="L27" s="21" t="s">
        <v>7</v>
      </c>
      <c r="M27" s="21" t="s">
        <v>6</v>
      </c>
      <c r="N27" s="103"/>
      <c r="O27" s="97"/>
    </row>
    <row r="28" spans="1:15" ht="15" x14ac:dyDescent="0.2">
      <c r="A28" s="22">
        <v>1</v>
      </c>
      <c r="B28" s="22">
        <v>2</v>
      </c>
      <c r="C28" s="22">
        <v>3</v>
      </c>
      <c r="D28" s="22">
        <v>4</v>
      </c>
      <c r="E28" s="22">
        <v>5</v>
      </c>
      <c r="F28" s="22">
        <v>6</v>
      </c>
      <c r="G28" s="22">
        <v>7</v>
      </c>
      <c r="H28" s="71">
        <v>8</v>
      </c>
      <c r="I28" s="72">
        <v>9</v>
      </c>
      <c r="J28" s="72">
        <v>10</v>
      </c>
      <c r="K28" s="72">
        <v>11</v>
      </c>
      <c r="L28" s="72">
        <v>12</v>
      </c>
      <c r="M28" s="72">
        <v>13</v>
      </c>
      <c r="N28" s="22">
        <v>14</v>
      </c>
      <c r="O28" s="22">
        <v>15</v>
      </c>
    </row>
    <row r="29" spans="1:15" ht="18.75" customHeight="1" x14ac:dyDescent="0.2">
      <c r="A29" s="86" t="s">
        <v>5</v>
      </c>
      <c r="B29" s="88" t="s">
        <v>39</v>
      </c>
      <c r="C29" s="90">
        <v>2019</v>
      </c>
      <c r="D29" s="90">
        <v>275</v>
      </c>
      <c r="E29" s="121">
        <f>457770.47+14288</f>
        <v>472058.47</v>
      </c>
      <c r="F29" s="121">
        <v>457770.47</v>
      </c>
      <c r="G29" s="25" t="s">
        <v>4</v>
      </c>
      <c r="H29" s="13">
        <f t="shared" ref="H29:M29" si="8">SUM(H30:H32)</f>
        <v>18088</v>
      </c>
      <c r="I29" s="13">
        <v>18088</v>
      </c>
      <c r="J29" s="13">
        <f t="shared" si="8"/>
        <v>0</v>
      </c>
      <c r="K29" s="13">
        <f t="shared" si="8"/>
        <v>0</v>
      </c>
      <c r="L29" s="13">
        <f t="shared" si="8"/>
        <v>0</v>
      </c>
      <c r="M29" s="13">
        <f t="shared" si="8"/>
        <v>0</v>
      </c>
      <c r="N29" s="38"/>
      <c r="O29" s="26"/>
    </row>
    <row r="30" spans="1:15" ht="29.25" customHeight="1" x14ac:dyDescent="0.2">
      <c r="A30" s="87"/>
      <c r="B30" s="89"/>
      <c r="C30" s="116"/>
      <c r="D30" s="116"/>
      <c r="E30" s="122"/>
      <c r="F30" s="122"/>
      <c r="G30" s="27" t="s">
        <v>2</v>
      </c>
      <c r="H30" s="13">
        <f>SUM(I30:M30)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38"/>
      <c r="O30" s="119" t="s">
        <v>32</v>
      </c>
    </row>
    <row r="31" spans="1:15" ht="36.75" customHeight="1" x14ac:dyDescent="0.2">
      <c r="A31" s="87"/>
      <c r="B31" s="89"/>
      <c r="C31" s="116"/>
      <c r="D31" s="116"/>
      <c r="E31" s="122"/>
      <c r="F31" s="122"/>
      <c r="G31" s="27" t="s">
        <v>1</v>
      </c>
      <c r="H31" s="13">
        <f>SUM(I31:M31)</f>
        <v>18088</v>
      </c>
      <c r="I31" s="13">
        <v>18088</v>
      </c>
      <c r="J31" s="13">
        <v>0</v>
      </c>
      <c r="K31" s="13">
        <v>0</v>
      </c>
      <c r="L31" s="13">
        <v>0</v>
      </c>
      <c r="M31" s="13">
        <v>0</v>
      </c>
      <c r="N31" s="38"/>
      <c r="O31" s="117"/>
    </row>
    <row r="32" spans="1:15" ht="25.5" x14ac:dyDescent="0.2">
      <c r="A32" s="97"/>
      <c r="B32" s="120"/>
      <c r="C32" s="117"/>
      <c r="D32" s="117"/>
      <c r="E32" s="123"/>
      <c r="F32" s="123"/>
      <c r="G32" s="27" t="s">
        <v>35</v>
      </c>
      <c r="H32" s="13">
        <f>SUM(I32:M32)</f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38"/>
      <c r="O32" s="26"/>
    </row>
    <row r="33" spans="1:15" ht="18.75" customHeight="1" x14ac:dyDescent="0.2">
      <c r="A33" s="30"/>
      <c r="B33" s="92" t="s">
        <v>31</v>
      </c>
      <c r="C33" s="31"/>
      <c r="D33" s="31"/>
      <c r="E33" s="31"/>
      <c r="F33" s="31"/>
      <c r="G33" s="32" t="s">
        <v>4</v>
      </c>
      <c r="H33" s="33">
        <f>SUM(H34:H36)</f>
        <v>18088</v>
      </c>
      <c r="I33" s="33">
        <f t="shared" ref="I33:M33" si="9">SUM(I34:I36)</f>
        <v>18088</v>
      </c>
      <c r="J33" s="33">
        <f t="shared" si="9"/>
        <v>0</v>
      </c>
      <c r="K33" s="33">
        <f t="shared" si="9"/>
        <v>0</v>
      </c>
      <c r="L33" s="33">
        <f t="shared" si="9"/>
        <v>0</v>
      </c>
      <c r="M33" s="33">
        <f t="shared" si="9"/>
        <v>0</v>
      </c>
      <c r="N33" s="34"/>
      <c r="O33" s="35"/>
    </row>
    <row r="34" spans="1:15" ht="41.25" customHeight="1" x14ac:dyDescent="0.2">
      <c r="A34" s="30"/>
      <c r="B34" s="93"/>
      <c r="C34" s="31"/>
      <c r="D34" s="31"/>
      <c r="E34" s="31"/>
      <c r="F34" s="31"/>
      <c r="G34" s="32" t="s">
        <v>2</v>
      </c>
      <c r="H34" s="33">
        <f t="shared" ref="H34:M34" si="10">SUM(H30)</f>
        <v>0</v>
      </c>
      <c r="I34" s="33">
        <f t="shared" si="10"/>
        <v>0</v>
      </c>
      <c r="J34" s="33">
        <f t="shared" si="10"/>
        <v>0</v>
      </c>
      <c r="K34" s="33">
        <f t="shared" si="10"/>
        <v>0</v>
      </c>
      <c r="L34" s="33">
        <f t="shared" si="10"/>
        <v>0</v>
      </c>
      <c r="M34" s="33">
        <f t="shared" si="10"/>
        <v>0</v>
      </c>
      <c r="N34" s="34"/>
      <c r="O34" s="35"/>
    </row>
    <row r="35" spans="1:15" ht="44.25" customHeight="1" x14ac:dyDescent="0.2">
      <c r="A35" s="30"/>
      <c r="B35" s="93"/>
      <c r="C35" s="31"/>
      <c r="D35" s="31"/>
      <c r="E35" s="31"/>
      <c r="F35" s="31"/>
      <c r="G35" s="32" t="s">
        <v>1</v>
      </c>
      <c r="H35" s="33">
        <f>SUM(I35:M35)</f>
        <v>18088</v>
      </c>
      <c r="I35" s="33">
        <f>SUM(I31)</f>
        <v>18088</v>
      </c>
      <c r="J35" s="33">
        <f t="shared" ref="J35:L35" si="11">SUM(J31)</f>
        <v>0</v>
      </c>
      <c r="K35" s="33">
        <f t="shared" si="11"/>
        <v>0</v>
      </c>
      <c r="L35" s="33">
        <f t="shared" si="11"/>
        <v>0</v>
      </c>
      <c r="M35" s="33">
        <f>SUM(M31)</f>
        <v>0</v>
      </c>
      <c r="N35" s="34"/>
      <c r="O35" s="35"/>
    </row>
    <row r="36" spans="1:15" ht="46.5" customHeight="1" x14ac:dyDescent="0.2">
      <c r="A36" s="34"/>
      <c r="B36" s="94"/>
      <c r="C36" s="31"/>
      <c r="D36" s="31"/>
      <c r="E36" s="31"/>
      <c r="F36" s="31"/>
      <c r="G36" s="36" t="s">
        <v>35</v>
      </c>
      <c r="H36" s="33">
        <f>SUM(H32)</f>
        <v>0</v>
      </c>
      <c r="I36" s="33">
        <f>SUM(I32)</f>
        <v>0</v>
      </c>
      <c r="J36" s="33">
        <f>SUM(J32)</f>
        <v>0</v>
      </c>
      <c r="K36" s="33">
        <f>SUM(K32)</f>
        <v>0</v>
      </c>
      <c r="L36" s="33">
        <f>SUM(L32)</f>
        <v>0</v>
      </c>
      <c r="M36" s="33">
        <f>SUM(M32)</f>
        <v>0</v>
      </c>
      <c r="N36" s="34"/>
      <c r="O36" s="35"/>
    </row>
    <row r="37" spans="1:15" ht="15" x14ac:dyDescent="0.2">
      <c r="A37" s="15"/>
      <c r="B37" s="39"/>
      <c r="C37" s="17"/>
      <c r="D37" s="17"/>
      <c r="E37" s="17"/>
      <c r="F37" s="17"/>
      <c r="G37" s="15"/>
      <c r="H37" s="15"/>
      <c r="I37" s="15"/>
      <c r="J37" s="15"/>
      <c r="K37" s="15"/>
      <c r="L37" s="15"/>
      <c r="M37" s="15"/>
      <c r="N37" s="15"/>
      <c r="O37" s="37"/>
    </row>
    <row r="38" spans="1:15" ht="51.75" customHeight="1" x14ac:dyDescent="0.2">
      <c r="A38" s="95" t="s">
        <v>40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5" ht="28.5" customHeight="1" x14ac:dyDescent="0.2">
      <c r="A39" s="86" t="s">
        <v>19</v>
      </c>
      <c r="B39" s="86" t="s">
        <v>18</v>
      </c>
      <c r="C39" s="86" t="s">
        <v>17</v>
      </c>
      <c r="D39" s="86" t="s">
        <v>16</v>
      </c>
      <c r="E39" s="86" t="s">
        <v>15</v>
      </c>
      <c r="F39" s="86" t="s">
        <v>33</v>
      </c>
      <c r="G39" s="98" t="s">
        <v>14</v>
      </c>
      <c r="H39" s="100" t="s">
        <v>13</v>
      </c>
      <c r="I39" s="101"/>
      <c r="J39" s="101"/>
      <c r="K39" s="101"/>
      <c r="L39" s="101"/>
      <c r="M39" s="102"/>
      <c r="N39" s="86" t="s">
        <v>12</v>
      </c>
      <c r="O39" s="86" t="s">
        <v>11</v>
      </c>
    </row>
    <row r="40" spans="1:15" ht="81.75" customHeight="1" x14ac:dyDescent="0.2">
      <c r="A40" s="97"/>
      <c r="B40" s="97"/>
      <c r="C40" s="97"/>
      <c r="D40" s="97"/>
      <c r="E40" s="97"/>
      <c r="F40" s="97"/>
      <c r="G40" s="99"/>
      <c r="H40" s="74" t="s">
        <v>3</v>
      </c>
      <c r="I40" s="21" t="s">
        <v>10</v>
      </c>
      <c r="J40" s="21" t="s">
        <v>9</v>
      </c>
      <c r="K40" s="21" t="s">
        <v>8</v>
      </c>
      <c r="L40" s="21" t="s">
        <v>7</v>
      </c>
      <c r="M40" s="21" t="s">
        <v>6</v>
      </c>
      <c r="N40" s="103"/>
      <c r="O40" s="97"/>
    </row>
    <row r="41" spans="1:15" ht="26.25" customHeight="1" x14ac:dyDescent="0.2">
      <c r="A41" s="22">
        <v>1</v>
      </c>
      <c r="B41" s="22">
        <v>2</v>
      </c>
      <c r="C41" s="22">
        <v>3</v>
      </c>
      <c r="D41" s="22">
        <v>4</v>
      </c>
      <c r="E41" s="22">
        <v>5</v>
      </c>
      <c r="F41" s="22">
        <v>6</v>
      </c>
      <c r="G41" s="22">
        <v>7</v>
      </c>
      <c r="H41" s="71">
        <v>8</v>
      </c>
      <c r="I41" s="72">
        <v>9</v>
      </c>
      <c r="J41" s="72">
        <v>10</v>
      </c>
      <c r="K41" s="72">
        <v>11</v>
      </c>
      <c r="L41" s="72">
        <v>12</v>
      </c>
      <c r="M41" s="72">
        <v>13</v>
      </c>
      <c r="N41" s="22">
        <v>14</v>
      </c>
      <c r="O41" s="22">
        <v>15</v>
      </c>
    </row>
    <row r="42" spans="1:15" ht="18" customHeight="1" x14ac:dyDescent="0.2">
      <c r="A42" s="86" t="s">
        <v>5</v>
      </c>
      <c r="B42" s="88" t="s">
        <v>20</v>
      </c>
      <c r="C42" s="90" t="s">
        <v>21</v>
      </c>
      <c r="D42" s="90">
        <v>190</v>
      </c>
      <c r="E42" s="90">
        <v>251213.97</v>
      </c>
      <c r="F42" s="90">
        <v>140032.63</v>
      </c>
      <c r="G42" s="25" t="s">
        <v>4</v>
      </c>
      <c r="H42" s="13">
        <f>SUM(H43:H45)</f>
        <v>111181.34</v>
      </c>
      <c r="I42" s="13">
        <f t="shared" ref="I42:M42" si="12">SUM(I43:I45)</f>
        <v>111181.34</v>
      </c>
      <c r="J42" s="13">
        <f t="shared" si="12"/>
        <v>0</v>
      </c>
      <c r="K42" s="13">
        <f t="shared" si="12"/>
        <v>0</v>
      </c>
      <c r="L42" s="13">
        <f t="shared" si="12"/>
        <v>0</v>
      </c>
      <c r="M42" s="13">
        <f t="shared" si="12"/>
        <v>0</v>
      </c>
      <c r="N42" s="38"/>
      <c r="O42" s="26"/>
    </row>
    <row r="43" spans="1:15" ht="45" customHeight="1" x14ac:dyDescent="0.2">
      <c r="A43" s="87"/>
      <c r="B43" s="89"/>
      <c r="C43" s="116"/>
      <c r="D43" s="116"/>
      <c r="E43" s="116"/>
      <c r="F43" s="116"/>
      <c r="G43" s="27" t="s">
        <v>2</v>
      </c>
      <c r="H43" s="13">
        <f>SUM(I43:M43)</f>
        <v>10676.874</v>
      </c>
      <c r="I43" s="13">
        <v>10676.874</v>
      </c>
      <c r="J43" s="13">
        <v>0</v>
      </c>
      <c r="K43" s="13">
        <v>0</v>
      </c>
      <c r="L43" s="13">
        <v>0</v>
      </c>
      <c r="M43" s="13">
        <v>0</v>
      </c>
      <c r="N43" s="38"/>
      <c r="O43" s="119" t="s">
        <v>32</v>
      </c>
    </row>
    <row r="44" spans="1:15" ht="41.25" customHeight="1" x14ac:dyDescent="0.2">
      <c r="A44" s="87"/>
      <c r="B44" s="89"/>
      <c r="C44" s="116"/>
      <c r="D44" s="116"/>
      <c r="E44" s="116"/>
      <c r="F44" s="116"/>
      <c r="G44" s="27" t="s">
        <v>1</v>
      </c>
      <c r="H44" s="13">
        <f>SUM(I44:M44)</f>
        <v>95358.813999999998</v>
      </c>
      <c r="I44" s="13">
        <v>95358.813999999998</v>
      </c>
      <c r="J44" s="13">
        <v>0</v>
      </c>
      <c r="K44" s="13">
        <v>0</v>
      </c>
      <c r="L44" s="13">
        <v>0</v>
      </c>
      <c r="M44" s="13">
        <v>0</v>
      </c>
      <c r="N44" s="38"/>
      <c r="O44" s="117"/>
    </row>
    <row r="45" spans="1:15" ht="25.5" x14ac:dyDescent="0.2">
      <c r="A45" s="97"/>
      <c r="B45" s="120"/>
      <c r="C45" s="117"/>
      <c r="D45" s="117"/>
      <c r="E45" s="117"/>
      <c r="F45" s="117"/>
      <c r="G45" s="27" t="s">
        <v>35</v>
      </c>
      <c r="H45" s="13">
        <f>SUM(I45:M45)</f>
        <v>5145.652</v>
      </c>
      <c r="I45" s="13">
        <v>5145.652</v>
      </c>
      <c r="J45" s="13">
        <v>0</v>
      </c>
      <c r="K45" s="13">
        <v>0</v>
      </c>
      <c r="L45" s="13">
        <v>0</v>
      </c>
      <c r="M45" s="13">
        <v>0</v>
      </c>
      <c r="N45" s="38"/>
      <c r="O45" s="26"/>
    </row>
    <row r="46" spans="1:15" ht="15" x14ac:dyDescent="0.2">
      <c r="A46" s="30"/>
      <c r="B46" s="92" t="s">
        <v>31</v>
      </c>
      <c r="C46" s="31"/>
      <c r="D46" s="31"/>
      <c r="E46" s="31"/>
      <c r="F46" s="31"/>
      <c r="G46" s="32" t="s">
        <v>4</v>
      </c>
      <c r="H46" s="33">
        <f>SUM(H47:H49)</f>
        <v>111181.34</v>
      </c>
      <c r="I46" s="33">
        <f t="shared" ref="I46:M46" si="13">SUM(I47:I49)</f>
        <v>111181.34</v>
      </c>
      <c r="J46" s="33">
        <f t="shared" si="13"/>
        <v>0</v>
      </c>
      <c r="K46" s="33">
        <f t="shared" si="13"/>
        <v>0</v>
      </c>
      <c r="L46" s="33">
        <f t="shared" si="13"/>
        <v>0</v>
      </c>
      <c r="M46" s="33">
        <f t="shared" si="13"/>
        <v>0</v>
      </c>
      <c r="N46" s="34"/>
      <c r="O46" s="35"/>
    </row>
    <row r="47" spans="1:15" ht="15" customHeight="1" x14ac:dyDescent="0.2">
      <c r="A47" s="30"/>
      <c r="B47" s="93"/>
      <c r="C47" s="31"/>
      <c r="D47" s="31"/>
      <c r="E47" s="31"/>
      <c r="F47" s="31"/>
      <c r="G47" s="32" t="s">
        <v>2</v>
      </c>
      <c r="H47" s="33">
        <f>SUM(H43)</f>
        <v>10676.874</v>
      </c>
      <c r="I47" s="33">
        <f t="shared" ref="I47:M47" si="14">SUM(I43)</f>
        <v>10676.874</v>
      </c>
      <c r="J47" s="33">
        <f t="shared" si="14"/>
        <v>0</v>
      </c>
      <c r="K47" s="33">
        <f t="shared" si="14"/>
        <v>0</v>
      </c>
      <c r="L47" s="33">
        <f t="shared" si="14"/>
        <v>0</v>
      </c>
      <c r="M47" s="33">
        <f t="shared" si="14"/>
        <v>0</v>
      </c>
      <c r="N47" s="34"/>
      <c r="O47" s="35"/>
    </row>
    <row r="48" spans="1:15" ht="30.75" customHeight="1" x14ac:dyDescent="0.2">
      <c r="A48" s="30"/>
      <c r="B48" s="93"/>
      <c r="C48" s="31"/>
      <c r="D48" s="31"/>
      <c r="E48" s="31"/>
      <c r="F48" s="31"/>
      <c r="G48" s="32" t="s">
        <v>1</v>
      </c>
      <c r="H48" s="33">
        <f>SUM(H44)</f>
        <v>95358.813999999998</v>
      </c>
      <c r="I48" s="33">
        <f t="shared" ref="I48:M48" si="15">SUM(I44)</f>
        <v>95358.813999999998</v>
      </c>
      <c r="J48" s="33">
        <f t="shared" si="15"/>
        <v>0</v>
      </c>
      <c r="K48" s="33">
        <f t="shared" si="15"/>
        <v>0</v>
      </c>
      <c r="L48" s="33">
        <f t="shared" si="15"/>
        <v>0</v>
      </c>
      <c r="M48" s="33">
        <f t="shared" si="15"/>
        <v>0</v>
      </c>
      <c r="N48" s="34"/>
      <c r="O48" s="35"/>
    </row>
    <row r="49" spans="1:15" ht="42.75" x14ac:dyDescent="0.2">
      <c r="A49" s="34"/>
      <c r="B49" s="94"/>
      <c r="C49" s="31"/>
      <c r="D49" s="31"/>
      <c r="E49" s="31"/>
      <c r="F49" s="31"/>
      <c r="G49" s="36" t="s">
        <v>35</v>
      </c>
      <c r="H49" s="33">
        <f>SUM(H45)</f>
        <v>5145.652</v>
      </c>
      <c r="I49" s="33">
        <f t="shared" ref="I49:M49" si="16">SUM(I45)</f>
        <v>5145.652</v>
      </c>
      <c r="J49" s="33">
        <f t="shared" si="16"/>
        <v>0</v>
      </c>
      <c r="K49" s="33">
        <f t="shared" si="16"/>
        <v>0</v>
      </c>
      <c r="L49" s="33">
        <f t="shared" si="16"/>
        <v>0</v>
      </c>
      <c r="M49" s="33">
        <f t="shared" si="16"/>
        <v>0</v>
      </c>
      <c r="N49" s="34"/>
      <c r="O49" s="35"/>
    </row>
    <row r="50" spans="1:15" ht="17.25" customHeight="1" x14ac:dyDescent="0.2">
      <c r="A50" s="40"/>
      <c r="B50" s="41"/>
      <c r="C50" s="17"/>
      <c r="D50" s="17"/>
      <c r="E50" s="17"/>
      <c r="F50" s="17"/>
      <c r="G50" s="15"/>
      <c r="H50" s="42"/>
      <c r="I50" s="42"/>
      <c r="J50" s="42"/>
      <c r="K50" s="42"/>
      <c r="L50" s="42"/>
      <c r="M50" s="42"/>
      <c r="N50" s="15"/>
      <c r="O50" s="37"/>
    </row>
    <row r="51" spans="1:15" ht="18.75" customHeight="1" x14ac:dyDescent="0.2">
      <c r="A51" s="40"/>
      <c r="B51" s="41"/>
      <c r="C51" s="17"/>
      <c r="D51" s="17"/>
      <c r="E51" s="17"/>
      <c r="F51" s="17"/>
      <c r="G51" s="15"/>
      <c r="H51" s="42"/>
      <c r="I51" s="42"/>
      <c r="J51" s="42"/>
      <c r="K51" s="42"/>
      <c r="L51" s="42"/>
      <c r="M51" s="42"/>
      <c r="N51" s="15"/>
      <c r="O51" s="37"/>
    </row>
    <row r="52" spans="1:15" ht="33" customHeight="1" x14ac:dyDescent="0.2">
      <c r="A52" s="95" t="s">
        <v>41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6"/>
    </row>
    <row r="53" spans="1:15" ht="27" customHeight="1" x14ac:dyDescent="0.2">
      <c r="A53" s="86" t="s">
        <v>19</v>
      </c>
      <c r="B53" s="86" t="s">
        <v>18</v>
      </c>
      <c r="C53" s="86" t="s">
        <v>17</v>
      </c>
      <c r="D53" s="86" t="s">
        <v>16</v>
      </c>
      <c r="E53" s="86" t="s">
        <v>15</v>
      </c>
      <c r="F53" s="86" t="s">
        <v>33</v>
      </c>
      <c r="G53" s="98" t="s">
        <v>14</v>
      </c>
      <c r="H53" s="100" t="s">
        <v>13</v>
      </c>
      <c r="I53" s="101"/>
      <c r="J53" s="101"/>
      <c r="K53" s="101"/>
      <c r="L53" s="101"/>
      <c r="M53" s="102"/>
      <c r="N53" s="86" t="s">
        <v>12</v>
      </c>
      <c r="O53" s="86" t="s">
        <v>11</v>
      </c>
    </row>
    <row r="54" spans="1:15" ht="88.5" customHeight="1" x14ac:dyDescent="0.2">
      <c r="A54" s="97"/>
      <c r="B54" s="97"/>
      <c r="C54" s="97"/>
      <c r="D54" s="97"/>
      <c r="E54" s="97"/>
      <c r="F54" s="97"/>
      <c r="G54" s="99"/>
      <c r="H54" s="74" t="s">
        <v>3</v>
      </c>
      <c r="I54" s="21" t="s">
        <v>10</v>
      </c>
      <c r="J54" s="21" t="s">
        <v>9</v>
      </c>
      <c r="K54" s="21" t="s">
        <v>8</v>
      </c>
      <c r="L54" s="21" t="s">
        <v>7</v>
      </c>
      <c r="M54" s="21" t="s">
        <v>6</v>
      </c>
      <c r="N54" s="103"/>
      <c r="O54" s="97"/>
    </row>
    <row r="55" spans="1:15" ht="18" customHeight="1" x14ac:dyDescent="0.2">
      <c r="A55" s="22">
        <v>1</v>
      </c>
      <c r="B55" s="22">
        <v>2</v>
      </c>
      <c r="C55" s="22">
        <v>3</v>
      </c>
      <c r="D55" s="22">
        <v>4</v>
      </c>
      <c r="E55" s="22">
        <v>5</v>
      </c>
      <c r="F55" s="22">
        <v>6</v>
      </c>
      <c r="G55" s="22">
        <v>7</v>
      </c>
      <c r="H55" s="71">
        <v>8</v>
      </c>
      <c r="I55" s="72">
        <v>9</v>
      </c>
      <c r="J55" s="72">
        <v>10</v>
      </c>
      <c r="K55" s="72">
        <v>11</v>
      </c>
      <c r="L55" s="72">
        <v>12</v>
      </c>
      <c r="M55" s="72">
        <v>13</v>
      </c>
      <c r="N55" s="22">
        <v>14</v>
      </c>
      <c r="O55" s="22">
        <v>15</v>
      </c>
    </row>
    <row r="56" spans="1:15" ht="15" x14ac:dyDescent="0.2">
      <c r="A56" s="86" t="s">
        <v>5</v>
      </c>
      <c r="B56" s="88" t="s">
        <v>57</v>
      </c>
      <c r="C56" s="90" t="s">
        <v>58</v>
      </c>
      <c r="D56" s="90">
        <v>825</v>
      </c>
      <c r="E56" s="105">
        <f>SUM(J56:N56)</f>
        <v>16572</v>
      </c>
      <c r="F56" s="90">
        <v>0</v>
      </c>
      <c r="G56" s="25" t="s">
        <v>4</v>
      </c>
      <c r="H56" s="13">
        <f>SUM(H57:H59)</f>
        <v>16572</v>
      </c>
      <c r="I56" s="13">
        <f t="shared" ref="I56" si="17">SUM(I57:I59)</f>
        <v>0</v>
      </c>
      <c r="J56" s="13">
        <f t="shared" ref="J56:M56" si="18">SUM(J57:J59)</f>
        <v>16572</v>
      </c>
      <c r="K56" s="13">
        <f>SUM(K57:K59)</f>
        <v>0</v>
      </c>
      <c r="L56" s="13">
        <f t="shared" si="18"/>
        <v>0</v>
      </c>
      <c r="M56" s="13">
        <f t="shared" si="18"/>
        <v>0</v>
      </c>
      <c r="N56" s="13">
        <v>0</v>
      </c>
      <c r="O56" s="43"/>
    </row>
    <row r="57" spans="1:15" ht="26.25" customHeight="1" x14ac:dyDescent="0.2">
      <c r="A57" s="87"/>
      <c r="B57" s="89"/>
      <c r="C57" s="116"/>
      <c r="D57" s="116"/>
      <c r="E57" s="106"/>
      <c r="F57" s="116"/>
      <c r="G57" s="27" t="s">
        <v>2</v>
      </c>
      <c r="H57" s="13">
        <f>SUM(I57:M57)</f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19" t="s">
        <v>32</v>
      </c>
    </row>
    <row r="58" spans="1:15" ht="38.25" x14ac:dyDescent="0.2">
      <c r="A58" s="87"/>
      <c r="B58" s="89"/>
      <c r="C58" s="116"/>
      <c r="D58" s="116"/>
      <c r="E58" s="106"/>
      <c r="F58" s="116"/>
      <c r="G58" s="27" t="s">
        <v>1</v>
      </c>
      <c r="H58" s="13">
        <f>SUM(I58:M58)</f>
        <v>16572</v>
      </c>
      <c r="I58" s="14">
        <v>0</v>
      </c>
      <c r="J58" s="14">
        <v>16572</v>
      </c>
      <c r="K58" s="13">
        <v>0</v>
      </c>
      <c r="L58" s="13">
        <v>0</v>
      </c>
      <c r="M58" s="13">
        <v>0</v>
      </c>
      <c r="N58" s="13">
        <v>0</v>
      </c>
      <c r="O58" s="117"/>
    </row>
    <row r="59" spans="1:15" ht="14.25" customHeight="1" x14ac:dyDescent="0.2">
      <c r="A59" s="97"/>
      <c r="B59" s="120"/>
      <c r="C59" s="117"/>
      <c r="D59" s="117"/>
      <c r="E59" s="118"/>
      <c r="F59" s="117"/>
      <c r="G59" s="27" t="s">
        <v>0</v>
      </c>
      <c r="H59" s="13">
        <f t="shared" ref="H59" si="19">SUM(I59:M59)</f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/>
    </row>
    <row r="60" spans="1:15" ht="15" x14ac:dyDescent="0.2">
      <c r="A60" s="86" t="s">
        <v>22</v>
      </c>
      <c r="B60" s="88" t="s">
        <v>23</v>
      </c>
      <c r="C60" s="90" t="s">
        <v>58</v>
      </c>
      <c r="D60" s="90">
        <v>550</v>
      </c>
      <c r="E60" s="105">
        <f>SUM(J60:N60)</f>
        <v>21000</v>
      </c>
      <c r="F60" s="90">
        <v>0</v>
      </c>
      <c r="G60" s="25" t="s">
        <v>4</v>
      </c>
      <c r="H60" s="13">
        <f t="shared" ref="H60:M60" si="20">SUM(H61:H63)</f>
        <v>21000</v>
      </c>
      <c r="I60" s="13">
        <f t="shared" ref="I60" si="21">SUM(I61:I63)</f>
        <v>0</v>
      </c>
      <c r="J60" s="13">
        <f t="shared" si="20"/>
        <v>21000</v>
      </c>
      <c r="K60" s="13">
        <f t="shared" si="20"/>
        <v>0</v>
      </c>
      <c r="L60" s="13">
        <f t="shared" si="20"/>
        <v>0</v>
      </c>
      <c r="M60" s="13">
        <f t="shared" si="20"/>
        <v>0</v>
      </c>
      <c r="N60" s="13">
        <v>0</v>
      </c>
      <c r="O60" s="26"/>
    </row>
    <row r="61" spans="1:15" ht="45" customHeight="1" x14ac:dyDescent="0.2">
      <c r="A61" s="87"/>
      <c r="B61" s="89"/>
      <c r="C61" s="116"/>
      <c r="D61" s="116"/>
      <c r="E61" s="106"/>
      <c r="F61" s="116"/>
      <c r="G61" s="27" t="s">
        <v>2</v>
      </c>
      <c r="H61" s="13">
        <f t="shared" ref="H61:H63" si="22">SUM(I61:M61)</f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19" t="s">
        <v>32</v>
      </c>
    </row>
    <row r="62" spans="1:15" ht="43.5" customHeight="1" x14ac:dyDescent="0.2">
      <c r="A62" s="87"/>
      <c r="B62" s="89"/>
      <c r="C62" s="116"/>
      <c r="D62" s="116"/>
      <c r="E62" s="106"/>
      <c r="F62" s="116"/>
      <c r="G62" s="27" t="s">
        <v>1</v>
      </c>
      <c r="H62" s="13">
        <f>SUM(I62:M62)</f>
        <v>21000</v>
      </c>
      <c r="I62" s="14">
        <v>0</v>
      </c>
      <c r="J62" s="14">
        <v>21000</v>
      </c>
      <c r="K62" s="14">
        <v>0</v>
      </c>
      <c r="L62" s="14">
        <v>0</v>
      </c>
      <c r="M62" s="13">
        <v>0</v>
      </c>
      <c r="N62" s="13">
        <v>0</v>
      </c>
      <c r="O62" s="117"/>
    </row>
    <row r="63" spans="1:15" ht="15" x14ac:dyDescent="0.2">
      <c r="A63" s="97"/>
      <c r="B63" s="120"/>
      <c r="C63" s="117"/>
      <c r="D63" s="117"/>
      <c r="E63" s="118"/>
      <c r="F63" s="117"/>
      <c r="G63" s="27" t="s">
        <v>0</v>
      </c>
      <c r="H63" s="13">
        <f t="shared" si="22"/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6"/>
    </row>
    <row r="64" spans="1:15" ht="15" x14ac:dyDescent="0.2">
      <c r="A64" s="30"/>
      <c r="B64" s="92" t="s">
        <v>31</v>
      </c>
      <c r="C64" s="31"/>
      <c r="D64" s="31"/>
      <c r="E64" s="31"/>
      <c r="F64" s="31"/>
      <c r="G64" s="32" t="s">
        <v>4</v>
      </c>
      <c r="H64" s="33">
        <f>SUM(I64:M64)</f>
        <v>37572</v>
      </c>
      <c r="I64" s="33">
        <f>SUM(I65:I67)</f>
        <v>0</v>
      </c>
      <c r="J64" s="33">
        <f t="shared" ref="J64:L64" si="23">SUM(J65:J67)</f>
        <v>37572</v>
      </c>
      <c r="K64" s="33">
        <f t="shared" si="23"/>
        <v>0</v>
      </c>
      <c r="L64" s="33">
        <f t="shared" si="23"/>
        <v>0</v>
      </c>
      <c r="M64" s="33">
        <f>SUM(M65:M67)</f>
        <v>0</v>
      </c>
      <c r="N64" s="34">
        <v>0</v>
      </c>
      <c r="O64" s="35"/>
    </row>
    <row r="65" spans="1:35" ht="42.75" x14ac:dyDescent="0.2">
      <c r="A65" s="30"/>
      <c r="B65" s="93"/>
      <c r="C65" s="31"/>
      <c r="D65" s="31"/>
      <c r="E65" s="31"/>
      <c r="F65" s="31"/>
      <c r="G65" s="32" t="s">
        <v>2</v>
      </c>
      <c r="H65" s="33">
        <f t="shared" ref="H65:H67" si="24">SUM(I65:M65)</f>
        <v>0</v>
      </c>
      <c r="I65" s="33">
        <f t="shared" ref="I65:M67" si="25">SUM(I61+I57)</f>
        <v>0</v>
      </c>
      <c r="J65" s="33">
        <f t="shared" si="25"/>
        <v>0</v>
      </c>
      <c r="K65" s="33">
        <f t="shared" si="25"/>
        <v>0</v>
      </c>
      <c r="L65" s="33">
        <f t="shared" si="25"/>
        <v>0</v>
      </c>
      <c r="M65" s="33">
        <f t="shared" si="25"/>
        <v>0</v>
      </c>
      <c r="N65" s="34">
        <v>0</v>
      </c>
      <c r="O65" s="35"/>
    </row>
    <row r="66" spans="1:35" ht="42.75" customHeight="1" x14ac:dyDescent="0.2">
      <c r="A66" s="30"/>
      <c r="B66" s="93"/>
      <c r="C66" s="31"/>
      <c r="D66" s="31"/>
      <c r="E66" s="31"/>
      <c r="F66" s="31"/>
      <c r="G66" s="32" t="s">
        <v>1</v>
      </c>
      <c r="H66" s="33">
        <f>SUM(I66:M66)</f>
        <v>37572</v>
      </c>
      <c r="I66" s="33">
        <f t="shared" si="25"/>
        <v>0</v>
      </c>
      <c r="J66" s="33">
        <f t="shared" si="25"/>
        <v>37572</v>
      </c>
      <c r="K66" s="33">
        <f t="shared" si="25"/>
        <v>0</v>
      </c>
      <c r="L66" s="33">
        <f t="shared" si="25"/>
        <v>0</v>
      </c>
      <c r="M66" s="33">
        <f t="shared" si="25"/>
        <v>0</v>
      </c>
      <c r="N66" s="34">
        <v>0</v>
      </c>
      <c r="O66" s="35"/>
    </row>
    <row r="67" spans="1:35" ht="40.5" customHeight="1" x14ac:dyDescent="0.2">
      <c r="A67" s="34"/>
      <c r="B67" s="94"/>
      <c r="C67" s="31"/>
      <c r="D67" s="31"/>
      <c r="E67" s="31"/>
      <c r="F67" s="31"/>
      <c r="G67" s="36" t="s">
        <v>0</v>
      </c>
      <c r="H67" s="33">
        <f t="shared" si="24"/>
        <v>0</v>
      </c>
      <c r="I67" s="33">
        <f t="shared" si="25"/>
        <v>0</v>
      </c>
      <c r="J67" s="33">
        <f t="shared" si="25"/>
        <v>0</v>
      </c>
      <c r="K67" s="33">
        <f t="shared" si="25"/>
        <v>0</v>
      </c>
      <c r="L67" s="33">
        <f t="shared" si="25"/>
        <v>0</v>
      </c>
      <c r="M67" s="33">
        <f t="shared" si="25"/>
        <v>0</v>
      </c>
      <c r="N67" s="34">
        <v>0</v>
      </c>
      <c r="O67" s="35"/>
    </row>
    <row r="68" spans="1:35" ht="17.25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35" ht="39" customHeight="1" x14ac:dyDescent="0.2">
      <c r="A69" s="95" t="s">
        <v>65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6"/>
    </row>
    <row r="70" spans="1:35" ht="48" customHeight="1" x14ac:dyDescent="0.2">
      <c r="A70" s="86" t="s">
        <v>19</v>
      </c>
      <c r="B70" s="86" t="s">
        <v>18</v>
      </c>
      <c r="C70" s="86" t="s">
        <v>17</v>
      </c>
      <c r="D70" s="86" t="s">
        <v>16</v>
      </c>
      <c r="E70" s="86" t="s">
        <v>15</v>
      </c>
      <c r="F70" s="86" t="s">
        <v>33</v>
      </c>
      <c r="G70" s="98" t="s">
        <v>14</v>
      </c>
      <c r="H70" s="100" t="s">
        <v>13</v>
      </c>
      <c r="I70" s="101"/>
      <c r="J70" s="101"/>
      <c r="K70" s="101"/>
      <c r="L70" s="101"/>
      <c r="M70" s="102"/>
      <c r="N70" s="86" t="s">
        <v>12</v>
      </c>
      <c r="O70" s="86" t="s">
        <v>11</v>
      </c>
    </row>
    <row r="71" spans="1:35" ht="26.25" customHeight="1" x14ac:dyDescent="0.2">
      <c r="A71" s="97"/>
      <c r="B71" s="97"/>
      <c r="C71" s="97"/>
      <c r="D71" s="97"/>
      <c r="E71" s="97"/>
      <c r="F71" s="97"/>
      <c r="G71" s="99"/>
      <c r="H71" s="74" t="s">
        <v>3</v>
      </c>
      <c r="I71" s="21" t="s">
        <v>10</v>
      </c>
      <c r="J71" s="21" t="s">
        <v>9</v>
      </c>
      <c r="K71" s="21" t="s">
        <v>8</v>
      </c>
      <c r="L71" s="21" t="s">
        <v>7</v>
      </c>
      <c r="M71" s="21" t="s">
        <v>6</v>
      </c>
      <c r="N71" s="103"/>
      <c r="O71" s="97"/>
    </row>
    <row r="72" spans="1:35" ht="21.75" customHeight="1" x14ac:dyDescent="0.2">
      <c r="A72" s="22">
        <v>1</v>
      </c>
      <c r="B72" s="22">
        <v>2</v>
      </c>
      <c r="C72" s="22">
        <v>3</v>
      </c>
      <c r="D72" s="22">
        <v>4</v>
      </c>
      <c r="E72" s="22">
        <v>5</v>
      </c>
      <c r="F72" s="22">
        <v>6</v>
      </c>
      <c r="G72" s="22">
        <v>7</v>
      </c>
      <c r="H72" s="71">
        <v>8</v>
      </c>
      <c r="I72" s="72">
        <v>9</v>
      </c>
      <c r="J72" s="72">
        <v>10</v>
      </c>
      <c r="K72" s="72">
        <v>11</v>
      </c>
      <c r="L72" s="72">
        <v>12</v>
      </c>
      <c r="M72" s="72">
        <v>13</v>
      </c>
      <c r="N72" s="22">
        <v>14</v>
      </c>
      <c r="O72" s="22">
        <v>15</v>
      </c>
    </row>
    <row r="73" spans="1:35" s="57" customFormat="1" ht="15" x14ac:dyDescent="0.2">
      <c r="A73" s="71" t="s">
        <v>5</v>
      </c>
      <c r="B73" s="132" t="s">
        <v>57</v>
      </c>
      <c r="C73" s="90" t="s">
        <v>58</v>
      </c>
      <c r="D73" s="90">
        <v>825</v>
      </c>
      <c r="E73" s="105">
        <v>1165941.02</v>
      </c>
      <c r="F73" s="90">
        <v>0</v>
      </c>
      <c r="G73" s="25" t="s">
        <v>4</v>
      </c>
      <c r="H73" s="13">
        <f>SUM(H74:H75)</f>
        <v>1147732.52</v>
      </c>
      <c r="I73" s="13">
        <f>SUM(I74:I76)</f>
        <v>0</v>
      </c>
      <c r="J73" s="13">
        <f>SUM(J74:J76)</f>
        <v>0</v>
      </c>
      <c r="K73" s="13">
        <f>SUM(K74:K75)</f>
        <v>94140.11</v>
      </c>
      <c r="L73" s="13">
        <f t="shared" ref="L73:M73" si="26">SUM(L74:L75)</f>
        <v>438897.31999999995</v>
      </c>
      <c r="M73" s="13">
        <f t="shared" si="26"/>
        <v>614695.09000000008</v>
      </c>
      <c r="N73" s="13"/>
      <c r="O73" s="128" t="s">
        <v>32</v>
      </c>
    </row>
    <row r="74" spans="1:35" s="57" customFormat="1" ht="30.75" customHeight="1" x14ac:dyDescent="0.2">
      <c r="A74" s="72"/>
      <c r="B74" s="133"/>
      <c r="C74" s="109"/>
      <c r="D74" s="109"/>
      <c r="E74" s="109"/>
      <c r="F74" s="109"/>
      <c r="G74" s="27" t="s">
        <v>2</v>
      </c>
      <c r="H74" s="13">
        <f>SUM(I74:M74)</f>
        <v>713385.9</v>
      </c>
      <c r="I74" s="13">
        <v>0</v>
      </c>
      <c r="J74" s="13">
        <v>0</v>
      </c>
      <c r="K74" s="13">
        <v>59619.21</v>
      </c>
      <c r="L74" s="13">
        <v>282027.24</v>
      </c>
      <c r="M74" s="13">
        <v>371739.45</v>
      </c>
      <c r="N74" s="13"/>
      <c r="O74" s="129"/>
    </row>
    <row r="75" spans="1:35" s="57" customFormat="1" ht="28.5" customHeight="1" x14ac:dyDescent="0.2">
      <c r="A75" s="72"/>
      <c r="B75" s="133"/>
      <c r="C75" s="109"/>
      <c r="D75" s="110"/>
      <c r="E75" s="110"/>
      <c r="F75" s="110"/>
      <c r="G75" s="58" t="s">
        <v>1</v>
      </c>
      <c r="H75" s="13">
        <f>SUM(I75:M75)</f>
        <v>434346.62</v>
      </c>
      <c r="I75" s="14">
        <v>0</v>
      </c>
      <c r="J75" s="14">
        <v>0</v>
      </c>
      <c r="K75" s="13">
        <v>34520.9</v>
      </c>
      <c r="L75" s="13">
        <v>156870.07999999999</v>
      </c>
      <c r="M75" s="13">
        <v>242955.64</v>
      </c>
      <c r="N75" s="13"/>
      <c r="O75" s="129"/>
    </row>
    <row r="76" spans="1:35" s="57" customFormat="1" ht="39" customHeight="1" x14ac:dyDescent="0.2">
      <c r="A76" s="73"/>
      <c r="B76" s="85" t="s">
        <v>66</v>
      </c>
      <c r="C76" s="84"/>
      <c r="D76" s="84"/>
      <c r="E76" s="13"/>
      <c r="F76" s="84"/>
      <c r="G76" s="27" t="s">
        <v>2</v>
      </c>
      <c r="H76" s="13">
        <f t="shared" ref="H76" si="27">SUM(I76:M76)</f>
        <v>18208.5</v>
      </c>
      <c r="I76" s="13">
        <v>0</v>
      </c>
      <c r="J76" s="13">
        <v>0</v>
      </c>
      <c r="K76" s="13">
        <v>968.09</v>
      </c>
      <c r="L76" s="13">
        <v>7181.88</v>
      </c>
      <c r="M76" s="13">
        <v>10058.530000000001</v>
      </c>
      <c r="N76" s="13"/>
      <c r="O76" s="129"/>
    </row>
    <row r="77" spans="1:35" s="57" customFormat="1" ht="39" customHeight="1" x14ac:dyDescent="0.2">
      <c r="A77" s="86" t="s">
        <v>22</v>
      </c>
      <c r="B77" s="88" t="s">
        <v>23</v>
      </c>
      <c r="C77" s="76" t="s">
        <v>58</v>
      </c>
      <c r="D77" s="76">
        <v>550</v>
      </c>
      <c r="E77" s="105">
        <v>902808.98</v>
      </c>
      <c r="F77" s="76">
        <v>0</v>
      </c>
      <c r="G77" s="25" t="s">
        <v>4</v>
      </c>
      <c r="H77" s="13">
        <f>SUM(H78:H79)</f>
        <v>886958.36</v>
      </c>
      <c r="I77" s="13">
        <f t="shared" ref="I77:J77" si="28">SUM(I78:I80)</f>
        <v>0</v>
      </c>
      <c r="J77" s="13">
        <f t="shared" si="28"/>
        <v>0</v>
      </c>
      <c r="K77" s="13">
        <f>SUM(K78:K79)</f>
        <v>141623.49</v>
      </c>
      <c r="L77" s="13">
        <f>SUM(L78:L79)</f>
        <v>342288.36</v>
      </c>
      <c r="M77" s="13">
        <f>SUM(M78:M79)</f>
        <v>403046.51</v>
      </c>
      <c r="N77" s="13"/>
      <c r="O77" s="128" t="s">
        <v>32</v>
      </c>
    </row>
    <row r="78" spans="1:35" s="57" customFormat="1" ht="25.5" x14ac:dyDescent="0.2">
      <c r="A78" s="124"/>
      <c r="B78" s="130"/>
      <c r="C78" s="80"/>
      <c r="D78" s="80"/>
      <c r="E78" s="106"/>
      <c r="F78" s="80"/>
      <c r="G78" s="27" t="s">
        <v>2</v>
      </c>
      <c r="H78" s="13">
        <f t="shared" ref="H78" si="29">SUM(I78:M78)</f>
        <v>543104.23</v>
      </c>
      <c r="I78" s="13">
        <v>0</v>
      </c>
      <c r="J78" s="13">
        <v>0</v>
      </c>
      <c r="K78" s="13">
        <v>67826.36</v>
      </c>
      <c r="L78" s="13">
        <v>214673.05</v>
      </c>
      <c r="M78" s="13">
        <v>260604.82</v>
      </c>
      <c r="N78" s="13"/>
      <c r="O78" s="129"/>
    </row>
    <row r="79" spans="1:35" s="57" customFormat="1" ht="42" customHeight="1" x14ac:dyDescent="0.2">
      <c r="A79" s="124"/>
      <c r="B79" s="131"/>
      <c r="C79" s="80"/>
      <c r="D79" s="80"/>
      <c r="E79" s="118"/>
      <c r="F79" s="80"/>
      <c r="G79" s="58" t="s">
        <v>1</v>
      </c>
      <c r="H79" s="77">
        <f>SUM(I79:M79)</f>
        <v>343854.13</v>
      </c>
      <c r="I79" s="59">
        <v>0</v>
      </c>
      <c r="J79" s="59">
        <v>0</v>
      </c>
      <c r="K79" s="59">
        <v>73797.13</v>
      </c>
      <c r="L79" s="59">
        <v>127615.31</v>
      </c>
      <c r="M79" s="77">
        <v>142441.69</v>
      </c>
      <c r="N79" s="77"/>
      <c r="O79" s="129"/>
    </row>
    <row r="80" spans="1:35" s="64" customFormat="1" ht="30.75" customHeight="1" x14ac:dyDescent="0.2">
      <c r="A80" s="125"/>
      <c r="B80" s="85" t="s">
        <v>66</v>
      </c>
      <c r="C80" s="84"/>
      <c r="D80" s="84"/>
      <c r="E80" s="13"/>
      <c r="F80" s="84"/>
      <c r="G80" s="27" t="s">
        <v>2</v>
      </c>
      <c r="H80" s="13">
        <f>SUM(I80:M80)</f>
        <v>15850.619999999999</v>
      </c>
      <c r="I80" s="13">
        <v>0</v>
      </c>
      <c r="J80" s="13">
        <v>0</v>
      </c>
      <c r="K80" s="13">
        <v>2111.38</v>
      </c>
      <c r="L80" s="13">
        <v>6309.62</v>
      </c>
      <c r="M80" s="13">
        <v>7429.62</v>
      </c>
      <c r="N80" s="13"/>
      <c r="O80" s="129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</row>
    <row r="81" spans="1:15" ht="15" x14ac:dyDescent="0.2">
      <c r="A81" s="83"/>
      <c r="B81" s="92" t="s">
        <v>31</v>
      </c>
      <c r="C81" s="79"/>
      <c r="D81" s="79"/>
      <c r="E81" s="79"/>
      <c r="F81" s="79"/>
      <c r="G81" s="60" t="s">
        <v>4</v>
      </c>
      <c r="H81" s="61">
        <f>SUM(I81:M81)</f>
        <v>2034690.88</v>
      </c>
      <c r="I81" s="61">
        <f>SUM(I82:I83)</f>
        <v>0</v>
      </c>
      <c r="J81" s="61">
        <f>SUM(J82:J83)</f>
        <v>0</v>
      </c>
      <c r="K81" s="61">
        <f>SUM(K82:K83)</f>
        <v>235763.6</v>
      </c>
      <c r="L81" s="61">
        <f>SUM(L82:L83)</f>
        <v>781185.67999999993</v>
      </c>
      <c r="M81" s="61">
        <f>SUM(M82:M83)</f>
        <v>1017741.6000000001</v>
      </c>
      <c r="N81" s="62"/>
      <c r="O81" s="63"/>
    </row>
    <row r="82" spans="1:15" ht="42.75" x14ac:dyDescent="0.2">
      <c r="A82" s="30"/>
      <c r="B82" s="93"/>
      <c r="C82" s="31"/>
      <c r="D82" s="31"/>
      <c r="E82" s="31"/>
      <c r="F82" s="31"/>
      <c r="G82" s="32" t="s">
        <v>2</v>
      </c>
      <c r="H82" s="33">
        <f t="shared" ref="H82" si="30">SUM(I82:M82)</f>
        <v>1256490.1299999999</v>
      </c>
      <c r="I82" s="33">
        <f t="shared" ref="I82:M83" si="31">SUM(I78+I74)</f>
        <v>0</v>
      </c>
      <c r="J82" s="33">
        <f t="shared" si="31"/>
        <v>0</v>
      </c>
      <c r="K82" s="33">
        <f t="shared" si="31"/>
        <v>127445.57</v>
      </c>
      <c r="L82" s="33">
        <f t="shared" si="31"/>
        <v>496700.29</v>
      </c>
      <c r="M82" s="33">
        <f t="shared" si="31"/>
        <v>632344.27</v>
      </c>
      <c r="N82" s="34"/>
      <c r="O82" s="35"/>
    </row>
    <row r="83" spans="1:15" ht="42.75" customHeight="1" x14ac:dyDescent="0.2">
      <c r="A83" s="30"/>
      <c r="B83" s="94"/>
      <c r="C83" s="31"/>
      <c r="D83" s="31"/>
      <c r="E83" s="31"/>
      <c r="F83" s="31"/>
      <c r="G83" s="32" t="s">
        <v>1</v>
      </c>
      <c r="H83" s="33">
        <f>SUM(I83:M83)</f>
        <v>778200.75</v>
      </c>
      <c r="I83" s="33">
        <f t="shared" si="31"/>
        <v>0</v>
      </c>
      <c r="J83" s="33">
        <f t="shared" si="31"/>
        <v>0</v>
      </c>
      <c r="K83" s="33">
        <f t="shared" si="31"/>
        <v>108318.03</v>
      </c>
      <c r="L83" s="33">
        <f t="shared" si="31"/>
        <v>284485.39</v>
      </c>
      <c r="M83" s="33">
        <f t="shared" si="31"/>
        <v>385397.33</v>
      </c>
      <c r="N83" s="34"/>
      <c r="O83" s="35"/>
    </row>
    <row r="84" spans="1:15" ht="27" customHeight="1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ht="34.5" customHeight="1" x14ac:dyDescent="0.2">
      <c r="A85" s="95" t="s">
        <v>42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6"/>
    </row>
    <row r="86" spans="1:15" ht="42.75" customHeight="1" x14ac:dyDescent="0.2">
      <c r="A86" s="86" t="s">
        <v>19</v>
      </c>
      <c r="B86" s="86" t="s">
        <v>18</v>
      </c>
      <c r="C86" s="86" t="s">
        <v>17</v>
      </c>
      <c r="D86" s="86" t="s">
        <v>16</v>
      </c>
      <c r="E86" s="86" t="s">
        <v>15</v>
      </c>
      <c r="F86" s="86" t="s">
        <v>33</v>
      </c>
      <c r="G86" s="98" t="s">
        <v>14</v>
      </c>
      <c r="H86" s="100" t="s">
        <v>13</v>
      </c>
      <c r="I86" s="101"/>
      <c r="J86" s="101"/>
      <c r="K86" s="101"/>
      <c r="L86" s="101"/>
      <c r="M86" s="102"/>
      <c r="N86" s="86" t="s">
        <v>12</v>
      </c>
      <c r="O86" s="86" t="s">
        <v>11</v>
      </c>
    </row>
    <row r="87" spans="1:15" ht="72.75" customHeight="1" x14ac:dyDescent="0.2">
      <c r="A87" s="97"/>
      <c r="B87" s="97"/>
      <c r="C87" s="97"/>
      <c r="D87" s="97"/>
      <c r="E87" s="97"/>
      <c r="F87" s="97"/>
      <c r="G87" s="99"/>
      <c r="H87" s="74" t="s">
        <v>3</v>
      </c>
      <c r="I87" s="45" t="s">
        <v>10</v>
      </c>
      <c r="J87" s="45" t="s">
        <v>9</v>
      </c>
      <c r="K87" s="45" t="s">
        <v>8</v>
      </c>
      <c r="L87" s="45" t="s">
        <v>7</v>
      </c>
      <c r="M87" s="45" t="s">
        <v>6</v>
      </c>
      <c r="N87" s="103"/>
      <c r="O87" s="97"/>
    </row>
    <row r="88" spans="1:15" ht="90" customHeight="1" x14ac:dyDescent="0.2">
      <c r="A88" s="22">
        <v>1</v>
      </c>
      <c r="B88" s="22">
        <v>2</v>
      </c>
      <c r="C88" s="22">
        <v>3</v>
      </c>
      <c r="D88" s="22">
        <v>4</v>
      </c>
      <c r="E88" s="22">
        <v>5</v>
      </c>
      <c r="F88" s="22">
        <v>6</v>
      </c>
      <c r="G88" s="22">
        <v>7</v>
      </c>
      <c r="H88" s="71">
        <v>8</v>
      </c>
      <c r="I88" s="72">
        <v>9</v>
      </c>
      <c r="J88" s="72">
        <v>10</v>
      </c>
      <c r="K88" s="72">
        <v>11</v>
      </c>
      <c r="L88" s="72">
        <v>12</v>
      </c>
      <c r="M88" s="72">
        <v>13</v>
      </c>
      <c r="N88" s="22">
        <v>14</v>
      </c>
      <c r="O88" s="22">
        <v>15</v>
      </c>
    </row>
    <row r="89" spans="1:15" ht="15" x14ac:dyDescent="0.2">
      <c r="A89" s="86" t="s">
        <v>5</v>
      </c>
      <c r="B89" s="88" t="s">
        <v>37</v>
      </c>
      <c r="C89" s="90" t="s">
        <v>45</v>
      </c>
      <c r="D89" s="90">
        <v>250</v>
      </c>
      <c r="E89" s="90">
        <v>250000</v>
      </c>
      <c r="F89" s="90">
        <v>0</v>
      </c>
      <c r="G89" s="25" t="s">
        <v>4</v>
      </c>
      <c r="H89" s="13">
        <f t="shared" ref="H89:K89" si="32">SUM(H90:H92)</f>
        <v>250000</v>
      </c>
      <c r="I89" s="13">
        <v>0</v>
      </c>
      <c r="J89" s="13">
        <v>0</v>
      </c>
      <c r="K89" s="13">
        <f t="shared" si="32"/>
        <v>0</v>
      </c>
      <c r="L89" s="13">
        <v>125000</v>
      </c>
      <c r="M89" s="13">
        <v>125000</v>
      </c>
      <c r="N89" s="38"/>
      <c r="O89" s="46"/>
    </row>
    <row r="90" spans="1:15" ht="25.5" x14ac:dyDescent="0.2">
      <c r="A90" s="87"/>
      <c r="B90" s="89"/>
      <c r="C90" s="91"/>
      <c r="D90" s="91"/>
      <c r="E90" s="91"/>
      <c r="F90" s="107"/>
      <c r="G90" s="27" t="s">
        <v>2</v>
      </c>
      <c r="H90" s="13">
        <f t="shared" ref="H90:H92" si="33">SUM(I90:M90)</f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38"/>
      <c r="O90" s="108" t="s">
        <v>32</v>
      </c>
    </row>
    <row r="91" spans="1:15" ht="45" customHeight="1" x14ac:dyDescent="0.2">
      <c r="A91" s="87"/>
      <c r="B91" s="89"/>
      <c r="C91" s="91"/>
      <c r="D91" s="91"/>
      <c r="E91" s="91"/>
      <c r="F91" s="107"/>
      <c r="G91" s="27" t="s">
        <v>1</v>
      </c>
      <c r="H91" s="13">
        <f t="shared" si="33"/>
        <v>0</v>
      </c>
      <c r="I91" s="13">
        <v>0</v>
      </c>
      <c r="J91" s="14">
        <v>0</v>
      </c>
      <c r="K91" s="14">
        <v>0</v>
      </c>
      <c r="L91" s="13">
        <v>0</v>
      </c>
      <c r="M91" s="13">
        <v>0</v>
      </c>
      <c r="N91" s="38"/>
      <c r="O91" s="110"/>
    </row>
    <row r="92" spans="1:15" ht="45.75" customHeight="1" x14ac:dyDescent="0.2">
      <c r="A92" s="97"/>
      <c r="B92" s="120"/>
      <c r="C92" s="126"/>
      <c r="D92" s="126"/>
      <c r="E92" s="126"/>
      <c r="F92" s="127"/>
      <c r="G92" s="27" t="s">
        <v>0</v>
      </c>
      <c r="H92" s="13">
        <f t="shared" si="33"/>
        <v>250000</v>
      </c>
      <c r="I92" s="13">
        <v>0</v>
      </c>
      <c r="J92" s="13">
        <v>0</v>
      </c>
      <c r="K92" s="13">
        <v>0</v>
      </c>
      <c r="L92" s="13">
        <v>125000</v>
      </c>
      <c r="M92" s="13">
        <v>125000</v>
      </c>
      <c r="N92" s="38"/>
      <c r="O92" s="35"/>
    </row>
    <row r="93" spans="1:15" ht="15" x14ac:dyDescent="0.2">
      <c r="A93" s="86" t="s">
        <v>22</v>
      </c>
      <c r="B93" s="88" t="s">
        <v>36</v>
      </c>
      <c r="C93" s="90" t="s">
        <v>45</v>
      </c>
      <c r="D93" s="90">
        <v>240</v>
      </c>
      <c r="E93" s="90">
        <v>240000</v>
      </c>
      <c r="F93" s="90">
        <v>0</v>
      </c>
      <c r="G93" s="25" t="s">
        <v>4</v>
      </c>
      <c r="H93" s="13">
        <f t="shared" ref="H93:J93" si="34">SUM(H94:H96)</f>
        <v>240000</v>
      </c>
      <c r="I93" s="13">
        <f t="shared" si="34"/>
        <v>0</v>
      </c>
      <c r="J93" s="13">
        <f t="shared" si="34"/>
        <v>0</v>
      </c>
      <c r="K93" s="13">
        <v>0</v>
      </c>
      <c r="L93" s="13">
        <v>120000</v>
      </c>
      <c r="M93" s="13">
        <v>120000</v>
      </c>
      <c r="N93" s="38"/>
      <c r="O93" s="35"/>
    </row>
    <row r="94" spans="1:15" ht="25.5" x14ac:dyDescent="0.2">
      <c r="A94" s="87"/>
      <c r="B94" s="89"/>
      <c r="C94" s="107"/>
      <c r="D94" s="107"/>
      <c r="E94" s="107"/>
      <c r="F94" s="107"/>
      <c r="G94" s="27" t="s">
        <v>2</v>
      </c>
      <c r="H94" s="13">
        <f t="shared" ref="H94:H96" si="35">SUM(I94:M94)</f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38"/>
      <c r="O94" s="108" t="s">
        <v>32</v>
      </c>
    </row>
    <row r="95" spans="1:15" ht="38.25" x14ac:dyDescent="0.2">
      <c r="A95" s="87"/>
      <c r="B95" s="89"/>
      <c r="C95" s="107"/>
      <c r="D95" s="107"/>
      <c r="E95" s="107"/>
      <c r="F95" s="107"/>
      <c r="G95" s="27" t="s">
        <v>1</v>
      </c>
      <c r="H95" s="13">
        <f t="shared" si="35"/>
        <v>0</v>
      </c>
      <c r="I95" s="13">
        <v>0</v>
      </c>
      <c r="J95" s="14">
        <v>0</v>
      </c>
      <c r="K95" s="14">
        <v>0</v>
      </c>
      <c r="L95" s="14">
        <v>0</v>
      </c>
      <c r="M95" s="13">
        <v>0</v>
      </c>
      <c r="N95" s="38"/>
      <c r="O95" s="110"/>
    </row>
    <row r="96" spans="1:15" ht="41.25" customHeight="1" x14ac:dyDescent="0.2">
      <c r="A96" s="97"/>
      <c r="B96" s="120"/>
      <c r="C96" s="127"/>
      <c r="D96" s="127"/>
      <c r="E96" s="127"/>
      <c r="F96" s="127"/>
      <c r="G96" s="27" t="s">
        <v>0</v>
      </c>
      <c r="H96" s="13">
        <f t="shared" si="35"/>
        <v>240000</v>
      </c>
      <c r="I96" s="13">
        <v>0</v>
      </c>
      <c r="J96" s="13">
        <v>0</v>
      </c>
      <c r="K96" s="13">
        <v>0</v>
      </c>
      <c r="L96" s="13">
        <v>120000</v>
      </c>
      <c r="M96" s="13">
        <v>120000</v>
      </c>
      <c r="N96" s="38"/>
      <c r="O96" s="35"/>
    </row>
    <row r="97" spans="1:15" ht="15" x14ac:dyDescent="0.2">
      <c r="A97" s="30"/>
      <c r="B97" s="92" t="s">
        <v>31</v>
      </c>
      <c r="C97" s="31"/>
      <c r="D97" s="31"/>
      <c r="E97" s="31"/>
      <c r="F97" s="31"/>
      <c r="G97" s="32" t="s">
        <v>4</v>
      </c>
      <c r="H97" s="33">
        <f>SUM(I97:M97)</f>
        <v>490000</v>
      </c>
      <c r="I97" s="33">
        <f>SUM(I98:I100)</f>
        <v>0</v>
      </c>
      <c r="J97" s="33">
        <f t="shared" ref="J97:M97" si="36">SUM(J98:J100)</f>
        <v>0</v>
      </c>
      <c r="K97" s="33">
        <f t="shared" si="36"/>
        <v>0</v>
      </c>
      <c r="L97" s="33">
        <f t="shared" si="36"/>
        <v>245000</v>
      </c>
      <c r="M97" s="33">
        <f t="shared" si="36"/>
        <v>245000</v>
      </c>
      <c r="N97" s="34"/>
      <c r="O97" s="35"/>
    </row>
    <row r="98" spans="1:15" ht="93" customHeight="1" x14ac:dyDescent="0.2">
      <c r="A98" s="30"/>
      <c r="B98" s="93"/>
      <c r="C98" s="31"/>
      <c r="D98" s="31"/>
      <c r="E98" s="31"/>
      <c r="F98" s="31"/>
      <c r="G98" s="32" t="s">
        <v>2</v>
      </c>
      <c r="H98" s="33">
        <f t="shared" ref="H98:H100" si="37">SUM(I98:M98)</f>
        <v>0</v>
      </c>
      <c r="I98" s="33">
        <f t="shared" ref="I98:M100" si="38">SUM(I94+I90)</f>
        <v>0</v>
      </c>
      <c r="J98" s="33">
        <f t="shared" si="38"/>
        <v>0</v>
      </c>
      <c r="K98" s="33">
        <f t="shared" si="38"/>
        <v>0</v>
      </c>
      <c r="L98" s="33">
        <f t="shared" si="38"/>
        <v>0</v>
      </c>
      <c r="M98" s="33">
        <f t="shared" si="38"/>
        <v>0</v>
      </c>
      <c r="N98" s="34"/>
      <c r="O98" s="35"/>
    </row>
    <row r="99" spans="1:15" ht="42.75" x14ac:dyDescent="0.2">
      <c r="A99" s="30"/>
      <c r="B99" s="93"/>
      <c r="C99" s="31"/>
      <c r="D99" s="31"/>
      <c r="E99" s="31"/>
      <c r="F99" s="31"/>
      <c r="G99" s="32" t="s">
        <v>1</v>
      </c>
      <c r="H99" s="33">
        <f t="shared" si="37"/>
        <v>0</v>
      </c>
      <c r="I99" s="33">
        <f t="shared" si="38"/>
        <v>0</v>
      </c>
      <c r="J99" s="33">
        <f t="shared" si="38"/>
        <v>0</v>
      </c>
      <c r="K99" s="33">
        <f t="shared" si="38"/>
        <v>0</v>
      </c>
      <c r="L99" s="33">
        <f t="shared" si="38"/>
        <v>0</v>
      </c>
      <c r="M99" s="33">
        <f t="shared" si="38"/>
        <v>0</v>
      </c>
      <c r="N99" s="34"/>
      <c r="O99" s="35"/>
    </row>
    <row r="100" spans="1:15" ht="49.5" customHeight="1" x14ac:dyDescent="0.2">
      <c r="A100" s="34"/>
      <c r="B100" s="94"/>
      <c r="C100" s="31"/>
      <c r="D100" s="31"/>
      <c r="E100" s="31"/>
      <c r="F100" s="31"/>
      <c r="G100" s="36" t="s">
        <v>0</v>
      </c>
      <c r="H100" s="33">
        <f t="shared" si="37"/>
        <v>490000</v>
      </c>
      <c r="I100" s="33">
        <f t="shared" si="38"/>
        <v>0</v>
      </c>
      <c r="J100" s="33">
        <f t="shared" si="38"/>
        <v>0</v>
      </c>
      <c r="K100" s="33">
        <f t="shared" si="38"/>
        <v>0</v>
      </c>
      <c r="L100" s="33">
        <f t="shared" si="38"/>
        <v>245000</v>
      </c>
      <c r="M100" s="33">
        <f t="shared" si="38"/>
        <v>245000</v>
      </c>
      <c r="N100" s="34"/>
      <c r="O100" s="35"/>
    </row>
    <row r="101" spans="1:15" ht="27.75" customHeight="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ht="64.5" customHeight="1" x14ac:dyDescent="0.2">
      <c r="A102" s="95" t="s">
        <v>43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6"/>
    </row>
    <row r="103" spans="1:15" ht="39" customHeight="1" x14ac:dyDescent="0.2">
      <c r="A103" s="86" t="s">
        <v>19</v>
      </c>
      <c r="B103" s="86" t="s">
        <v>18</v>
      </c>
      <c r="C103" s="86" t="s">
        <v>17</v>
      </c>
      <c r="D103" s="86" t="s">
        <v>16</v>
      </c>
      <c r="E103" s="86" t="s">
        <v>15</v>
      </c>
      <c r="F103" s="86" t="s">
        <v>33</v>
      </c>
      <c r="G103" s="98" t="s">
        <v>14</v>
      </c>
      <c r="H103" s="100" t="s">
        <v>13</v>
      </c>
      <c r="I103" s="101"/>
      <c r="J103" s="101"/>
      <c r="K103" s="101"/>
      <c r="L103" s="101"/>
      <c r="M103" s="102"/>
      <c r="N103" s="86" t="s">
        <v>12</v>
      </c>
      <c r="O103" s="86" t="s">
        <v>11</v>
      </c>
    </row>
    <row r="104" spans="1:15" ht="75" customHeight="1" x14ac:dyDescent="0.2">
      <c r="A104" s="97"/>
      <c r="B104" s="97"/>
      <c r="C104" s="97"/>
      <c r="D104" s="97"/>
      <c r="E104" s="97"/>
      <c r="F104" s="97"/>
      <c r="G104" s="99"/>
      <c r="H104" s="74" t="s">
        <v>3</v>
      </c>
      <c r="I104" s="21" t="s">
        <v>10</v>
      </c>
      <c r="J104" s="21" t="s">
        <v>9</v>
      </c>
      <c r="K104" s="21" t="s">
        <v>8</v>
      </c>
      <c r="L104" s="21" t="s">
        <v>7</v>
      </c>
      <c r="M104" s="21" t="s">
        <v>6</v>
      </c>
      <c r="N104" s="103"/>
      <c r="O104" s="97"/>
    </row>
    <row r="105" spans="1:15" ht="27" customHeight="1" x14ac:dyDescent="0.2">
      <c r="A105" s="22">
        <v>1</v>
      </c>
      <c r="B105" s="22">
        <v>2</v>
      </c>
      <c r="C105" s="22">
        <v>3</v>
      </c>
      <c r="D105" s="22">
        <v>4</v>
      </c>
      <c r="E105" s="22">
        <v>5</v>
      </c>
      <c r="F105" s="22">
        <v>6</v>
      </c>
      <c r="G105" s="22">
        <v>7</v>
      </c>
      <c r="H105" s="71">
        <v>8</v>
      </c>
      <c r="I105" s="72">
        <v>9</v>
      </c>
      <c r="J105" s="72">
        <v>10</v>
      </c>
      <c r="K105" s="72">
        <v>11</v>
      </c>
      <c r="L105" s="72">
        <v>12</v>
      </c>
      <c r="M105" s="72">
        <v>13</v>
      </c>
      <c r="N105" s="22">
        <v>14</v>
      </c>
      <c r="O105" s="22">
        <v>15</v>
      </c>
    </row>
    <row r="106" spans="1:15" ht="27" customHeight="1" x14ac:dyDescent="0.2">
      <c r="A106" s="86">
        <v>1</v>
      </c>
      <c r="B106" s="88" t="s">
        <v>38</v>
      </c>
      <c r="C106" s="90" t="s">
        <v>46</v>
      </c>
      <c r="D106" s="90">
        <v>950</v>
      </c>
      <c r="E106" s="90">
        <v>950000</v>
      </c>
      <c r="F106" s="90">
        <v>0</v>
      </c>
      <c r="G106" s="25" t="s">
        <v>4</v>
      </c>
      <c r="H106" s="47">
        <f t="shared" ref="H106:M106" si="39">SUM(H107:H109)</f>
        <v>950000</v>
      </c>
      <c r="I106" s="47">
        <f t="shared" si="39"/>
        <v>0</v>
      </c>
      <c r="J106" s="47">
        <f t="shared" si="39"/>
        <v>0</v>
      </c>
      <c r="K106" s="47">
        <f t="shared" si="39"/>
        <v>0</v>
      </c>
      <c r="L106" s="47">
        <f t="shared" si="39"/>
        <v>475000</v>
      </c>
      <c r="M106" s="47">
        <f t="shared" si="39"/>
        <v>475000</v>
      </c>
      <c r="N106" s="38"/>
      <c r="O106" s="46"/>
    </row>
    <row r="107" spans="1:15" ht="25.5" x14ac:dyDescent="0.2">
      <c r="A107" s="87"/>
      <c r="B107" s="89"/>
      <c r="C107" s="91"/>
      <c r="D107" s="91"/>
      <c r="E107" s="91"/>
      <c r="F107" s="107"/>
      <c r="G107" s="27" t="s">
        <v>2</v>
      </c>
      <c r="H107" s="13">
        <f t="shared" ref="H107:H109" si="40">SUM(I107:M107)</f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38"/>
      <c r="O107" s="108" t="s">
        <v>32</v>
      </c>
    </row>
    <row r="108" spans="1:15" ht="38.25" x14ac:dyDescent="0.2">
      <c r="A108" s="87"/>
      <c r="B108" s="89"/>
      <c r="C108" s="91"/>
      <c r="D108" s="91"/>
      <c r="E108" s="91"/>
      <c r="F108" s="107"/>
      <c r="G108" s="27" t="s">
        <v>1</v>
      </c>
      <c r="H108" s="13">
        <f t="shared" si="40"/>
        <v>0</v>
      </c>
      <c r="I108" s="13">
        <v>0</v>
      </c>
      <c r="J108" s="14">
        <v>0</v>
      </c>
      <c r="K108" s="14">
        <v>0</v>
      </c>
      <c r="L108" s="13">
        <v>0</v>
      </c>
      <c r="M108" s="13">
        <v>0</v>
      </c>
      <c r="N108" s="38"/>
      <c r="O108" s="110"/>
    </row>
    <row r="109" spans="1:15" ht="15" x14ac:dyDescent="0.2">
      <c r="A109" s="97"/>
      <c r="B109" s="120"/>
      <c r="C109" s="126"/>
      <c r="D109" s="126"/>
      <c r="E109" s="126"/>
      <c r="F109" s="127"/>
      <c r="G109" s="27" t="s">
        <v>0</v>
      </c>
      <c r="H109" s="13">
        <f t="shared" si="40"/>
        <v>950000</v>
      </c>
      <c r="I109" s="28">
        <v>0</v>
      </c>
      <c r="J109" s="82">
        <v>0</v>
      </c>
      <c r="K109" s="82">
        <v>0</v>
      </c>
      <c r="L109" s="82">
        <v>475000</v>
      </c>
      <c r="M109" s="28">
        <v>475000</v>
      </c>
      <c r="N109" s="38"/>
      <c r="O109" s="35"/>
    </row>
    <row r="110" spans="1:15" ht="15" x14ac:dyDescent="0.2">
      <c r="A110" s="30"/>
      <c r="B110" s="92" t="s">
        <v>31</v>
      </c>
      <c r="C110" s="31"/>
      <c r="D110" s="31"/>
      <c r="E110" s="31"/>
      <c r="F110" s="31"/>
      <c r="G110" s="32" t="s">
        <v>4</v>
      </c>
      <c r="H110" s="33">
        <f>SUM(I110:M110)</f>
        <v>950000</v>
      </c>
      <c r="I110" s="33">
        <f>SUM(I111:I113)</f>
        <v>0</v>
      </c>
      <c r="J110" s="33">
        <f t="shared" ref="J110:M110" si="41">SUM(J111:J113)</f>
        <v>0</v>
      </c>
      <c r="K110" s="33">
        <f t="shared" si="41"/>
        <v>0</v>
      </c>
      <c r="L110" s="33">
        <f t="shared" si="41"/>
        <v>475000</v>
      </c>
      <c r="M110" s="33">
        <f t="shared" si="41"/>
        <v>475000</v>
      </c>
      <c r="N110" s="34"/>
      <c r="O110" s="35"/>
    </row>
    <row r="111" spans="1:15" ht="73.5" customHeight="1" x14ac:dyDescent="0.2">
      <c r="A111" s="30"/>
      <c r="B111" s="93"/>
      <c r="C111" s="31"/>
      <c r="D111" s="31"/>
      <c r="E111" s="31"/>
      <c r="F111" s="31"/>
      <c r="G111" s="32" t="s">
        <v>2</v>
      </c>
      <c r="H111" s="33">
        <f t="shared" ref="H111:H113" si="42">SUM(I111:M111)</f>
        <v>0</v>
      </c>
      <c r="I111" s="33">
        <f>SUM(I107)</f>
        <v>0</v>
      </c>
      <c r="J111" s="33">
        <f t="shared" ref="J111:M111" si="43">SUM(J107)</f>
        <v>0</v>
      </c>
      <c r="K111" s="33">
        <f t="shared" si="43"/>
        <v>0</v>
      </c>
      <c r="L111" s="33">
        <f t="shared" si="43"/>
        <v>0</v>
      </c>
      <c r="M111" s="33">
        <f t="shared" si="43"/>
        <v>0</v>
      </c>
      <c r="N111" s="34"/>
      <c r="O111" s="35"/>
    </row>
    <row r="112" spans="1:15" ht="42.75" x14ac:dyDescent="0.2">
      <c r="A112" s="30"/>
      <c r="B112" s="93"/>
      <c r="C112" s="31"/>
      <c r="D112" s="31"/>
      <c r="E112" s="31"/>
      <c r="F112" s="31"/>
      <c r="G112" s="32" t="s">
        <v>1</v>
      </c>
      <c r="H112" s="33">
        <f t="shared" si="42"/>
        <v>0</v>
      </c>
      <c r="I112" s="33">
        <f>SUM(I108)</f>
        <v>0</v>
      </c>
      <c r="J112" s="33">
        <f t="shared" ref="J112:M112" si="44">SUM(J108)</f>
        <v>0</v>
      </c>
      <c r="K112" s="33">
        <f t="shared" si="44"/>
        <v>0</v>
      </c>
      <c r="L112" s="33">
        <f t="shared" si="44"/>
        <v>0</v>
      </c>
      <c r="M112" s="33">
        <f t="shared" si="44"/>
        <v>0</v>
      </c>
      <c r="N112" s="34"/>
      <c r="O112" s="35"/>
    </row>
    <row r="113" spans="1:15" ht="47.25" customHeight="1" x14ac:dyDescent="0.2">
      <c r="A113" s="34"/>
      <c r="B113" s="94"/>
      <c r="C113" s="31"/>
      <c r="D113" s="31"/>
      <c r="E113" s="31"/>
      <c r="F113" s="31"/>
      <c r="G113" s="36" t="s">
        <v>0</v>
      </c>
      <c r="H113" s="33">
        <f t="shared" si="42"/>
        <v>950000</v>
      </c>
      <c r="I113" s="33">
        <f>SUM(I109)</f>
        <v>0</v>
      </c>
      <c r="J113" s="33">
        <f t="shared" ref="J113:M113" si="45">SUM(J109)</f>
        <v>0</v>
      </c>
      <c r="K113" s="33">
        <f t="shared" si="45"/>
        <v>0</v>
      </c>
      <c r="L113" s="33">
        <f t="shared" si="45"/>
        <v>475000</v>
      </c>
      <c r="M113" s="33">
        <f t="shared" si="45"/>
        <v>475000</v>
      </c>
      <c r="N113" s="34"/>
      <c r="O113" s="35"/>
    </row>
    <row r="114" spans="1:15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ht="7.5" customHeight="1" x14ac:dyDescent="0.2">
      <c r="A115" s="15"/>
      <c r="B115" s="16"/>
      <c r="C115" s="17"/>
      <c r="D115" s="17"/>
      <c r="E115" s="17"/>
      <c r="F115" s="17"/>
      <c r="G115" s="18"/>
      <c r="H115" s="19"/>
      <c r="I115" s="19"/>
      <c r="J115" s="19"/>
      <c r="K115" s="19"/>
      <c r="L115" s="19"/>
      <c r="M115" s="19"/>
      <c r="N115" s="15"/>
      <c r="O115" s="37"/>
    </row>
    <row r="116" spans="1:15" ht="36.75" customHeight="1" x14ac:dyDescent="0.2">
      <c r="A116" s="95" t="s">
        <v>51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6"/>
    </row>
    <row r="117" spans="1:15" ht="37.5" customHeight="1" x14ac:dyDescent="0.2">
      <c r="A117" s="86" t="s">
        <v>19</v>
      </c>
      <c r="B117" s="86" t="s">
        <v>18</v>
      </c>
      <c r="C117" s="86" t="s">
        <v>17</v>
      </c>
      <c r="D117" s="86" t="s">
        <v>16</v>
      </c>
      <c r="E117" s="86" t="s">
        <v>15</v>
      </c>
      <c r="F117" s="86" t="s">
        <v>33</v>
      </c>
      <c r="G117" s="98" t="s">
        <v>14</v>
      </c>
      <c r="H117" s="100" t="s">
        <v>13</v>
      </c>
      <c r="I117" s="101"/>
      <c r="J117" s="101"/>
      <c r="K117" s="101"/>
      <c r="L117" s="101"/>
      <c r="M117" s="102"/>
      <c r="N117" s="86" t="s">
        <v>12</v>
      </c>
      <c r="O117" s="86" t="s">
        <v>11</v>
      </c>
    </row>
    <row r="118" spans="1:15" ht="77.25" customHeight="1" x14ac:dyDescent="0.2">
      <c r="A118" s="97"/>
      <c r="B118" s="97"/>
      <c r="C118" s="97"/>
      <c r="D118" s="97"/>
      <c r="E118" s="97"/>
      <c r="F118" s="97"/>
      <c r="G118" s="99"/>
      <c r="H118" s="74" t="s">
        <v>3</v>
      </c>
      <c r="I118" s="21" t="s">
        <v>10</v>
      </c>
      <c r="J118" s="21" t="s">
        <v>9</v>
      </c>
      <c r="K118" s="21" t="s">
        <v>8</v>
      </c>
      <c r="L118" s="21" t="s">
        <v>7</v>
      </c>
      <c r="M118" s="21" t="s">
        <v>6</v>
      </c>
      <c r="N118" s="103"/>
      <c r="O118" s="97"/>
    </row>
    <row r="119" spans="1:15" ht="27.75" customHeight="1" x14ac:dyDescent="0.2">
      <c r="A119" s="22">
        <v>1</v>
      </c>
      <c r="B119" s="22">
        <v>2</v>
      </c>
      <c r="C119" s="22">
        <v>3</v>
      </c>
      <c r="D119" s="22">
        <v>4</v>
      </c>
      <c r="E119" s="22">
        <v>5</v>
      </c>
      <c r="F119" s="22">
        <v>6</v>
      </c>
      <c r="G119" s="22">
        <v>7</v>
      </c>
      <c r="H119" s="71">
        <v>8</v>
      </c>
      <c r="I119" s="72">
        <v>9</v>
      </c>
      <c r="J119" s="72">
        <v>10</v>
      </c>
      <c r="K119" s="72">
        <v>11</v>
      </c>
      <c r="L119" s="72">
        <v>12</v>
      </c>
      <c r="M119" s="72">
        <v>13</v>
      </c>
      <c r="N119" s="22">
        <v>14</v>
      </c>
      <c r="O119" s="22">
        <v>15</v>
      </c>
    </row>
    <row r="120" spans="1:15" ht="15" x14ac:dyDescent="0.2">
      <c r="A120" s="86" t="s">
        <v>5</v>
      </c>
      <c r="B120" s="88" t="s">
        <v>49</v>
      </c>
      <c r="C120" s="90" t="s">
        <v>59</v>
      </c>
      <c r="D120" s="104" t="s">
        <v>55</v>
      </c>
      <c r="E120" s="105">
        <v>900000</v>
      </c>
      <c r="F120" s="90">
        <v>0</v>
      </c>
      <c r="G120" s="25" t="s">
        <v>4</v>
      </c>
      <c r="H120" s="13">
        <f>SUM(H121:H123)</f>
        <v>888278.16999999981</v>
      </c>
      <c r="I120" s="13">
        <f t="shared" ref="I120:M120" si="46">SUM(I121:I123)</f>
        <v>0</v>
      </c>
      <c r="J120" s="13">
        <f t="shared" si="46"/>
        <v>0</v>
      </c>
      <c r="K120" s="13">
        <f>SUM(K121:K123)</f>
        <v>251893.63</v>
      </c>
      <c r="L120" s="13">
        <f t="shared" si="46"/>
        <v>636384.53999999992</v>
      </c>
      <c r="M120" s="13">
        <f t="shared" si="46"/>
        <v>0</v>
      </c>
      <c r="N120" s="49"/>
      <c r="O120" s="46"/>
    </row>
    <row r="121" spans="1:15" ht="25.5" x14ac:dyDescent="0.2">
      <c r="A121" s="87"/>
      <c r="B121" s="89"/>
      <c r="C121" s="91"/>
      <c r="D121" s="91"/>
      <c r="E121" s="106"/>
      <c r="F121" s="107"/>
      <c r="G121" s="27" t="s">
        <v>35</v>
      </c>
      <c r="H121" s="13">
        <f>SUM(I121:M121)</f>
        <v>170028.2</v>
      </c>
      <c r="I121" s="13">
        <v>0</v>
      </c>
      <c r="J121" s="13">
        <v>0</v>
      </c>
      <c r="K121" s="13">
        <v>170028.2</v>
      </c>
      <c r="L121" s="13">
        <v>0</v>
      </c>
      <c r="M121" s="13">
        <v>0</v>
      </c>
      <c r="N121" s="38"/>
      <c r="O121" s="108" t="s">
        <v>32</v>
      </c>
    </row>
    <row r="122" spans="1:15" ht="25.5" x14ac:dyDescent="0.2">
      <c r="A122" s="87"/>
      <c r="B122" s="89"/>
      <c r="C122" s="91"/>
      <c r="D122" s="91"/>
      <c r="E122" s="106"/>
      <c r="F122" s="107"/>
      <c r="G122" s="27" t="s">
        <v>2</v>
      </c>
      <c r="H122" s="13">
        <f>SUM(I122:M122)</f>
        <v>629421.1399999999</v>
      </c>
      <c r="I122" s="13">
        <v>0</v>
      </c>
      <c r="J122" s="13">
        <v>0</v>
      </c>
      <c r="K122" s="13">
        <v>56676.07</v>
      </c>
      <c r="L122" s="13">
        <v>572745.06999999995</v>
      </c>
      <c r="M122" s="13">
        <v>0</v>
      </c>
      <c r="N122" s="38"/>
      <c r="O122" s="109"/>
    </row>
    <row r="123" spans="1:15" ht="37.5" customHeight="1" x14ac:dyDescent="0.2">
      <c r="A123" s="87"/>
      <c r="B123" s="89"/>
      <c r="C123" s="91"/>
      <c r="D123" s="91"/>
      <c r="E123" s="106"/>
      <c r="F123" s="107"/>
      <c r="G123" s="58" t="s">
        <v>1</v>
      </c>
      <c r="H123" s="77">
        <f>SUM(I123:M123)</f>
        <v>88828.83</v>
      </c>
      <c r="I123" s="77">
        <v>0</v>
      </c>
      <c r="J123" s="59">
        <v>0</v>
      </c>
      <c r="K123" s="59">
        <v>25189.360000000001</v>
      </c>
      <c r="L123" s="77">
        <v>63639.47</v>
      </c>
      <c r="M123" s="77">
        <v>0</v>
      </c>
      <c r="N123" s="66"/>
      <c r="O123" s="110"/>
    </row>
    <row r="124" spans="1:15" s="70" customFormat="1" ht="37.5" customHeight="1" x14ac:dyDescent="0.2">
      <c r="A124" s="125"/>
      <c r="B124" s="85" t="s">
        <v>66</v>
      </c>
      <c r="C124" s="69"/>
      <c r="D124" s="69"/>
      <c r="E124" s="13"/>
      <c r="F124" s="45"/>
      <c r="G124" s="27" t="s">
        <v>2</v>
      </c>
      <c r="H124" s="13">
        <f>SUM(I124:M124)</f>
        <v>11721.83</v>
      </c>
      <c r="I124" s="13">
        <v>0</v>
      </c>
      <c r="J124" s="14">
        <v>0</v>
      </c>
      <c r="K124" s="14">
        <v>584.45000000000005</v>
      </c>
      <c r="L124" s="13">
        <v>11137.38</v>
      </c>
      <c r="M124" s="13">
        <v>0</v>
      </c>
      <c r="N124" s="34"/>
      <c r="O124" s="31"/>
    </row>
    <row r="125" spans="1:15" ht="44.25" customHeight="1" x14ac:dyDescent="0.2">
      <c r="A125" s="86" t="s">
        <v>22</v>
      </c>
      <c r="B125" s="88" t="s">
        <v>47</v>
      </c>
      <c r="C125" s="90" t="s">
        <v>59</v>
      </c>
      <c r="D125" s="90" t="s">
        <v>56</v>
      </c>
      <c r="E125" s="105">
        <v>700000</v>
      </c>
      <c r="F125" s="90">
        <v>0</v>
      </c>
      <c r="G125" s="67" t="s">
        <v>4</v>
      </c>
      <c r="H125" s="81">
        <f>SUM(H126:H128)</f>
        <v>686032.59000000008</v>
      </c>
      <c r="I125" s="81">
        <f t="shared" ref="I125:M125" si="47">SUM(I126:I128)</f>
        <v>0</v>
      </c>
      <c r="J125" s="81">
        <f t="shared" si="47"/>
        <v>0</v>
      </c>
      <c r="K125" s="81">
        <f t="shared" si="47"/>
        <v>87805.59</v>
      </c>
      <c r="L125" s="81">
        <f t="shared" si="47"/>
        <v>598227</v>
      </c>
      <c r="M125" s="81">
        <f t="shared" si="47"/>
        <v>0</v>
      </c>
      <c r="N125" s="68"/>
      <c r="O125" s="46"/>
    </row>
    <row r="126" spans="1:15" ht="25.5" x14ac:dyDescent="0.2">
      <c r="A126" s="87"/>
      <c r="B126" s="89"/>
      <c r="C126" s="107"/>
      <c r="D126" s="107"/>
      <c r="E126" s="106"/>
      <c r="F126" s="107"/>
      <c r="G126" s="27" t="s">
        <v>35</v>
      </c>
      <c r="H126" s="13">
        <f t="shared" ref="H126:H129" si="48">SUM(I126:M126)</f>
        <v>173712.7</v>
      </c>
      <c r="I126" s="13">
        <v>0</v>
      </c>
      <c r="J126" s="13">
        <v>0</v>
      </c>
      <c r="K126" s="13">
        <v>0</v>
      </c>
      <c r="L126" s="13">
        <v>173712.7</v>
      </c>
      <c r="M126" s="13">
        <v>0</v>
      </c>
      <c r="N126" s="38"/>
      <c r="O126" s="108" t="s">
        <v>32</v>
      </c>
    </row>
    <row r="127" spans="1:15" ht="25.5" x14ac:dyDescent="0.2">
      <c r="A127" s="87"/>
      <c r="B127" s="89"/>
      <c r="C127" s="107"/>
      <c r="D127" s="107"/>
      <c r="E127" s="106"/>
      <c r="F127" s="107"/>
      <c r="G127" s="27" t="s">
        <v>2</v>
      </c>
      <c r="H127" s="13">
        <f t="shared" si="48"/>
        <v>443716.63</v>
      </c>
      <c r="I127" s="13">
        <v>0</v>
      </c>
      <c r="J127" s="13">
        <v>0</v>
      </c>
      <c r="K127" s="13">
        <v>79025.03</v>
      </c>
      <c r="L127" s="13">
        <v>364691.6</v>
      </c>
      <c r="M127" s="13">
        <v>0</v>
      </c>
      <c r="N127" s="38"/>
      <c r="O127" s="109"/>
    </row>
    <row r="128" spans="1:15" ht="38.25" customHeight="1" x14ac:dyDescent="0.2">
      <c r="A128" s="87"/>
      <c r="B128" s="89"/>
      <c r="C128" s="107"/>
      <c r="D128" s="107"/>
      <c r="E128" s="106"/>
      <c r="F128" s="107"/>
      <c r="G128" s="58" t="s">
        <v>1</v>
      </c>
      <c r="H128" s="77">
        <f t="shared" si="48"/>
        <v>68603.259999999995</v>
      </c>
      <c r="I128" s="77">
        <v>0</v>
      </c>
      <c r="J128" s="59">
        <v>0</v>
      </c>
      <c r="K128" s="59">
        <v>8780.56</v>
      </c>
      <c r="L128" s="77">
        <v>59822.7</v>
      </c>
      <c r="M128" s="77">
        <v>0</v>
      </c>
      <c r="N128" s="66"/>
      <c r="O128" s="110"/>
    </row>
    <row r="129" spans="1:15" s="70" customFormat="1" ht="38.25" customHeight="1" x14ac:dyDescent="0.2">
      <c r="A129" s="125"/>
      <c r="B129" s="85" t="s">
        <v>66</v>
      </c>
      <c r="C129" s="45"/>
      <c r="D129" s="45"/>
      <c r="E129" s="13"/>
      <c r="F129" s="45"/>
      <c r="G129" s="27" t="s">
        <v>2</v>
      </c>
      <c r="H129" s="13">
        <f t="shared" si="48"/>
        <v>13967.41</v>
      </c>
      <c r="I129" s="13">
        <v>0</v>
      </c>
      <c r="J129" s="14">
        <v>0</v>
      </c>
      <c r="K129" s="14">
        <v>2194.41</v>
      </c>
      <c r="L129" s="13">
        <v>11773</v>
      </c>
      <c r="M129" s="13">
        <v>0</v>
      </c>
      <c r="N129" s="34"/>
      <c r="O129" s="31"/>
    </row>
    <row r="130" spans="1:15" ht="22.5" customHeight="1" x14ac:dyDescent="0.2">
      <c r="A130" s="83"/>
      <c r="B130" s="92" t="s">
        <v>31</v>
      </c>
      <c r="C130" s="79"/>
      <c r="D130" s="79"/>
      <c r="E130" s="79"/>
      <c r="F130" s="79"/>
      <c r="G130" s="60" t="s">
        <v>4</v>
      </c>
      <c r="H130" s="61">
        <f>SUM(H131:H133)</f>
        <v>1574310.76</v>
      </c>
      <c r="I130" s="61">
        <f>SUM(I132:I133)</f>
        <v>0</v>
      </c>
      <c r="J130" s="61">
        <f>SUM(J131:J133)</f>
        <v>0</v>
      </c>
      <c r="K130" s="61">
        <f t="shared" ref="K130:M130" si="49">SUM(K131:K133)</f>
        <v>339699.22000000003</v>
      </c>
      <c r="L130" s="61">
        <f t="shared" si="49"/>
        <v>1234611.5399999998</v>
      </c>
      <c r="M130" s="61">
        <f t="shared" si="49"/>
        <v>0</v>
      </c>
      <c r="N130" s="62"/>
      <c r="O130" s="63"/>
    </row>
    <row r="131" spans="1:15" ht="42.75" x14ac:dyDescent="0.2">
      <c r="A131" s="30"/>
      <c r="B131" s="93"/>
      <c r="C131" s="31"/>
      <c r="D131" s="31"/>
      <c r="E131" s="31"/>
      <c r="F131" s="31"/>
      <c r="G131" s="36" t="s">
        <v>35</v>
      </c>
      <c r="H131" s="33">
        <f>SUM(I131:M131)</f>
        <v>343740.9</v>
      </c>
      <c r="I131" s="33">
        <f>I121+I126</f>
        <v>0</v>
      </c>
      <c r="J131" s="33">
        <f t="shared" ref="J131:M131" si="50">J121+J126</f>
        <v>0</v>
      </c>
      <c r="K131" s="33">
        <f>K121+K126</f>
        <v>170028.2</v>
      </c>
      <c r="L131" s="33">
        <f t="shared" si="50"/>
        <v>173712.7</v>
      </c>
      <c r="M131" s="33">
        <f t="shared" si="50"/>
        <v>0</v>
      </c>
      <c r="N131" s="34"/>
      <c r="O131" s="35"/>
    </row>
    <row r="132" spans="1:15" ht="42.75" x14ac:dyDescent="0.2">
      <c r="A132" s="30"/>
      <c r="B132" s="93"/>
      <c r="C132" s="31"/>
      <c r="D132" s="31"/>
      <c r="E132" s="31"/>
      <c r="F132" s="31"/>
      <c r="G132" s="32" t="s">
        <v>2</v>
      </c>
      <c r="H132" s="33">
        <f>SUM(I132:M132)</f>
        <v>1073137.77</v>
      </c>
      <c r="I132" s="33">
        <f>I122+I127</f>
        <v>0</v>
      </c>
      <c r="J132" s="33">
        <f t="shared" ref="J132:M132" si="51">J122+J127</f>
        <v>0</v>
      </c>
      <c r="K132" s="33">
        <f t="shared" si="51"/>
        <v>135701.1</v>
      </c>
      <c r="L132" s="33">
        <f t="shared" si="51"/>
        <v>937436.66999999993</v>
      </c>
      <c r="M132" s="33">
        <f t="shared" si="51"/>
        <v>0</v>
      </c>
      <c r="N132" s="34"/>
      <c r="O132" s="35"/>
    </row>
    <row r="133" spans="1:15" ht="42.75" x14ac:dyDescent="0.2">
      <c r="A133" s="34"/>
      <c r="B133" s="94"/>
      <c r="C133" s="31"/>
      <c r="D133" s="31"/>
      <c r="E133" s="31"/>
      <c r="F133" s="31"/>
      <c r="G133" s="32" t="s">
        <v>1</v>
      </c>
      <c r="H133" s="33">
        <f t="shared" ref="H133" si="52">SUM(I133:M133)</f>
        <v>157432.09</v>
      </c>
      <c r="I133" s="33">
        <f>I123+I128</f>
        <v>0</v>
      </c>
      <c r="J133" s="33">
        <f t="shared" ref="J133:M133" si="53">J123+J128</f>
        <v>0</v>
      </c>
      <c r="K133" s="33">
        <f t="shared" si="53"/>
        <v>33969.919999999998</v>
      </c>
      <c r="L133" s="33">
        <f t="shared" si="53"/>
        <v>123462.17</v>
      </c>
      <c r="M133" s="33">
        <f t="shared" si="53"/>
        <v>0</v>
      </c>
      <c r="N133" s="34"/>
      <c r="O133" s="35"/>
    </row>
    <row r="134" spans="1:15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ht="44.25" customHeight="1" x14ac:dyDescent="0.2">
      <c r="A135" s="95" t="s">
        <v>53</v>
      </c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6"/>
    </row>
    <row r="136" spans="1:15" ht="42.75" customHeight="1" x14ac:dyDescent="0.2">
      <c r="A136" s="86" t="s">
        <v>19</v>
      </c>
      <c r="B136" s="86" t="s">
        <v>18</v>
      </c>
      <c r="C136" s="86" t="s">
        <v>17</v>
      </c>
      <c r="D136" s="86" t="s">
        <v>16</v>
      </c>
      <c r="E136" s="86" t="s">
        <v>15</v>
      </c>
      <c r="F136" s="86" t="s">
        <v>33</v>
      </c>
      <c r="G136" s="98" t="s">
        <v>14</v>
      </c>
      <c r="H136" s="100" t="s">
        <v>13</v>
      </c>
      <c r="I136" s="101"/>
      <c r="J136" s="101"/>
      <c r="K136" s="101"/>
      <c r="L136" s="101"/>
      <c r="M136" s="102"/>
      <c r="N136" s="86" t="s">
        <v>12</v>
      </c>
      <c r="O136" s="86" t="s">
        <v>11</v>
      </c>
    </row>
    <row r="137" spans="1:15" ht="21" customHeight="1" x14ac:dyDescent="0.2">
      <c r="A137" s="97"/>
      <c r="B137" s="97"/>
      <c r="C137" s="97"/>
      <c r="D137" s="97"/>
      <c r="E137" s="97"/>
      <c r="F137" s="97"/>
      <c r="G137" s="99"/>
      <c r="H137" s="20" t="s">
        <v>3</v>
      </c>
      <c r="I137" s="21" t="s">
        <v>10</v>
      </c>
      <c r="J137" s="21" t="s">
        <v>9</v>
      </c>
      <c r="K137" s="21" t="s">
        <v>8</v>
      </c>
      <c r="L137" s="21" t="s">
        <v>7</v>
      </c>
      <c r="M137" s="21" t="s">
        <v>6</v>
      </c>
      <c r="N137" s="103"/>
      <c r="O137" s="97"/>
    </row>
    <row r="138" spans="1:15" ht="15" x14ac:dyDescent="0.2">
      <c r="A138" s="22">
        <v>1</v>
      </c>
      <c r="B138" s="22">
        <v>2</v>
      </c>
      <c r="C138" s="22">
        <v>3</v>
      </c>
      <c r="D138" s="22">
        <v>4</v>
      </c>
      <c r="E138" s="22">
        <v>5</v>
      </c>
      <c r="F138" s="22">
        <v>6</v>
      </c>
      <c r="G138" s="22">
        <v>7</v>
      </c>
      <c r="H138" s="23">
        <v>8</v>
      </c>
      <c r="I138" s="24">
        <v>9</v>
      </c>
      <c r="J138" s="24">
        <v>10</v>
      </c>
      <c r="K138" s="24">
        <v>11</v>
      </c>
      <c r="L138" s="24">
        <v>12</v>
      </c>
      <c r="M138" s="24">
        <v>13</v>
      </c>
      <c r="N138" s="22">
        <v>14</v>
      </c>
      <c r="O138" s="22">
        <v>15</v>
      </c>
    </row>
    <row r="139" spans="1:15" ht="15" x14ac:dyDescent="0.2">
      <c r="A139" s="86">
        <v>1</v>
      </c>
      <c r="B139" s="88" t="s">
        <v>50</v>
      </c>
      <c r="C139" s="90">
        <v>2022</v>
      </c>
      <c r="D139" s="104" t="s">
        <v>55</v>
      </c>
      <c r="E139" s="105">
        <f>SUM(H139)</f>
        <v>33004</v>
      </c>
      <c r="F139" s="90">
        <v>0</v>
      </c>
      <c r="G139" s="25" t="s">
        <v>4</v>
      </c>
      <c r="H139" s="13">
        <f t="shared" ref="H139:M139" si="54">SUM(H140:H142)</f>
        <v>33004</v>
      </c>
      <c r="I139" s="13">
        <f t="shared" si="54"/>
        <v>0</v>
      </c>
      <c r="J139" s="13">
        <f t="shared" si="54"/>
        <v>33004</v>
      </c>
      <c r="K139" s="13">
        <f t="shared" si="54"/>
        <v>0</v>
      </c>
      <c r="L139" s="13">
        <f t="shared" si="54"/>
        <v>0</v>
      </c>
      <c r="M139" s="13">
        <f t="shared" si="54"/>
        <v>0</v>
      </c>
      <c r="N139" s="49"/>
      <c r="O139" s="46"/>
    </row>
    <row r="140" spans="1:15" ht="25.5" x14ac:dyDescent="0.2">
      <c r="A140" s="87"/>
      <c r="B140" s="89"/>
      <c r="C140" s="91"/>
      <c r="D140" s="91"/>
      <c r="E140" s="106"/>
      <c r="F140" s="107"/>
      <c r="G140" s="27" t="s">
        <v>35</v>
      </c>
      <c r="H140" s="13">
        <f t="shared" ref="H140" si="55">SUM(I140:M140)</f>
        <v>0</v>
      </c>
      <c r="I140" s="13">
        <v>0</v>
      </c>
      <c r="J140" s="13">
        <v>0</v>
      </c>
      <c r="K140" s="54">
        <v>0</v>
      </c>
      <c r="L140" s="13">
        <v>0</v>
      </c>
      <c r="M140" s="13">
        <v>0</v>
      </c>
      <c r="N140" s="38"/>
      <c r="O140" s="108" t="s">
        <v>32</v>
      </c>
    </row>
    <row r="141" spans="1:15" ht="25.5" x14ac:dyDescent="0.2">
      <c r="A141" s="87"/>
      <c r="B141" s="89"/>
      <c r="C141" s="91"/>
      <c r="D141" s="91"/>
      <c r="E141" s="106"/>
      <c r="F141" s="107"/>
      <c r="G141" s="27" t="s">
        <v>2</v>
      </c>
      <c r="H141" s="13">
        <v>0</v>
      </c>
      <c r="I141" s="13">
        <v>0</v>
      </c>
      <c r="J141" s="13">
        <v>0</v>
      </c>
      <c r="K141" s="54">
        <v>0</v>
      </c>
      <c r="L141" s="13">
        <v>0</v>
      </c>
      <c r="M141" s="13">
        <v>0</v>
      </c>
      <c r="N141" s="38"/>
      <c r="O141" s="109"/>
    </row>
    <row r="142" spans="1:15" ht="30" customHeight="1" x14ac:dyDescent="0.2">
      <c r="A142" s="87"/>
      <c r="B142" s="89"/>
      <c r="C142" s="91"/>
      <c r="D142" s="91"/>
      <c r="E142" s="106"/>
      <c r="F142" s="107"/>
      <c r="G142" s="27" t="s">
        <v>1</v>
      </c>
      <c r="H142" s="13">
        <f t="shared" ref="H142" si="56">SUM(I142:M142)</f>
        <v>33004</v>
      </c>
      <c r="I142" s="13">
        <v>0</v>
      </c>
      <c r="J142" s="14">
        <v>33004</v>
      </c>
      <c r="K142" s="55">
        <v>0</v>
      </c>
      <c r="L142" s="13">
        <v>0</v>
      </c>
      <c r="M142" s="13">
        <v>0</v>
      </c>
      <c r="N142" s="38"/>
      <c r="O142" s="110"/>
    </row>
    <row r="143" spans="1:15" ht="15" x14ac:dyDescent="0.2">
      <c r="A143" s="86">
        <v>2</v>
      </c>
      <c r="B143" s="88" t="s">
        <v>48</v>
      </c>
      <c r="C143" s="90">
        <v>2022</v>
      </c>
      <c r="D143" s="90" t="s">
        <v>56</v>
      </c>
      <c r="E143" s="105">
        <f>SUM(H143)</f>
        <v>23700</v>
      </c>
      <c r="F143" s="90">
        <v>0</v>
      </c>
      <c r="G143" s="25" t="s">
        <v>4</v>
      </c>
      <c r="H143" s="13">
        <f t="shared" ref="H143:M143" si="57">SUM(H144:H146)</f>
        <v>23700</v>
      </c>
      <c r="I143" s="13">
        <f t="shared" si="57"/>
        <v>0</v>
      </c>
      <c r="J143" s="13">
        <f t="shared" si="57"/>
        <v>23700</v>
      </c>
      <c r="K143" s="54">
        <f t="shared" si="57"/>
        <v>0</v>
      </c>
      <c r="L143" s="13">
        <f t="shared" si="57"/>
        <v>0</v>
      </c>
      <c r="M143" s="13">
        <f t="shared" si="57"/>
        <v>0</v>
      </c>
      <c r="N143" s="49"/>
      <c r="O143" s="46"/>
    </row>
    <row r="144" spans="1:15" ht="25.5" x14ac:dyDescent="0.2">
      <c r="A144" s="87"/>
      <c r="B144" s="89"/>
      <c r="C144" s="91"/>
      <c r="D144" s="107"/>
      <c r="E144" s="106"/>
      <c r="F144" s="107"/>
      <c r="G144" s="27" t="s">
        <v>35</v>
      </c>
      <c r="H144" s="13">
        <f t="shared" ref="H144" si="58">SUM(I144:M144)</f>
        <v>0</v>
      </c>
      <c r="I144" s="13">
        <v>0</v>
      </c>
      <c r="J144" s="13">
        <v>0</v>
      </c>
      <c r="K144" s="54">
        <v>0</v>
      </c>
      <c r="L144" s="13">
        <v>0</v>
      </c>
      <c r="M144" s="13">
        <v>0</v>
      </c>
      <c r="N144" s="38"/>
      <c r="O144" s="108" t="s">
        <v>32</v>
      </c>
    </row>
    <row r="145" spans="1:15" ht="25.5" x14ac:dyDescent="0.2">
      <c r="A145" s="87"/>
      <c r="B145" s="89"/>
      <c r="C145" s="91"/>
      <c r="D145" s="107"/>
      <c r="E145" s="106"/>
      <c r="F145" s="107"/>
      <c r="G145" s="27" t="s">
        <v>2</v>
      </c>
      <c r="H145" s="13">
        <v>0</v>
      </c>
      <c r="I145" s="28">
        <v>0</v>
      </c>
      <c r="J145" s="48">
        <v>0</v>
      </c>
      <c r="K145" s="56">
        <v>0</v>
      </c>
      <c r="L145" s="48">
        <v>0</v>
      </c>
      <c r="M145" s="28">
        <v>0</v>
      </c>
      <c r="N145" s="38"/>
      <c r="O145" s="109"/>
    </row>
    <row r="146" spans="1:15" ht="73.5" customHeight="1" x14ac:dyDescent="0.2">
      <c r="A146" s="87"/>
      <c r="B146" s="89"/>
      <c r="C146" s="91"/>
      <c r="D146" s="107"/>
      <c r="E146" s="106"/>
      <c r="F146" s="107"/>
      <c r="G146" s="27" t="s">
        <v>1</v>
      </c>
      <c r="H146" s="13">
        <f t="shared" ref="H146" si="59">SUM(I146:M146)</f>
        <v>23700</v>
      </c>
      <c r="I146" s="13">
        <v>0</v>
      </c>
      <c r="J146" s="14">
        <v>23700</v>
      </c>
      <c r="K146" s="55">
        <v>0</v>
      </c>
      <c r="L146" s="13">
        <v>0</v>
      </c>
      <c r="M146" s="13">
        <v>0</v>
      </c>
      <c r="N146" s="38"/>
      <c r="O146" s="110"/>
    </row>
    <row r="147" spans="1:15" ht="15" x14ac:dyDescent="0.2">
      <c r="A147" s="30"/>
      <c r="B147" s="92" t="s">
        <v>31</v>
      </c>
      <c r="C147" s="31"/>
      <c r="D147" s="31"/>
      <c r="E147" s="31"/>
      <c r="F147" s="31"/>
      <c r="G147" s="32" t="s">
        <v>4</v>
      </c>
      <c r="H147" s="33">
        <f>SUM(H148:H150)</f>
        <v>56704</v>
      </c>
      <c r="I147" s="33">
        <f>SUM(I149:I150)</f>
        <v>0</v>
      </c>
      <c r="J147" s="33">
        <f>SUM(J148:J150)</f>
        <v>56704</v>
      </c>
      <c r="K147" s="33">
        <f t="shared" ref="K147:M147" si="60">SUM(K148:K150)</f>
        <v>0</v>
      </c>
      <c r="L147" s="33">
        <f t="shared" si="60"/>
        <v>0</v>
      </c>
      <c r="M147" s="33">
        <f t="shared" si="60"/>
        <v>0</v>
      </c>
      <c r="N147" s="34"/>
      <c r="O147" s="35"/>
    </row>
    <row r="148" spans="1:15" ht="42.75" x14ac:dyDescent="0.2">
      <c r="A148" s="30"/>
      <c r="B148" s="93"/>
      <c r="C148" s="31"/>
      <c r="D148" s="31"/>
      <c r="E148" s="31"/>
      <c r="F148" s="31"/>
      <c r="G148" s="36" t="s">
        <v>35</v>
      </c>
      <c r="H148" s="33">
        <f>SUM(I148:M148)</f>
        <v>0</v>
      </c>
      <c r="I148" s="33">
        <f>I140+I144</f>
        <v>0</v>
      </c>
      <c r="J148" s="33">
        <f t="shared" ref="J148:M148" si="61">J140+J144</f>
        <v>0</v>
      </c>
      <c r="K148" s="33">
        <f t="shared" si="61"/>
        <v>0</v>
      </c>
      <c r="L148" s="33">
        <f t="shared" si="61"/>
        <v>0</v>
      </c>
      <c r="M148" s="33">
        <f t="shared" si="61"/>
        <v>0</v>
      </c>
      <c r="N148" s="34"/>
      <c r="O148" s="35"/>
    </row>
    <row r="149" spans="1:15" ht="42.75" x14ac:dyDescent="0.2">
      <c r="A149" s="30"/>
      <c r="B149" s="93"/>
      <c r="C149" s="31"/>
      <c r="D149" s="31"/>
      <c r="E149" s="31"/>
      <c r="F149" s="31"/>
      <c r="G149" s="32" t="s">
        <v>2</v>
      </c>
      <c r="H149" s="33">
        <f>SUM(I149:M149)</f>
        <v>0</v>
      </c>
      <c r="I149" s="33">
        <f t="shared" ref="I149:M150" si="62">I141+I145</f>
        <v>0</v>
      </c>
      <c r="J149" s="33">
        <f t="shared" si="62"/>
        <v>0</v>
      </c>
      <c r="K149" s="33">
        <f t="shared" si="62"/>
        <v>0</v>
      </c>
      <c r="L149" s="33">
        <f t="shared" si="62"/>
        <v>0</v>
      </c>
      <c r="M149" s="33">
        <f t="shared" si="62"/>
        <v>0</v>
      </c>
      <c r="N149" s="34"/>
      <c r="O149" s="35"/>
    </row>
    <row r="150" spans="1:15" ht="42.75" x14ac:dyDescent="0.2">
      <c r="A150" s="34"/>
      <c r="B150" s="94"/>
      <c r="C150" s="31"/>
      <c r="D150" s="31"/>
      <c r="E150" s="31"/>
      <c r="F150" s="31"/>
      <c r="G150" s="32" t="s">
        <v>1</v>
      </c>
      <c r="H150" s="33">
        <f t="shared" ref="H150" si="63">SUM(I150:M150)</f>
        <v>56704</v>
      </c>
      <c r="I150" s="33">
        <f t="shared" si="62"/>
        <v>0</v>
      </c>
      <c r="J150" s="33">
        <f t="shared" si="62"/>
        <v>56704</v>
      </c>
      <c r="K150" s="33">
        <f t="shared" si="62"/>
        <v>0</v>
      </c>
      <c r="L150" s="33">
        <f t="shared" si="62"/>
        <v>0</v>
      </c>
      <c r="M150" s="33">
        <f t="shared" si="62"/>
        <v>0</v>
      </c>
      <c r="N150" s="34"/>
      <c r="O150" s="35"/>
    </row>
    <row r="152" spans="1:15" ht="38.25" customHeight="1" x14ac:dyDescent="0.2">
      <c r="A152" s="95" t="s">
        <v>64</v>
      </c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6"/>
    </row>
    <row r="153" spans="1:15" ht="15" x14ac:dyDescent="0.2">
      <c r="A153" s="86" t="s">
        <v>19</v>
      </c>
      <c r="B153" s="86" t="s">
        <v>18</v>
      </c>
      <c r="C153" s="86" t="s">
        <v>17</v>
      </c>
      <c r="D153" s="86" t="s">
        <v>16</v>
      </c>
      <c r="E153" s="86" t="s">
        <v>15</v>
      </c>
      <c r="F153" s="86" t="s">
        <v>33</v>
      </c>
      <c r="G153" s="98" t="s">
        <v>14</v>
      </c>
      <c r="H153" s="100" t="s">
        <v>13</v>
      </c>
      <c r="I153" s="101"/>
      <c r="J153" s="101"/>
      <c r="K153" s="101"/>
      <c r="L153" s="101"/>
      <c r="M153" s="102"/>
      <c r="N153" s="86" t="s">
        <v>12</v>
      </c>
      <c r="O153" s="86" t="s">
        <v>11</v>
      </c>
    </row>
    <row r="154" spans="1:15" ht="15" x14ac:dyDescent="0.2">
      <c r="A154" s="97"/>
      <c r="B154" s="97"/>
      <c r="C154" s="97"/>
      <c r="D154" s="97"/>
      <c r="E154" s="97"/>
      <c r="F154" s="97"/>
      <c r="G154" s="99"/>
      <c r="H154" s="52" t="s">
        <v>3</v>
      </c>
      <c r="I154" s="21" t="s">
        <v>10</v>
      </c>
      <c r="J154" s="21" t="s">
        <v>9</v>
      </c>
      <c r="K154" s="21" t="s">
        <v>8</v>
      </c>
      <c r="L154" s="21" t="s">
        <v>7</v>
      </c>
      <c r="M154" s="21" t="s">
        <v>6</v>
      </c>
      <c r="N154" s="103"/>
      <c r="O154" s="97"/>
    </row>
    <row r="155" spans="1:15" ht="15" x14ac:dyDescent="0.2">
      <c r="A155" s="22">
        <v>1</v>
      </c>
      <c r="B155" s="22">
        <v>2</v>
      </c>
      <c r="C155" s="22">
        <v>3</v>
      </c>
      <c r="D155" s="22">
        <v>4</v>
      </c>
      <c r="E155" s="22">
        <v>5</v>
      </c>
      <c r="F155" s="22">
        <v>6</v>
      </c>
      <c r="G155" s="22">
        <v>7</v>
      </c>
      <c r="H155" s="50">
        <v>8</v>
      </c>
      <c r="I155" s="51">
        <v>9</v>
      </c>
      <c r="J155" s="51">
        <v>10</v>
      </c>
      <c r="K155" s="51">
        <v>11</v>
      </c>
      <c r="L155" s="51">
        <v>12</v>
      </c>
      <c r="M155" s="51">
        <v>13</v>
      </c>
      <c r="N155" s="22">
        <v>14</v>
      </c>
      <c r="O155" s="22">
        <v>15</v>
      </c>
    </row>
    <row r="156" spans="1:15" ht="15" x14ac:dyDescent="0.2">
      <c r="A156" s="86">
        <v>1</v>
      </c>
      <c r="B156" s="88" t="s">
        <v>50</v>
      </c>
      <c r="C156" s="90">
        <v>2022</v>
      </c>
      <c r="D156" s="104" t="s">
        <v>55</v>
      </c>
      <c r="E156" s="105">
        <f>SUM(H156)</f>
        <v>30506.560000000001</v>
      </c>
      <c r="F156" s="90">
        <v>0</v>
      </c>
      <c r="G156" s="25" t="s">
        <v>4</v>
      </c>
      <c r="H156" s="13">
        <f t="shared" ref="H156:M156" si="64">SUM(H157:H159)</f>
        <v>30506.560000000001</v>
      </c>
      <c r="I156" s="13">
        <f t="shared" si="64"/>
        <v>0</v>
      </c>
      <c r="J156" s="13">
        <f t="shared" si="64"/>
        <v>0</v>
      </c>
      <c r="K156" s="13">
        <f t="shared" si="64"/>
        <v>30506.560000000001</v>
      </c>
      <c r="L156" s="13">
        <f t="shared" si="64"/>
        <v>0</v>
      </c>
      <c r="M156" s="13">
        <f t="shared" si="64"/>
        <v>0</v>
      </c>
      <c r="N156" s="49"/>
      <c r="O156" s="46"/>
    </row>
    <row r="157" spans="1:15" ht="25.5" x14ac:dyDescent="0.2">
      <c r="A157" s="87"/>
      <c r="B157" s="89"/>
      <c r="C157" s="91"/>
      <c r="D157" s="91"/>
      <c r="E157" s="106"/>
      <c r="F157" s="107"/>
      <c r="G157" s="27" t="s">
        <v>35</v>
      </c>
      <c r="H157" s="13">
        <f t="shared" ref="H157" si="65">SUM(I157:M157)</f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38"/>
      <c r="O157" s="108" t="s">
        <v>32</v>
      </c>
    </row>
    <row r="158" spans="1:15" ht="25.5" x14ac:dyDescent="0.2">
      <c r="A158" s="87"/>
      <c r="B158" s="89"/>
      <c r="C158" s="91"/>
      <c r="D158" s="91"/>
      <c r="E158" s="106"/>
      <c r="F158" s="107"/>
      <c r="G158" s="27" t="s">
        <v>2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38"/>
      <c r="O158" s="109"/>
    </row>
    <row r="159" spans="1:15" ht="38.25" x14ac:dyDescent="0.2">
      <c r="A159" s="87"/>
      <c r="B159" s="89"/>
      <c r="C159" s="91"/>
      <c r="D159" s="91"/>
      <c r="E159" s="106"/>
      <c r="F159" s="107"/>
      <c r="G159" s="27" t="s">
        <v>1</v>
      </c>
      <c r="H159" s="13">
        <f t="shared" ref="H159" si="66">SUM(I159:M159)</f>
        <v>30506.560000000001</v>
      </c>
      <c r="I159" s="13">
        <v>0</v>
      </c>
      <c r="J159" s="14">
        <v>0</v>
      </c>
      <c r="K159" s="14">
        <f>28315.75+2190.81</f>
        <v>30506.560000000001</v>
      </c>
      <c r="L159" s="13">
        <v>0</v>
      </c>
      <c r="M159" s="13">
        <v>0</v>
      </c>
      <c r="N159" s="38"/>
      <c r="O159" s="110"/>
    </row>
    <row r="160" spans="1:15" ht="15" x14ac:dyDescent="0.2">
      <c r="A160" s="86">
        <v>2</v>
      </c>
      <c r="B160" s="88" t="s">
        <v>48</v>
      </c>
      <c r="C160" s="90">
        <v>2022</v>
      </c>
      <c r="D160" s="90" t="s">
        <v>56</v>
      </c>
      <c r="E160" s="105">
        <f>SUM(H160)</f>
        <v>20987.05</v>
      </c>
      <c r="F160" s="90">
        <v>0</v>
      </c>
      <c r="G160" s="25" t="s">
        <v>4</v>
      </c>
      <c r="H160" s="13">
        <f t="shared" ref="H160:M160" si="67">SUM(H161:H163)</f>
        <v>20987.05</v>
      </c>
      <c r="I160" s="13">
        <f t="shared" si="67"/>
        <v>0</v>
      </c>
      <c r="J160" s="13">
        <f t="shared" si="67"/>
        <v>0</v>
      </c>
      <c r="K160" s="13">
        <f t="shared" si="67"/>
        <v>20987.05</v>
      </c>
      <c r="L160" s="13">
        <f t="shared" si="67"/>
        <v>0</v>
      </c>
      <c r="M160" s="13">
        <f t="shared" si="67"/>
        <v>0</v>
      </c>
      <c r="N160" s="49"/>
      <c r="O160" s="46"/>
    </row>
    <row r="161" spans="1:15" ht="25.5" x14ac:dyDescent="0.2">
      <c r="A161" s="87"/>
      <c r="B161" s="89"/>
      <c r="C161" s="91"/>
      <c r="D161" s="107"/>
      <c r="E161" s="106"/>
      <c r="F161" s="107"/>
      <c r="G161" s="27" t="s">
        <v>35</v>
      </c>
      <c r="H161" s="13">
        <f t="shared" ref="H161" si="68">SUM(I161:M161)</f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38"/>
      <c r="O161" s="108" t="s">
        <v>32</v>
      </c>
    </row>
    <row r="162" spans="1:15" ht="25.5" x14ac:dyDescent="0.2">
      <c r="A162" s="87"/>
      <c r="B162" s="89"/>
      <c r="C162" s="91"/>
      <c r="D162" s="107"/>
      <c r="E162" s="106"/>
      <c r="F162" s="107"/>
      <c r="G162" s="27" t="s">
        <v>2</v>
      </c>
      <c r="H162" s="13">
        <v>0</v>
      </c>
      <c r="I162" s="28">
        <v>0</v>
      </c>
      <c r="J162" s="53">
        <v>0</v>
      </c>
      <c r="K162" s="53">
        <v>0</v>
      </c>
      <c r="L162" s="53">
        <v>0</v>
      </c>
      <c r="M162" s="28">
        <v>0</v>
      </c>
      <c r="N162" s="38"/>
      <c r="O162" s="109"/>
    </row>
    <row r="163" spans="1:15" ht="78" customHeight="1" x14ac:dyDescent="0.2">
      <c r="A163" s="87"/>
      <c r="B163" s="89"/>
      <c r="C163" s="91"/>
      <c r="D163" s="107"/>
      <c r="E163" s="106"/>
      <c r="F163" s="107"/>
      <c r="G163" s="27" t="s">
        <v>1</v>
      </c>
      <c r="H163" s="13">
        <f t="shared" ref="H163" si="69">SUM(I163:M163)</f>
        <v>20987.05</v>
      </c>
      <c r="I163" s="13">
        <v>0</v>
      </c>
      <c r="J163" s="14">
        <v>0</v>
      </c>
      <c r="K163" s="14">
        <v>20987.05</v>
      </c>
      <c r="L163" s="13">
        <v>0</v>
      </c>
      <c r="M163" s="13">
        <v>0</v>
      </c>
      <c r="N163" s="38"/>
      <c r="O163" s="110"/>
    </row>
    <row r="164" spans="1:15" ht="15" x14ac:dyDescent="0.2">
      <c r="A164" s="30"/>
      <c r="B164" s="92" t="s">
        <v>31</v>
      </c>
      <c r="C164" s="31"/>
      <c r="D164" s="31"/>
      <c r="E164" s="31"/>
      <c r="F164" s="31"/>
      <c r="G164" s="32" t="s">
        <v>4</v>
      </c>
      <c r="H164" s="33">
        <f>SUM(H165:H167)</f>
        <v>51493.61</v>
      </c>
      <c r="I164" s="33">
        <f>SUM(I166:I167)</f>
        <v>0</v>
      </c>
      <c r="J164" s="33">
        <f>SUM(J165:J167)</f>
        <v>0</v>
      </c>
      <c r="K164" s="33">
        <f t="shared" ref="K164:M164" si="70">SUM(K165:K167)</f>
        <v>51493.61</v>
      </c>
      <c r="L164" s="33">
        <f t="shared" si="70"/>
        <v>0</v>
      </c>
      <c r="M164" s="33">
        <f t="shared" si="70"/>
        <v>0</v>
      </c>
      <c r="N164" s="34"/>
      <c r="O164" s="35"/>
    </row>
    <row r="165" spans="1:15" ht="42.75" x14ac:dyDescent="0.2">
      <c r="A165" s="30"/>
      <c r="B165" s="93"/>
      <c r="C165" s="31"/>
      <c r="D165" s="31"/>
      <c r="E165" s="31"/>
      <c r="F165" s="31"/>
      <c r="G165" s="36" t="s">
        <v>35</v>
      </c>
      <c r="H165" s="33">
        <f>SUM(I165:M165)</f>
        <v>0</v>
      </c>
      <c r="I165" s="33">
        <f>I157+I161</f>
        <v>0</v>
      </c>
      <c r="J165" s="33">
        <f t="shared" ref="J165:M165" si="71">J157+J161</f>
        <v>0</v>
      </c>
      <c r="K165" s="33">
        <f t="shared" si="71"/>
        <v>0</v>
      </c>
      <c r="L165" s="33">
        <f t="shared" si="71"/>
        <v>0</v>
      </c>
      <c r="M165" s="33">
        <f t="shared" si="71"/>
        <v>0</v>
      </c>
      <c r="N165" s="34"/>
      <c r="O165" s="35"/>
    </row>
    <row r="166" spans="1:15" ht="42.75" x14ac:dyDescent="0.2">
      <c r="A166" s="30"/>
      <c r="B166" s="93"/>
      <c r="C166" s="31"/>
      <c r="D166" s="31"/>
      <c r="E166" s="31"/>
      <c r="F166" s="31"/>
      <c r="G166" s="32" t="s">
        <v>2</v>
      </c>
      <c r="H166" s="33">
        <f>SUM(I166:M166)</f>
        <v>0</v>
      </c>
      <c r="I166" s="33">
        <f t="shared" ref="I166:M166" si="72">I158+I162</f>
        <v>0</v>
      </c>
      <c r="J166" s="33">
        <f t="shared" si="72"/>
        <v>0</v>
      </c>
      <c r="K166" s="33">
        <f t="shared" si="72"/>
        <v>0</v>
      </c>
      <c r="L166" s="33">
        <f t="shared" si="72"/>
        <v>0</v>
      </c>
      <c r="M166" s="33">
        <f t="shared" si="72"/>
        <v>0</v>
      </c>
      <c r="N166" s="34"/>
      <c r="O166" s="35"/>
    </row>
    <row r="167" spans="1:15" ht="42.75" x14ac:dyDescent="0.2">
      <c r="A167" s="34"/>
      <c r="B167" s="94"/>
      <c r="C167" s="31"/>
      <c r="D167" s="31"/>
      <c r="E167" s="31"/>
      <c r="F167" s="31"/>
      <c r="G167" s="32" t="s">
        <v>1</v>
      </c>
      <c r="H167" s="33">
        <f t="shared" ref="H167" si="73">SUM(I167:M167)</f>
        <v>51493.61</v>
      </c>
      <c r="I167" s="33">
        <f t="shared" ref="I167:M167" si="74">I159+I163</f>
        <v>0</v>
      </c>
      <c r="J167" s="33">
        <f t="shared" si="74"/>
        <v>0</v>
      </c>
      <c r="K167" s="33">
        <f t="shared" si="74"/>
        <v>51493.61</v>
      </c>
      <c r="L167" s="33">
        <f t="shared" si="74"/>
        <v>0</v>
      </c>
      <c r="M167" s="33">
        <f t="shared" si="74"/>
        <v>0</v>
      </c>
      <c r="N167" s="34"/>
      <c r="O167" s="35"/>
    </row>
  </sheetData>
  <mergeCells count="243">
    <mergeCell ref="A120:A124"/>
    <mergeCell ref="A125:A129"/>
    <mergeCell ref="A69:O69"/>
    <mergeCell ref="A70:A71"/>
    <mergeCell ref="B70:B71"/>
    <mergeCell ref="C70:C71"/>
    <mergeCell ref="D70:D71"/>
    <mergeCell ref="E70:E71"/>
    <mergeCell ref="F70:F71"/>
    <mergeCell ref="G70:G71"/>
    <mergeCell ref="H70:M70"/>
    <mergeCell ref="N70:N71"/>
    <mergeCell ref="O70:O71"/>
    <mergeCell ref="B106:B109"/>
    <mergeCell ref="C106:C109"/>
    <mergeCell ref="O94:O95"/>
    <mergeCell ref="B97:B100"/>
    <mergeCell ref="B103:B104"/>
    <mergeCell ref="C103:C104"/>
    <mergeCell ref="D103:D104"/>
    <mergeCell ref="F103:F104"/>
    <mergeCell ref="A85:O85"/>
    <mergeCell ref="E77:E79"/>
    <mergeCell ref="O86:O87"/>
    <mergeCell ref="M1:O1"/>
    <mergeCell ref="B130:B133"/>
    <mergeCell ref="A116:O116"/>
    <mergeCell ref="A117:A118"/>
    <mergeCell ref="B117:B118"/>
    <mergeCell ref="C117:C118"/>
    <mergeCell ref="D117:D118"/>
    <mergeCell ref="E117:E118"/>
    <mergeCell ref="F117:F118"/>
    <mergeCell ref="G117:G118"/>
    <mergeCell ref="H117:M117"/>
    <mergeCell ref="N117:N118"/>
    <mergeCell ref="O117:O118"/>
    <mergeCell ref="B125:B128"/>
    <mergeCell ref="C125:C128"/>
    <mergeCell ref="D125:D128"/>
    <mergeCell ref="E125:E128"/>
    <mergeCell ref="F125:F128"/>
    <mergeCell ref="O126:O128"/>
    <mergeCell ref="B110:B113"/>
    <mergeCell ref="D106:D109"/>
    <mergeCell ref="E106:E109"/>
    <mergeCell ref="F106:F109"/>
    <mergeCell ref="O107:O108"/>
    <mergeCell ref="E93:E96"/>
    <mergeCell ref="F93:F96"/>
    <mergeCell ref="O103:O104"/>
    <mergeCell ref="A102:O102"/>
    <mergeCell ref="A103:A104"/>
    <mergeCell ref="A93:A96"/>
    <mergeCell ref="E103:E104"/>
    <mergeCell ref="G103:G104"/>
    <mergeCell ref="H103:M103"/>
    <mergeCell ref="N103:N104"/>
    <mergeCell ref="E86:E87"/>
    <mergeCell ref="F86:F87"/>
    <mergeCell ref="G86:G87"/>
    <mergeCell ref="H86:M86"/>
    <mergeCell ref="N86:N87"/>
    <mergeCell ref="A89:A92"/>
    <mergeCell ref="B89:B92"/>
    <mergeCell ref="C89:C92"/>
    <mergeCell ref="D89:D92"/>
    <mergeCell ref="F89:F92"/>
    <mergeCell ref="O57:O58"/>
    <mergeCell ref="C60:C63"/>
    <mergeCell ref="D60:D63"/>
    <mergeCell ref="E60:E63"/>
    <mergeCell ref="F60:F63"/>
    <mergeCell ref="F56:F59"/>
    <mergeCell ref="O53:O54"/>
    <mergeCell ref="A52:O52"/>
    <mergeCell ref="A53:A54"/>
    <mergeCell ref="B53:B54"/>
    <mergeCell ref="E53:E54"/>
    <mergeCell ref="A60:A63"/>
    <mergeCell ref="B60:B63"/>
    <mergeCell ref="A56:A59"/>
    <mergeCell ref="B56:B59"/>
    <mergeCell ref="C53:C54"/>
    <mergeCell ref="O61:O62"/>
    <mergeCell ref="C56:C59"/>
    <mergeCell ref="D56:D59"/>
    <mergeCell ref="E56:E59"/>
    <mergeCell ref="H53:M53"/>
    <mergeCell ref="N53:N54"/>
    <mergeCell ref="F53:F54"/>
    <mergeCell ref="G53:G54"/>
    <mergeCell ref="A6:A10"/>
    <mergeCell ref="A11:A15"/>
    <mergeCell ref="F39:F40"/>
    <mergeCell ref="G39:G40"/>
    <mergeCell ref="H39:M39"/>
    <mergeCell ref="B42:B45"/>
    <mergeCell ref="C42:C45"/>
    <mergeCell ref="D42:D45"/>
    <mergeCell ref="E42:E45"/>
    <mergeCell ref="A38:O38"/>
    <mergeCell ref="A39:A40"/>
    <mergeCell ref="O43:O44"/>
    <mergeCell ref="A42:A45"/>
    <mergeCell ref="F42:F45"/>
    <mergeCell ref="B33:B36"/>
    <mergeCell ref="B39:B40"/>
    <mergeCell ref="C39:C40"/>
    <mergeCell ref="D39:D40"/>
    <mergeCell ref="E39:E40"/>
    <mergeCell ref="A2:O2"/>
    <mergeCell ref="G3:G4"/>
    <mergeCell ref="F3:F4"/>
    <mergeCell ref="E11:E14"/>
    <mergeCell ref="F11:F14"/>
    <mergeCell ref="C3:C4"/>
    <mergeCell ref="H3:M3"/>
    <mergeCell ref="F6:F9"/>
    <mergeCell ref="A3:A4"/>
    <mergeCell ref="E6:E9"/>
    <mergeCell ref="B11:B14"/>
    <mergeCell ref="C11:C14"/>
    <mergeCell ref="D11:D14"/>
    <mergeCell ref="B3:B4"/>
    <mergeCell ref="O7:O8"/>
    <mergeCell ref="O12:O13"/>
    <mergeCell ref="B6:B9"/>
    <mergeCell ref="D6:D9"/>
    <mergeCell ref="C6:C9"/>
    <mergeCell ref="N39:N40"/>
    <mergeCell ref="O39:O40"/>
    <mergeCell ref="F26:F27"/>
    <mergeCell ref="O3:O4"/>
    <mergeCell ref="E3:E4"/>
    <mergeCell ref="D3:D4"/>
    <mergeCell ref="N3:N4"/>
    <mergeCell ref="G26:G27"/>
    <mergeCell ref="H26:M26"/>
    <mergeCell ref="N26:N27"/>
    <mergeCell ref="O26:O27"/>
    <mergeCell ref="F29:F32"/>
    <mergeCell ref="D26:D27"/>
    <mergeCell ref="O30:O31"/>
    <mergeCell ref="B46:B49"/>
    <mergeCell ref="B81:B83"/>
    <mergeCell ref="A77:A80"/>
    <mergeCell ref="B120:B123"/>
    <mergeCell ref="C120:C123"/>
    <mergeCell ref="D120:D123"/>
    <mergeCell ref="E120:E123"/>
    <mergeCell ref="F120:F123"/>
    <mergeCell ref="O121:O123"/>
    <mergeCell ref="E89:E92"/>
    <mergeCell ref="O90:O91"/>
    <mergeCell ref="B93:B96"/>
    <mergeCell ref="C93:C96"/>
    <mergeCell ref="D93:D96"/>
    <mergeCell ref="A106:A109"/>
    <mergeCell ref="O77:O80"/>
    <mergeCell ref="O73:O76"/>
    <mergeCell ref="B77:B79"/>
    <mergeCell ref="B73:B75"/>
    <mergeCell ref="C73:C75"/>
    <mergeCell ref="D73:D75"/>
    <mergeCell ref="E73:E75"/>
    <mergeCell ref="F73:F75"/>
    <mergeCell ref="D53:D54"/>
    <mergeCell ref="A16:A19"/>
    <mergeCell ref="B16:B19"/>
    <mergeCell ref="C16:C19"/>
    <mergeCell ref="D16:D19"/>
    <mergeCell ref="E16:E19"/>
    <mergeCell ref="F16:F19"/>
    <mergeCell ref="O17:O18"/>
    <mergeCell ref="B20:B23"/>
    <mergeCell ref="A29:A32"/>
    <mergeCell ref="B29:B32"/>
    <mergeCell ref="C29:C32"/>
    <mergeCell ref="D29:D32"/>
    <mergeCell ref="E29:E32"/>
    <mergeCell ref="E26:E27"/>
    <mergeCell ref="A25:O25"/>
    <mergeCell ref="A26:A27"/>
    <mergeCell ref="B26:B27"/>
    <mergeCell ref="C26:C27"/>
    <mergeCell ref="B147:B150"/>
    <mergeCell ref="B64:B67"/>
    <mergeCell ref="A139:A142"/>
    <mergeCell ref="B139:B142"/>
    <mergeCell ref="C139:C142"/>
    <mergeCell ref="D139:D142"/>
    <mergeCell ref="E139:E142"/>
    <mergeCell ref="F139:F142"/>
    <mergeCell ref="O140:O142"/>
    <mergeCell ref="A135:O135"/>
    <mergeCell ref="A136:A137"/>
    <mergeCell ref="B136:B137"/>
    <mergeCell ref="C136:C137"/>
    <mergeCell ref="D136:D137"/>
    <mergeCell ref="E136:E137"/>
    <mergeCell ref="F136:F137"/>
    <mergeCell ref="G136:G137"/>
    <mergeCell ref="H136:M136"/>
    <mergeCell ref="N136:N137"/>
    <mergeCell ref="O136:O137"/>
    <mergeCell ref="A86:A87"/>
    <mergeCell ref="B86:B87"/>
    <mergeCell ref="C86:C87"/>
    <mergeCell ref="D86:D87"/>
    <mergeCell ref="C160:C163"/>
    <mergeCell ref="D160:D163"/>
    <mergeCell ref="E160:E163"/>
    <mergeCell ref="F160:F163"/>
    <mergeCell ref="O161:O163"/>
    <mergeCell ref="D143:D146"/>
    <mergeCell ref="E143:E146"/>
    <mergeCell ref="F143:F146"/>
    <mergeCell ref="O144:O146"/>
    <mergeCell ref="A143:A146"/>
    <mergeCell ref="B143:B146"/>
    <mergeCell ref="C143:C146"/>
    <mergeCell ref="B164:B167"/>
    <mergeCell ref="A152:O152"/>
    <mergeCell ref="A153:A154"/>
    <mergeCell ref="B153:B154"/>
    <mergeCell ref="C153:C154"/>
    <mergeCell ref="D153:D154"/>
    <mergeCell ref="E153:E154"/>
    <mergeCell ref="F153:F154"/>
    <mergeCell ref="G153:G154"/>
    <mergeCell ref="H153:M153"/>
    <mergeCell ref="N153:N154"/>
    <mergeCell ref="O153:O154"/>
    <mergeCell ref="A156:A159"/>
    <mergeCell ref="B156:B159"/>
    <mergeCell ref="C156:C159"/>
    <mergeCell ref="D156:D159"/>
    <mergeCell ref="E156:E159"/>
    <mergeCell ref="F156:F159"/>
    <mergeCell ref="O157:O159"/>
    <mergeCell ref="A160:A163"/>
    <mergeCell ref="B160:B163"/>
  </mergeCells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  <rowBreaks count="9" manualBreakCount="9">
    <brk id="24" max="14" man="1"/>
    <brk id="37" max="14" man="1"/>
    <brk id="51" max="14" man="1"/>
    <brk id="67" max="14" man="1"/>
    <brk id="84" max="14" man="1"/>
    <brk id="101" max="14" man="1"/>
    <brk id="114" max="14" man="1"/>
    <brk id="134" max="14" man="1"/>
    <brk id="1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" t="s">
        <v>3</v>
      </c>
      <c r="B1" s="3" t="s">
        <v>24</v>
      </c>
      <c r="C1" s="3" t="s">
        <v>25</v>
      </c>
      <c r="D1" s="3" t="s">
        <v>26</v>
      </c>
      <c r="E1" s="3" t="s">
        <v>27</v>
      </c>
      <c r="F1" s="4" t="s">
        <v>28</v>
      </c>
    </row>
    <row r="2" spans="1:6" s="2" customFormat="1" ht="18" customHeight="1" x14ac:dyDescent="0.2">
      <c r="A2" s="5"/>
      <c r="B2" s="4">
        <v>15822.5</v>
      </c>
      <c r="C2" s="4">
        <v>221109.3</v>
      </c>
      <c r="D2" s="4">
        <v>880170.2</v>
      </c>
      <c r="E2" s="4" t="s">
        <v>29</v>
      </c>
      <c r="F2" s="4">
        <v>0</v>
      </c>
    </row>
    <row r="3" spans="1:6" s="2" customFormat="1" ht="16.5" thickBot="1" x14ac:dyDescent="0.25">
      <c r="A3" s="7"/>
      <c r="B3" s="9"/>
      <c r="C3" s="9"/>
      <c r="D3" s="9"/>
      <c r="E3" s="9"/>
      <c r="F3" s="9"/>
    </row>
    <row r="4" spans="1:6" s="2" customFormat="1" ht="16.5" thickBot="1" x14ac:dyDescent="0.25">
      <c r="A4" s="7"/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s="2" customFormat="1" ht="18" customHeight="1" x14ac:dyDescent="0.2">
      <c r="A5" s="4"/>
      <c r="B5" s="4">
        <v>384855.8</v>
      </c>
      <c r="C5" s="4">
        <v>290364.09999999998</v>
      </c>
      <c r="D5" s="4">
        <v>511119.9</v>
      </c>
      <c r="E5" s="4" t="s">
        <v>30</v>
      </c>
      <c r="F5" s="4">
        <v>0</v>
      </c>
    </row>
    <row r="6" spans="1:6" s="2" customFormat="1" ht="16.5" thickBot="1" x14ac:dyDescent="0.25">
      <c r="A6" s="9"/>
      <c r="B6" s="9"/>
      <c r="C6" s="9"/>
      <c r="D6" s="9"/>
      <c r="E6" s="9"/>
      <c r="F6" s="9"/>
    </row>
    <row r="7" spans="1:6" s="2" customFormat="1" ht="16.5" thickBot="1" x14ac:dyDescent="0.25">
      <c r="A7" s="7"/>
      <c r="B7" s="6">
        <v>236300</v>
      </c>
      <c r="C7" s="8">
        <v>0</v>
      </c>
      <c r="D7" s="6">
        <v>0</v>
      </c>
      <c r="E7" s="6">
        <v>0</v>
      </c>
      <c r="F7" s="6">
        <v>0</v>
      </c>
    </row>
    <row r="8" spans="1:6" s="2" customFormat="1" ht="18" customHeight="1" x14ac:dyDescent="0.2">
      <c r="A8" s="5"/>
      <c r="B8" s="5">
        <v>654828.30000000005</v>
      </c>
      <c r="C8" s="5">
        <v>511473.4</v>
      </c>
      <c r="D8" s="5">
        <v>1391290.1</v>
      </c>
      <c r="E8" s="10">
        <v>222176.46</v>
      </c>
      <c r="F8" s="5">
        <v>0</v>
      </c>
    </row>
    <row r="9" spans="1:6" s="2" customFormat="1" ht="16.5" thickBot="1" x14ac:dyDescent="0.25">
      <c r="A9" s="7"/>
      <c r="B9" s="7"/>
      <c r="C9" s="7"/>
      <c r="D9" s="7"/>
      <c r="E9" s="11"/>
      <c r="F9" s="7"/>
    </row>
    <row r="24" spans="1:6" ht="13.5" thickBot="1" x14ac:dyDescent="0.25"/>
    <row r="25" spans="1:6" ht="16.5" thickBot="1" x14ac:dyDescent="0.25">
      <c r="A25" s="3" t="s">
        <v>24</v>
      </c>
      <c r="B25" s="3" t="s">
        <v>25</v>
      </c>
      <c r="C25" s="3" t="s">
        <v>26</v>
      </c>
      <c r="D25" s="3" t="s">
        <v>27</v>
      </c>
      <c r="E25" s="4" t="s">
        <v>28</v>
      </c>
    </row>
    <row r="26" spans="1:6" ht="15.75" x14ac:dyDescent="0.25">
      <c r="A26" s="4">
        <v>15822.5</v>
      </c>
      <c r="B26" s="4">
        <v>221109.3</v>
      </c>
      <c r="C26" s="4">
        <v>880170.2</v>
      </c>
      <c r="D26" s="4" t="s">
        <v>29</v>
      </c>
      <c r="E26" s="4">
        <v>0</v>
      </c>
      <c r="F26" s="1">
        <f>SUM(A26:E26)</f>
        <v>1117102</v>
      </c>
    </row>
    <row r="27" spans="1:6" ht="16.5" thickBot="1" x14ac:dyDescent="0.3">
      <c r="A27" s="9"/>
      <c r="B27" s="9"/>
      <c r="C27" s="9"/>
      <c r="D27" s="9"/>
      <c r="E27" s="9"/>
      <c r="F27" s="1">
        <f t="shared" ref="F27:F33" si="0">SUM(A27:E27)</f>
        <v>0</v>
      </c>
    </row>
    <row r="28" spans="1:6" ht="16.5" thickBot="1" x14ac:dyDescent="0.3">
      <c r="A28" s="6">
        <v>0</v>
      </c>
      <c r="B28" s="6">
        <v>0</v>
      </c>
      <c r="C28" s="6">
        <v>0</v>
      </c>
      <c r="D28" s="6">
        <v>0</v>
      </c>
      <c r="E28" s="6">
        <v>0</v>
      </c>
      <c r="F28" s="1">
        <f t="shared" si="0"/>
        <v>0</v>
      </c>
    </row>
    <row r="29" spans="1:6" ht="15.75" x14ac:dyDescent="0.25">
      <c r="A29" s="4">
        <v>384855.8</v>
      </c>
      <c r="B29" s="4">
        <v>290364.09999999998</v>
      </c>
      <c r="C29" s="4">
        <v>511119.9</v>
      </c>
      <c r="D29" s="4" t="s">
        <v>30</v>
      </c>
      <c r="E29" s="4">
        <v>0</v>
      </c>
      <c r="F29" s="1">
        <f>SUM(A29:E29)</f>
        <v>1186339.7999999998</v>
      </c>
    </row>
    <row r="30" spans="1:6" ht="16.5" thickBot="1" x14ac:dyDescent="0.3">
      <c r="A30" s="9"/>
      <c r="B30" s="9"/>
      <c r="C30" s="9"/>
      <c r="D30" s="9"/>
      <c r="E30" s="9"/>
      <c r="F30" s="1">
        <f t="shared" si="0"/>
        <v>0</v>
      </c>
    </row>
    <row r="31" spans="1:6" ht="16.5" thickBot="1" x14ac:dyDescent="0.3">
      <c r="A31" s="6">
        <v>236300</v>
      </c>
      <c r="B31" s="8">
        <v>0</v>
      </c>
      <c r="C31" s="6">
        <v>0</v>
      </c>
      <c r="D31" s="6">
        <v>0</v>
      </c>
      <c r="E31" s="6">
        <v>0</v>
      </c>
      <c r="F31" s="1">
        <f t="shared" si="0"/>
        <v>236300</v>
      </c>
    </row>
    <row r="32" spans="1:6" ht="15.75" x14ac:dyDescent="0.25">
      <c r="A32" s="5">
        <v>654828.30000000005</v>
      </c>
      <c r="B32" s="5">
        <v>511473.4</v>
      </c>
      <c r="C32" s="5">
        <v>1391290.1</v>
      </c>
      <c r="D32" s="10">
        <v>222176.46</v>
      </c>
      <c r="E32" s="5">
        <v>0</v>
      </c>
      <c r="F32" s="1">
        <f>SUM(A32:E32)</f>
        <v>2779768.2600000002</v>
      </c>
    </row>
    <row r="33" spans="1:6" ht="16.5" thickBot="1" x14ac:dyDescent="0.3">
      <c r="A33" s="7"/>
      <c r="B33" s="7"/>
      <c r="C33" s="7"/>
      <c r="D33" s="11"/>
      <c r="E33" s="7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2022-06-24T13:10:06Z</cp:lastPrinted>
  <dcterms:created xsi:type="dcterms:W3CDTF">2019-12-12T15:28:22Z</dcterms:created>
  <dcterms:modified xsi:type="dcterms:W3CDTF">2022-06-30T11:10:05Z</dcterms:modified>
</cp:coreProperties>
</file>