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showInkAnnotation="0" defaultThemeVersion="124226"/>
  <bookViews>
    <workbookView xWindow="0" yWindow="0" windowWidth="28800" windowHeight="10935"/>
  </bookViews>
  <sheets>
    <sheet name="Приложение 1" sheetId="27" r:id="rId1"/>
    <sheet name="Приложение 2" sheetId="6" r:id="rId2"/>
    <sheet name="Приложение 3" sheetId="23" r:id="rId3"/>
    <sheet name="Приложение 4" sheetId="2" r:id="rId4"/>
    <sheet name="Приложение №5" sheetId="25" r:id="rId5"/>
    <sheet name="Приложение №6" sheetId="26" r:id="rId6"/>
    <sheet name="Приложение №7" sheetId="28" r:id="rId7"/>
  </sheets>
  <definedNames>
    <definedName name="_Hlk19699572" localSheetId="4">'Приложение №5'!#REF!</definedName>
    <definedName name="_xlnm._FilterDatabase" localSheetId="3" hidden="1">'Приложение 4'!#REF!</definedName>
    <definedName name="_xlnm.Print_Area" localSheetId="2">'Приложение 3'!$A$1:$K$163</definedName>
    <definedName name="_xlnm.Print_Area" localSheetId="3">'Приложение 4'!$A$1:$N$214</definedName>
    <definedName name="_xlnm.Print_Area" localSheetId="5">'Приложение №6'!$A$1:$E$48</definedName>
  </definedNames>
  <calcPr calcId="145621"/>
</workbook>
</file>

<file path=xl/calcChain.xml><?xml version="1.0" encoding="utf-8"?>
<calcChain xmlns="http://schemas.openxmlformats.org/spreadsheetml/2006/main">
  <c r="B10" i="28" l="1"/>
  <c r="I24" i="27" l="1"/>
  <c r="I23" i="27"/>
  <c r="E98" i="23"/>
  <c r="E139" i="23" l="1"/>
  <c r="E138" i="23"/>
  <c r="E137" i="23"/>
  <c r="E136" i="23"/>
  <c r="J135" i="23"/>
  <c r="I135" i="23"/>
  <c r="H135" i="23"/>
  <c r="G135" i="23"/>
  <c r="E135" i="23" s="1"/>
  <c r="F135" i="23"/>
  <c r="E134" i="23"/>
  <c r="E133" i="23"/>
  <c r="E132" i="23"/>
  <c r="E131" i="23"/>
  <c r="J130" i="23"/>
  <c r="I130" i="23"/>
  <c r="H130" i="23"/>
  <c r="G130" i="23"/>
  <c r="F130" i="23"/>
  <c r="E129" i="23"/>
  <c r="E128" i="23"/>
  <c r="E127" i="23"/>
  <c r="E126" i="23"/>
  <c r="J125" i="23"/>
  <c r="I125" i="23"/>
  <c r="H125" i="23"/>
  <c r="G125" i="23"/>
  <c r="F125" i="23"/>
  <c r="F163" i="2"/>
  <c r="F162" i="2"/>
  <c r="F161" i="2"/>
  <c r="F160" i="2"/>
  <c r="K159" i="2"/>
  <c r="J159" i="2"/>
  <c r="I159" i="2"/>
  <c r="H159" i="2"/>
  <c r="F159" i="2" s="1"/>
  <c r="G159" i="2"/>
  <c r="E159" i="2"/>
  <c r="F158" i="2"/>
  <c r="F157" i="2"/>
  <c r="F156" i="2"/>
  <c r="F155" i="2"/>
  <c r="K154" i="2"/>
  <c r="J154" i="2"/>
  <c r="I154" i="2"/>
  <c r="H154" i="2"/>
  <c r="G154" i="2"/>
  <c r="E154" i="2"/>
  <c r="F153" i="2"/>
  <c r="F152" i="2"/>
  <c r="F151" i="2"/>
  <c r="F150" i="2"/>
  <c r="K149" i="2"/>
  <c r="J149" i="2"/>
  <c r="I149" i="2"/>
  <c r="H149" i="2"/>
  <c r="G149" i="2"/>
  <c r="E149" i="2"/>
  <c r="G41" i="2"/>
  <c r="G40" i="2"/>
  <c r="E125" i="23" l="1"/>
  <c r="E130" i="23"/>
  <c r="F149" i="2"/>
  <c r="F154" i="2"/>
  <c r="E156" i="23"/>
  <c r="E155" i="23"/>
  <c r="E154" i="23"/>
  <c r="E153" i="23"/>
  <c r="J152" i="23"/>
  <c r="I152" i="23"/>
  <c r="H152" i="23"/>
  <c r="G152" i="23"/>
  <c r="F152" i="23"/>
  <c r="E144" i="23"/>
  <c r="E143" i="23"/>
  <c r="E142" i="23"/>
  <c r="J141" i="23"/>
  <c r="I141" i="23"/>
  <c r="H141" i="23"/>
  <c r="G141" i="23"/>
  <c r="F141" i="23"/>
  <c r="E46" i="23"/>
  <c r="E45" i="23"/>
  <c r="E44" i="23"/>
  <c r="E43" i="23"/>
  <c r="G42" i="23"/>
  <c r="H42" i="23"/>
  <c r="I42" i="23"/>
  <c r="J42" i="23"/>
  <c r="F42" i="23"/>
  <c r="E30" i="23"/>
  <c r="E29" i="23"/>
  <c r="E28" i="23"/>
  <c r="E27" i="23"/>
  <c r="J26" i="23"/>
  <c r="I26" i="23"/>
  <c r="H26" i="23"/>
  <c r="G26" i="23"/>
  <c r="F26" i="23"/>
  <c r="E25" i="23"/>
  <c r="E24" i="23"/>
  <c r="E23" i="23"/>
  <c r="E22" i="23"/>
  <c r="J21" i="23"/>
  <c r="I21" i="23"/>
  <c r="H21" i="23"/>
  <c r="G21" i="23"/>
  <c r="F21" i="23"/>
  <c r="E20" i="23"/>
  <c r="E19" i="23"/>
  <c r="E18" i="23"/>
  <c r="E17" i="23"/>
  <c r="J16" i="23"/>
  <c r="I16" i="23"/>
  <c r="H16" i="23"/>
  <c r="G16" i="23"/>
  <c r="F16" i="23"/>
  <c r="E15" i="23"/>
  <c r="E14" i="23"/>
  <c r="E13" i="23"/>
  <c r="E12" i="23"/>
  <c r="J11" i="23"/>
  <c r="I11" i="23"/>
  <c r="H11" i="23"/>
  <c r="G11" i="23"/>
  <c r="F11" i="23"/>
  <c r="E152" i="23" l="1"/>
  <c r="E141" i="23"/>
  <c r="E42" i="23"/>
  <c r="E26" i="23"/>
  <c r="E21" i="23"/>
  <c r="E16" i="23"/>
  <c r="E11" i="23"/>
  <c r="G178" i="2" l="1"/>
  <c r="G177" i="2"/>
  <c r="G176" i="2"/>
  <c r="G175" i="2"/>
  <c r="H178" i="2"/>
  <c r="H177" i="2"/>
  <c r="H176" i="2"/>
  <c r="H175" i="2"/>
  <c r="I178" i="2"/>
  <c r="I177" i="2"/>
  <c r="I176" i="2"/>
  <c r="I175" i="2"/>
  <c r="J178" i="2"/>
  <c r="J177" i="2"/>
  <c r="J176" i="2"/>
  <c r="J175" i="2"/>
  <c r="K176" i="2"/>
  <c r="K177" i="2"/>
  <c r="K178" i="2"/>
  <c r="K175" i="2"/>
  <c r="G168" i="2"/>
  <c r="G167" i="2"/>
  <c r="G166" i="2"/>
  <c r="G165" i="2"/>
  <c r="H168" i="2"/>
  <c r="H167" i="2"/>
  <c r="H166" i="2"/>
  <c r="H165" i="2"/>
  <c r="I168" i="2"/>
  <c r="I167" i="2"/>
  <c r="I166" i="2"/>
  <c r="I165" i="2"/>
  <c r="J168" i="2"/>
  <c r="J167" i="2"/>
  <c r="J166" i="2"/>
  <c r="J165" i="2"/>
  <c r="K166" i="2"/>
  <c r="K167" i="2"/>
  <c r="K168" i="2"/>
  <c r="K165" i="2"/>
  <c r="G83" i="2"/>
  <c r="G81" i="2"/>
  <c r="G82" i="2"/>
  <c r="H81" i="2"/>
  <c r="H82" i="2"/>
  <c r="H83" i="2"/>
  <c r="I81" i="2"/>
  <c r="I82" i="2"/>
  <c r="I83" i="2"/>
  <c r="J81" i="2"/>
  <c r="J82" i="2"/>
  <c r="J83" i="2"/>
  <c r="G80" i="2"/>
  <c r="H80" i="2"/>
  <c r="I80" i="2"/>
  <c r="J80" i="2"/>
  <c r="K81" i="2"/>
  <c r="K82" i="2"/>
  <c r="K83" i="2"/>
  <c r="K80" i="2"/>
  <c r="F183" i="2"/>
  <c r="F182" i="2"/>
  <c r="F181" i="2"/>
  <c r="F180" i="2"/>
  <c r="K179" i="2"/>
  <c r="J179" i="2"/>
  <c r="I179" i="2"/>
  <c r="H179" i="2"/>
  <c r="G179" i="2"/>
  <c r="E179" i="2"/>
  <c r="F176" i="2" l="1"/>
  <c r="F177" i="2"/>
  <c r="F179" i="2"/>
  <c r="F166" i="2"/>
  <c r="F167" i="2"/>
  <c r="K174" i="2"/>
  <c r="J174" i="2"/>
  <c r="I174" i="2"/>
  <c r="H174" i="2"/>
  <c r="G174" i="2"/>
  <c r="K17" i="2"/>
  <c r="K16" i="2"/>
  <c r="K15" i="2"/>
  <c r="K14" i="2"/>
  <c r="J17" i="2"/>
  <c r="J16" i="2"/>
  <c r="J15" i="2"/>
  <c r="J14" i="2"/>
  <c r="I17" i="2"/>
  <c r="I16" i="2"/>
  <c r="I15" i="2"/>
  <c r="I14" i="2"/>
  <c r="H15" i="2"/>
  <c r="H16" i="2"/>
  <c r="H17" i="2"/>
  <c r="H14" i="2"/>
  <c r="G15" i="2"/>
  <c r="G16" i="2"/>
  <c r="G17" i="2"/>
  <c r="G14" i="2"/>
  <c r="K47" i="2"/>
  <c r="K42" i="2" s="1"/>
  <c r="K46" i="2"/>
  <c r="K41" i="2" s="1"/>
  <c r="K45" i="2"/>
  <c r="K40" i="2" s="1"/>
  <c r="K44" i="2"/>
  <c r="J47" i="2"/>
  <c r="F51" i="2"/>
  <c r="F48" i="2"/>
  <c r="F27" i="2"/>
  <c r="F23" i="2" s="1"/>
  <c r="K23" i="2"/>
  <c r="J23" i="2"/>
  <c r="I23" i="2"/>
  <c r="H23" i="2"/>
  <c r="G23" i="2"/>
  <c r="E23" i="2"/>
  <c r="F174" i="2" l="1"/>
  <c r="I47" i="2"/>
  <c r="J42" i="2"/>
  <c r="J44" i="2"/>
  <c r="J39" i="2" s="1"/>
  <c r="K39" i="2"/>
  <c r="J46" i="2"/>
  <c r="J45" i="2"/>
  <c r="H159" i="23"/>
  <c r="I54" i="23"/>
  <c r="H54" i="23"/>
  <c r="F54" i="23"/>
  <c r="I65" i="23"/>
  <c r="J65" i="23"/>
  <c r="I70" i="23"/>
  <c r="J70" i="23"/>
  <c r="I75" i="23"/>
  <c r="J75" i="23"/>
  <c r="I80" i="23"/>
  <c r="J80" i="23"/>
  <c r="I85" i="23"/>
  <c r="J85" i="23"/>
  <c r="I90" i="23"/>
  <c r="J90" i="23"/>
  <c r="I95" i="23"/>
  <c r="J95" i="23"/>
  <c r="I100" i="23"/>
  <c r="J100" i="23"/>
  <c r="I105" i="23"/>
  <c r="J105" i="23"/>
  <c r="I110" i="23"/>
  <c r="J110" i="23"/>
  <c r="I115" i="23"/>
  <c r="J115" i="23"/>
  <c r="I120" i="23"/>
  <c r="J120" i="23"/>
  <c r="I147" i="23"/>
  <c r="J147" i="23"/>
  <c r="J60" i="23"/>
  <c r="I60" i="23"/>
  <c r="G147" i="23"/>
  <c r="F147" i="23"/>
  <c r="G120" i="23"/>
  <c r="F120" i="23"/>
  <c r="G115" i="23"/>
  <c r="F115" i="23"/>
  <c r="G110" i="23"/>
  <c r="F110" i="23"/>
  <c r="G105" i="23"/>
  <c r="F105" i="23"/>
  <c r="G100" i="23"/>
  <c r="F100" i="23"/>
  <c r="G95" i="23"/>
  <c r="F95" i="23"/>
  <c r="G90" i="23"/>
  <c r="F90" i="23"/>
  <c r="G85" i="23"/>
  <c r="F85" i="23"/>
  <c r="G80" i="23"/>
  <c r="F80" i="23"/>
  <c r="G75" i="23"/>
  <c r="F75" i="23"/>
  <c r="G70" i="23"/>
  <c r="F70" i="23"/>
  <c r="G65" i="23"/>
  <c r="F65" i="23"/>
  <c r="G60" i="23"/>
  <c r="F60" i="23"/>
  <c r="J47" i="23"/>
  <c r="I47" i="23"/>
  <c r="H47" i="23"/>
  <c r="J37" i="23"/>
  <c r="I37" i="23"/>
  <c r="H37" i="23"/>
  <c r="J32" i="23"/>
  <c r="I32" i="23"/>
  <c r="H32" i="23"/>
  <c r="G47" i="23"/>
  <c r="F47" i="23"/>
  <c r="G37" i="23"/>
  <c r="F37" i="23"/>
  <c r="G32" i="23"/>
  <c r="F32" i="23"/>
  <c r="H200" i="2"/>
  <c r="G200" i="2"/>
  <c r="E200" i="2"/>
  <c r="I74" i="2"/>
  <c r="H74" i="2"/>
  <c r="G74" i="2"/>
  <c r="E74" i="2"/>
  <c r="K184" i="2"/>
  <c r="J184" i="2"/>
  <c r="I184" i="2"/>
  <c r="K169" i="2"/>
  <c r="J169" i="2"/>
  <c r="I169" i="2"/>
  <c r="K144" i="2"/>
  <c r="J144" i="2"/>
  <c r="I144" i="2"/>
  <c r="K139" i="2"/>
  <c r="J139" i="2"/>
  <c r="I139" i="2"/>
  <c r="K134" i="2"/>
  <c r="J134" i="2"/>
  <c r="I134" i="2"/>
  <c r="K129" i="2"/>
  <c r="J129" i="2"/>
  <c r="I129" i="2"/>
  <c r="K124" i="2"/>
  <c r="J124" i="2"/>
  <c r="I124" i="2"/>
  <c r="K119" i="2"/>
  <c r="J119" i="2"/>
  <c r="I119" i="2"/>
  <c r="K114" i="2"/>
  <c r="J114" i="2"/>
  <c r="I114" i="2"/>
  <c r="K109" i="2"/>
  <c r="J109" i="2"/>
  <c r="I109" i="2"/>
  <c r="K104" i="2"/>
  <c r="J104" i="2"/>
  <c r="I104" i="2"/>
  <c r="K99" i="2"/>
  <c r="J99" i="2"/>
  <c r="I99" i="2"/>
  <c r="K94" i="2"/>
  <c r="J94" i="2"/>
  <c r="I94" i="2"/>
  <c r="K89" i="2"/>
  <c r="J89" i="2"/>
  <c r="I89" i="2"/>
  <c r="H184" i="2"/>
  <c r="G184" i="2"/>
  <c r="H169" i="2"/>
  <c r="G169" i="2"/>
  <c r="H144" i="2"/>
  <c r="G144" i="2"/>
  <c r="H139" i="2"/>
  <c r="G139" i="2"/>
  <c r="H134" i="2"/>
  <c r="G134" i="2"/>
  <c r="H129" i="2"/>
  <c r="G129" i="2"/>
  <c r="H124" i="2"/>
  <c r="G124" i="2"/>
  <c r="H119" i="2"/>
  <c r="G119" i="2"/>
  <c r="H114" i="2"/>
  <c r="G114" i="2"/>
  <c r="H109" i="2"/>
  <c r="G109" i="2"/>
  <c r="H104" i="2"/>
  <c r="G104" i="2"/>
  <c r="H99" i="2"/>
  <c r="G99" i="2"/>
  <c r="H94" i="2"/>
  <c r="G94" i="2"/>
  <c r="H89" i="2"/>
  <c r="G89" i="2"/>
  <c r="H84" i="2"/>
  <c r="G84" i="2"/>
  <c r="E184" i="2"/>
  <c r="E169" i="2"/>
  <c r="E144" i="2"/>
  <c r="E139" i="2"/>
  <c r="E134" i="2"/>
  <c r="E129" i="2"/>
  <c r="E124" i="2"/>
  <c r="E119" i="2"/>
  <c r="E114" i="2"/>
  <c r="E109" i="2"/>
  <c r="E104" i="2"/>
  <c r="E99" i="2"/>
  <c r="E94" i="2"/>
  <c r="E89" i="2"/>
  <c r="E84" i="2"/>
  <c r="K33" i="2"/>
  <c r="J33" i="2"/>
  <c r="I33" i="2"/>
  <c r="K28" i="2"/>
  <c r="J28" i="2"/>
  <c r="I28" i="2"/>
  <c r="H33" i="2"/>
  <c r="G33" i="2"/>
  <c r="H28" i="2"/>
  <c r="G28" i="2"/>
  <c r="H18" i="2"/>
  <c r="G18" i="2"/>
  <c r="E33" i="2"/>
  <c r="E28" i="2"/>
  <c r="E18" i="2"/>
  <c r="K53" i="2"/>
  <c r="J53" i="2"/>
  <c r="I53" i="2"/>
  <c r="K58" i="2"/>
  <c r="J58" i="2"/>
  <c r="I58" i="2"/>
  <c r="K43" i="2"/>
  <c r="H53" i="2"/>
  <c r="H58" i="2"/>
  <c r="G53" i="2"/>
  <c r="G58" i="2"/>
  <c r="E53" i="2"/>
  <c r="E58" i="2"/>
  <c r="E43" i="2"/>
  <c r="I45" i="2" l="1"/>
  <c r="J40" i="2"/>
  <c r="I44" i="2"/>
  <c r="I39" i="2" s="1"/>
  <c r="I46" i="2"/>
  <c r="J41" i="2"/>
  <c r="H47" i="2"/>
  <c r="I42" i="2"/>
  <c r="J43" i="2"/>
  <c r="E119" i="23"/>
  <c r="E118" i="23"/>
  <c r="E117" i="23"/>
  <c r="E116" i="23"/>
  <c r="H115" i="23"/>
  <c r="F143" i="2"/>
  <c r="F142" i="2"/>
  <c r="F141" i="2"/>
  <c r="F140" i="2"/>
  <c r="I43" i="2" l="1"/>
  <c r="H44" i="2"/>
  <c r="H39" i="2" s="1"/>
  <c r="I41" i="2"/>
  <c r="H46" i="2"/>
  <c r="H42" i="2"/>
  <c r="G47" i="2"/>
  <c r="H45" i="2"/>
  <c r="I40" i="2"/>
  <c r="E115" i="23"/>
  <c r="F139" i="2"/>
  <c r="G44" i="2" l="1"/>
  <c r="G39" i="2" s="1"/>
  <c r="H43" i="2"/>
  <c r="G42" i="2"/>
  <c r="F47" i="2"/>
  <c r="F46" i="2"/>
  <c r="H41" i="2"/>
  <c r="F45" i="2"/>
  <c r="H40" i="2"/>
  <c r="G43" i="2"/>
  <c r="F36" i="2" l="1"/>
  <c r="F35" i="2"/>
  <c r="F34" i="2"/>
  <c r="F78" i="2"/>
  <c r="F77" i="2"/>
  <c r="F76" i="2"/>
  <c r="F75" i="2"/>
  <c r="H198" i="2" l="1"/>
  <c r="G198" i="2"/>
  <c r="H197" i="2"/>
  <c r="H195" i="2" s="1"/>
  <c r="H205" i="2" s="1"/>
  <c r="G197" i="2"/>
  <c r="G207" i="2" s="1"/>
  <c r="J198" i="2"/>
  <c r="J208" i="2" s="1"/>
  <c r="G34" i="27" s="1"/>
  <c r="I198" i="2"/>
  <c r="I197" i="2"/>
  <c r="F203" i="2"/>
  <c r="F202" i="2"/>
  <c r="E31" i="27" l="1"/>
  <c r="D33" i="27"/>
  <c r="G35" i="27"/>
  <c r="H35" i="27"/>
  <c r="E163" i="23" l="1"/>
  <c r="E162" i="23"/>
  <c r="E161" i="23"/>
  <c r="J159" i="23"/>
  <c r="E159" i="23" l="1"/>
  <c r="E58" i="23"/>
  <c r="E57" i="23"/>
  <c r="E56" i="23"/>
  <c r="E55" i="23"/>
  <c r="J54" i="23"/>
  <c r="G54" i="23"/>
  <c r="E54" i="23" l="1"/>
  <c r="G73" i="2" l="1"/>
  <c r="G193" i="2" s="1"/>
  <c r="G72" i="2"/>
  <c r="G192" i="2" s="1"/>
  <c r="G71" i="2"/>
  <c r="G191" i="2" s="1"/>
  <c r="G70" i="2"/>
  <c r="G190" i="2" s="1"/>
  <c r="H73" i="2"/>
  <c r="H193" i="2" s="1"/>
  <c r="H72" i="2"/>
  <c r="H192" i="2" s="1"/>
  <c r="H71" i="2"/>
  <c r="H191" i="2" s="1"/>
  <c r="H70" i="2"/>
  <c r="H190" i="2" s="1"/>
  <c r="K73" i="2"/>
  <c r="K193" i="2" s="1"/>
  <c r="K72" i="2"/>
  <c r="K192" i="2" s="1"/>
  <c r="K71" i="2"/>
  <c r="K191" i="2" s="1"/>
  <c r="K70" i="2"/>
  <c r="K190" i="2" s="1"/>
  <c r="J73" i="2"/>
  <c r="J193" i="2" s="1"/>
  <c r="J72" i="2"/>
  <c r="J192" i="2" s="1"/>
  <c r="J71" i="2"/>
  <c r="J191" i="2" s="1"/>
  <c r="J70" i="2"/>
  <c r="J190" i="2" s="1"/>
  <c r="I71" i="2"/>
  <c r="I191" i="2" s="1"/>
  <c r="I72" i="2"/>
  <c r="I192" i="2" s="1"/>
  <c r="I73" i="2"/>
  <c r="I193" i="2" s="1"/>
  <c r="I70" i="2"/>
  <c r="I190" i="2" s="1"/>
  <c r="K74" i="2"/>
  <c r="J74" i="2"/>
  <c r="F74" i="2"/>
  <c r="E73" i="2"/>
  <c r="E72" i="2"/>
  <c r="E71" i="2"/>
  <c r="F190" i="2" l="1"/>
  <c r="F193" i="2"/>
  <c r="F191" i="2"/>
  <c r="F192" i="2"/>
  <c r="F72" i="2"/>
  <c r="H209" i="2"/>
  <c r="G209" i="2"/>
  <c r="E209" i="2"/>
  <c r="H208" i="2"/>
  <c r="E34" i="27" s="1"/>
  <c r="G208" i="2"/>
  <c r="D34" i="27" s="1"/>
  <c r="E208" i="2"/>
  <c r="H207" i="2"/>
  <c r="E33" i="27" s="1"/>
  <c r="E207" i="2"/>
  <c r="H206" i="2"/>
  <c r="E32" i="27" s="1"/>
  <c r="G206" i="2"/>
  <c r="D32" i="27" s="1"/>
  <c r="E206" i="2"/>
  <c r="F204" i="2"/>
  <c r="F199" i="2" s="1"/>
  <c r="F198" i="2"/>
  <c r="F197" i="2"/>
  <c r="F201" i="2"/>
  <c r="K200" i="2"/>
  <c r="J200" i="2"/>
  <c r="I200" i="2"/>
  <c r="K199" i="2"/>
  <c r="K209" i="2" s="1"/>
  <c r="J199" i="2"/>
  <c r="J209" i="2" s="1"/>
  <c r="I199" i="2"/>
  <c r="I209" i="2" s="1"/>
  <c r="K198" i="2"/>
  <c r="K208" i="2" s="1"/>
  <c r="H34" i="27" s="1"/>
  <c r="I208" i="2"/>
  <c r="F34" i="27" s="1"/>
  <c r="K197" i="2"/>
  <c r="K207" i="2" s="1"/>
  <c r="H33" i="27" s="1"/>
  <c r="J197" i="2"/>
  <c r="J207" i="2" s="1"/>
  <c r="G33" i="27" s="1"/>
  <c r="I207" i="2"/>
  <c r="F33" i="27" s="1"/>
  <c r="K196" i="2"/>
  <c r="J196" i="2"/>
  <c r="I196" i="2"/>
  <c r="G195" i="2"/>
  <c r="G205" i="2" s="1"/>
  <c r="D31" i="27" s="1"/>
  <c r="F209" i="2" l="1"/>
  <c r="I35" i="27" s="1"/>
  <c r="F165" i="2"/>
  <c r="F200" i="2"/>
  <c r="K206" i="2"/>
  <c r="H32" i="27" s="1"/>
  <c r="K195" i="2"/>
  <c r="K205" i="2" s="1"/>
  <c r="H31" i="27" s="1"/>
  <c r="I206" i="2"/>
  <c r="F32" i="27" s="1"/>
  <c r="I195" i="2"/>
  <c r="I205" i="2" s="1"/>
  <c r="F31" i="27" s="1"/>
  <c r="J206" i="2"/>
  <c r="G32" i="27" s="1"/>
  <c r="J195" i="2"/>
  <c r="J205" i="2" s="1"/>
  <c r="G31" i="27" s="1"/>
  <c r="F196" i="2"/>
  <c r="F207" i="2"/>
  <c r="I33" i="27" s="1"/>
  <c r="F208" i="2"/>
  <c r="I34" i="27" s="1"/>
  <c r="F206" i="2" l="1"/>
  <c r="I32" i="27" s="1"/>
  <c r="F205" i="2"/>
  <c r="I31" i="27"/>
  <c r="F195" i="2"/>
  <c r="E114" i="23" l="1"/>
  <c r="E113" i="23"/>
  <c r="E112" i="23"/>
  <c r="E111" i="23"/>
  <c r="H110" i="23"/>
  <c r="E110" i="23" l="1"/>
  <c r="I189" i="2" l="1"/>
  <c r="F138" i="2"/>
  <c r="F137" i="2"/>
  <c r="F136" i="2"/>
  <c r="F135" i="2"/>
  <c r="F21" i="27" l="1"/>
  <c r="F134" i="2"/>
  <c r="B11" i="28" l="1"/>
  <c r="B12" i="28" s="1"/>
  <c r="B13" i="28" s="1"/>
  <c r="B14" i="28" s="1"/>
  <c r="B15" i="28" s="1"/>
  <c r="B16" i="28" s="1"/>
  <c r="B17" i="28" s="1"/>
  <c r="B18" i="28" s="1"/>
  <c r="B19" i="28" s="1"/>
  <c r="B20" i="28" s="1"/>
  <c r="B21" i="28" s="1"/>
  <c r="B22" i="28" s="1"/>
  <c r="B23" i="28" s="1"/>
  <c r="J189" i="2" l="1"/>
  <c r="J67" i="2"/>
  <c r="J64" i="2"/>
  <c r="K64" i="2"/>
  <c r="K65" i="2"/>
  <c r="K67" i="2"/>
  <c r="H12" i="27" l="1"/>
  <c r="H22" i="27"/>
  <c r="K211" i="2"/>
  <c r="G12" i="27"/>
  <c r="G22" i="27"/>
  <c r="J211" i="2"/>
  <c r="H15" i="27"/>
  <c r="H25" i="27"/>
  <c r="K214" i="2"/>
  <c r="G25" i="27"/>
  <c r="J214" i="2"/>
  <c r="H13" i="27"/>
  <c r="K212" i="2"/>
  <c r="K189" i="2"/>
  <c r="G15" i="27"/>
  <c r="J66" i="2"/>
  <c r="J65" i="2"/>
  <c r="K66" i="2"/>
  <c r="E109" i="23"/>
  <c r="E108" i="23"/>
  <c r="E107" i="23"/>
  <c r="E106" i="23"/>
  <c r="H105" i="23"/>
  <c r="E104" i="23"/>
  <c r="E103" i="23"/>
  <c r="E102" i="23"/>
  <c r="E101" i="23"/>
  <c r="H100" i="23"/>
  <c r="E99" i="23"/>
  <c r="E97" i="23"/>
  <c r="E96" i="23"/>
  <c r="H95" i="23"/>
  <c r="E95" i="23" s="1"/>
  <c r="E94" i="23"/>
  <c r="E93" i="23"/>
  <c r="E92" i="23"/>
  <c r="E91" i="23"/>
  <c r="H90" i="23"/>
  <c r="J213" i="2" l="1"/>
  <c r="J212" i="2"/>
  <c r="H14" i="27"/>
  <c r="K213" i="2"/>
  <c r="G38" i="2"/>
  <c r="G13" i="27"/>
  <c r="F40" i="2"/>
  <c r="G14" i="27"/>
  <c r="E105" i="23"/>
  <c r="E100" i="23"/>
  <c r="E90" i="23"/>
  <c r="F57" i="2"/>
  <c r="F56" i="2"/>
  <c r="F55" i="2"/>
  <c r="F54" i="2"/>
  <c r="F53" i="2" l="1"/>
  <c r="E189" i="2"/>
  <c r="E70" i="2" s="1"/>
  <c r="E69" i="2" s="1"/>
  <c r="F188" i="2"/>
  <c r="F187" i="2"/>
  <c r="F186" i="2"/>
  <c r="F185" i="2"/>
  <c r="F173" i="2"/>
  <c r="F172" i="2"/>
  <c r="F171" i="2"/>
  <c r="F170" i="2"/>
  <c r="F148" i="2"/>
  <c r="F147" i="2"/>
  <c r="F146" i="2"/>
  <c r="F145" i="2"/>
  <c r="F133" i="2"/>
  <c r="F131" i="2"/>
  <c r="F130" i="2"/>
  <c r="F128" i="2"/>
  <c r="F126" i="2"/>
  <c r="F125" i="2"/>
  <c r="F123" i="2"/>
  <c r="F122" i="2"/>
  <c r="F121" i="2"/>
  <c r="F120" i="2"/>
  <c r="F118" i="2"/>
  <c r="F116" i="2"/>
  <c r="F115" i="2"/>
  <c r="F113" i="2"/>
  <c r="F112" i="2"/>
  <c r="F111" i="2"/>
  <c r="F110" i="2"/>
  <c r="F108" i="2"/>
  <c r="F107" i="2"/>
  <c r="F106" i="2"/>
  <c r="F105" i="2"/>
  <c r="F103" i="2"/>
  <c r="F102" i="2"/>
  <c r="F101" i="2"/>
  <c r="F100" i="2"/>
  <c r="F98" i="2"/>
  <c r="F97" i="2"/>
  <c r="F96" i="2"/>
  <c r="F95" i="2"/>
  <c r="F93" i="2"/>
  <c r="F92" i="2"/>
  <c r="F91" i="2"/>
  <c r="F90" i="2"/>
  <c r="F88" i="2"/>
  <c r="F87" i="2"/>
  <c r="F86" i="2"/>
  <c r="F85" i="2"/>
  <c r="K84" i="2"/>
  <c r="J84" i="2"/>
  <c r="I84" i="2"/>
  <c r="F37" i="2"/>
  <c r="F32" i="2"/>
  <c r="F31" i="2"/>
  <c r="F30" i="2"/>
  <c r="F29" i="2"/>
  <c r="F22" i="2"/>
  <c r="F18" i="2" s="1"/>
  <c r="K18" i="2"/>
  <c r="J18" i="2"/>
  <c r="I18" i="2"/>
  <c r="I67" i="2"/>
  <c r="H67" i="2"/>
  <c r="E17" i="2"/>
  <c r="I66" i="2"/>
  <c r="H66" i="2"/>
  <c r="G66" i="2"/>
  <c r="G213" i="2" s="1"/>
  <c r="E16" i="2"/>
  <c r="I65" i="2"/>
  <c r="G65" i="2"/>
  <c r="E15" i="2"/>
  <c r="I64" i="2"/>
  <c r="H64" i="2"/>
  <c r="G64" i="2"/>
  <c r="E14" i="2"/>
  <c r="F62" i="2"/>
  <c r="F61" i="2"/>
  <c r="F60" i="2"/>
  <c r="F59" i="2"/>
  <c r="F52" i="2"/>
  <c r="F44" i="2"/>
  <c r="D12" i="27" l="1"/>
  <c r="G211" i="2"/>
  <c r="F15" i="27"/>
  <c r="F25" i="27"/>
  <c r="I214" i="2"/>
  <c r="E12" i="27"/>
  <c r="E22" i="27"/>
  <c r="H211" i="2"/>
  <c r="F12" i="27"/>
  <c r="F22" i="27"/>
  <c r="I211" i="2"/>
  <c r="E15" i="27"/>
  <c r="E25" i="27"/>
  <c r="H214" i="2"/>
  <c r="E14" i="27"/>
  <c r="H213" i="2"/>
  <c r="F213" i="2" s="1"/>
  <c r="F14" i="27"/>
  <c r="I213" i="2"/>
  <c r="F13" i="27"/>
  <c r="I212" i="2"/>
  <c r="D14" i="27"/>
  <c r="D13" i="27"/>
  <c r="G212" i="2"/>
  <c r="H189" i="2"/>
  <c r="E21" i="27" s="1"/>
  <c r="G189" i="2"/>
  <c r="F71" i="2"/>
  <c r="F80" i="2"/>
  <c r="F28" i="2"/>
  <c r="F17" i="2"/>
  <c r="F83" i="2"/>
  <c r="F99" i="2"/>
  <c r="F109" i="2"/>
  <c r="F129" i="2"/>
  <c r="H79" i="2"/>
  <c r="K13" i="2"/>
  <c r="K38" i="2"/>
  <c r="F16" i="2"/>
  <c r="K79" i="2"/>
  <c r="F89" i="2"/>
  <c r="F94" i="2"/>
  <c r="F33" i="2"/>
  <c r="H38" i="2"/>
  <c r="H65" i="2"/>
  <c r="F41" i="2"/>
  <c r="F43" i="2"/>
  <c r="F15" i="2"/>
  <c r="G79" i="2"/>
  <c r="F82" i="2"/>
  <c r="F84" i="2"/>
  <c r="F144" i="2"/>
  <c r="G67" i="2"/>
  <c r="K63" i="2"/>
  <c r="H11" i="27" s="1"/>
  <c r="F58" i="2"/>
  <c r="F14" i="2"/>
  <c r="I13" i="2"/>
  <c r="J13" i="2"/>
  <c r="I79" i="2"/>
  <c r="F104" i="2"/>
  <c r="F119" i="2"/>
  <c r="F184" i="2"/>
  <c r="G13" i="2"/>
  <c r="H13" i="2"/>
  <c r="E13" i="2"/>
  <c r="J79" i="2"/>
  <c r="F114" i="2"/>
  <c r="F124" i="2"/>
  <c r="F169" i="2"/>
  <c r="I38" i="2"/>
  <c r="I63" i="2"/>
  <c r="F11" i="27" s="1"/>
  <c r="J63" i="2"/>
  <c r="G11" i="27" s="1"/>
  <c r="F39" i="2"/>
  <c r="J38" i="2"/>
  <c r="F42" i="2"/>
  <c r="F81" i="2"/>
  <c r="D25" i="27" l="1"/>
  <c r="G214" i="2"/>
  <c r="E13" i="27"/>
  <c r="I13" i="27" s="1"/>
  <c r="H212" i="2"/>
  <c r="J164" i="2"/>
  <c r="J210" i="2"/>
  <c r="I210" i="2"/>
  <c r="I164" i="2" s="1"/>
  <c r="F73" i="2"/>
  <c r="H21" i="27"/>
  <c r="H69" i="2"/>
  <c r="D21" i="27"/>
  <c r="G21" i="27"/>
  <c r="H63" i="2"/>
  <c r="E11" i="27" s="1"/>
  <c r="G63" i="2"/>
  <c r="D11" i="27" s="1"/>
  <c r="D15" i="27"/>
  <c r="F66" i="2"/>
  <c r="F67" i="2"/>
  <c r="I25" i="27" s="1"/>
  <c r="F64" i="2"/>
  <c r="F13" i="2"/>
  <c r="F189" i="2"/>
  <c r="F65" i="2"/>
  <c r="F79" i="2"/>
  <c r="F38" i="2"/>
  <c r="I21" i="27" l="1"/>
  <c r="K210" i="2"/>
  <c r="G210" i="2"/>
  <c r="F211" i="2"/>
  <c r="H210" i="2"/>
  <c r="H164" i="2" s="1"/>
  <c r="F70" i="2"/>
  <c r="I69" i="2"/>
  <c r="J69" i="2"/>
  <c r="F214" i="2"/>
  <c r="F212" i="2"/>
  <c r="K69" i="2"/>
  <c r="F63" i="2"/>
  <c r="K164" i="2" l="1"/>
  <c r="G164" i="2"/>
  <c r="F164" i="2" s="1"/>
  <c r="F69" i="2"/>
  <c r="G69" i="2"/>
  <c r="F210" i="2"/>
  <c r="E89" i="23" l="1"/>
  <c r="E88" i="23"/>
  <c r="E87" i="23"/>
  <c r="E86" i="23"/>
  <c r="H85" i="23"/>
  <c r="E84" i="23"/>
  <c r="E83" i="23"/>
  <c r="E82" i="23"/>
  <c r="E81" i="23"/>
  <c r="H80" i="23"/>
  <c r="E79" i="23"/>
  <c r="E78" i="23"/>
  <c r="E77" i="23"/>
  <c r="E76" i="23"/>
  <c r="H75" i="23"/>
  <c r="E85" i="23" l="1"/>
  <c r="E80" i="23"/>
  <c r="E75" i="23"/>
  <c r="E51" i="23" l="1"/>
  <c r="E50" i="23"/>
  <c r="E49" i="23"/>
  <c r="E48" i="23"/>
  <c r="E47" i="23" l="1"/>
  <c r="E124" i="23" l="1"/>
  <c r="E123" i="23"/>
  <c r="E122" i="23"/>
  <c r="E121" i="23"/>
  <c r="H120" i="23"/>
  <c r="E120" i="23" l="1"/>
  <c r="E41" i="23" l="1"/>
  <c r="E40" i="23"/>
  <c r="E39" i="23"/>
  <c r="E38" i="23"/>
  <c r="E36" i="23"/>
  <c r="E35" i="23"/>
  <c r="E34" i="23"/>
  <c r="E33" i="23"/>
  <c r="E37" i="23" l="1"/>
  <c r="E32" i="23"/>
  <c r="E151" i="23" l="1"/>
  <c r="E150" i="23"/>
  <c r="E149" i="23"/>
  <c r="E148" i="23"/>
  <c r="H147" i="23"/>
  <c r="E74" i="23"/>
  <c r="E73" i="23"/>
  <c r="E72" i="23"/>
  <c r="E71" i="23"/>
  <c r="H70" i="23"/>
  <c r="E69" i="23"/>
  <c r="E68" i="23"/>
  <c r="E67" i="23"/>
  <c r="E66" i="23"/>
  <c r="H65" i="23"/>
  <c r="E64" i="23"/>
  <c r="E63" i="23"/>
  <c r="E62" i="23"/>
  <c r="E61" i="23"/>
  <c r="H60" i="23"/>
  <c r="E60" i="23" l="1"/>
  <c r="E147" i="23"/>
  <c r="E70" i="23"/>
  <c r="E65" i="23"/>
  <c r="I15" i="27" l="1"/>
  <c r="I14" i="27"/>
  <c r="I12" i="27"/>
  <c r="I11" i="27" l="1"/>
</calcChain>
</file>

<file path=xl/sharedStrings.xml><?xml version="1.0" encoding="utf-8"?>
<sst xmlns="http://schemas.openxmlformats.org/spreadsheetml/2006/main" count="982" uniqueCount="312">
  <si>
    <t>Всего</t>
  </si>
  <si>
    <t>Средства федерального бюджета</t>
  </si>
  <si>
    <t>Итого</t>
  </si>
  <si>
    <t>Источник финансирования</t>
  </si>
  <si>
    <t>№ п/п</t>
  </si>
  <si>
    <t>Планируемое значение показателя по годам реализации</t>
  </si>
  <si>
    <t>1.</t>
  </si>
  <si>
    <t>Средства бюджета Московской области</t>
  </si>
  <si>
    <t>Источники финансирования</t>
  </si>
  <si>
    <t>Объем финансирования по годам, (тыс. руб.)</t>
  </si>
  <si>
    <t>2.</t>
  </si>
  <si>
    <t xml:space="preserve">Ответственный за         
выполнение мероприятия подпрограммы        </t>
  </si>
  <si>
    <t>1.1.</t>
  </si>
  <si>
    <t>2.1.</t>
  </si>
  <si>
    <t>Единица измерения</t>
  </si>
  <si>
    <t xml:space="preserve">Средства бюджета городского округа Домодедово   </t>
  </si>
  <si>
    <t>Планируемые результаты реализации муниципальной программы</t>
  </si>
  <si>
    <t>Базовое значение на начало реализации подпрограммы</t>
  </si>
  <si>
    <t>Номер основного мероприятия в перечне  мероприятий подпрограммы</t>
  </si>
  <si>
    <t>Мероприятия подпрограммы</t>
  </si>
  <si>
    <t>Сроки исполнения мероприятия</t>
  </si>
  <si>
    <t xml:space="preserve">Всего,              (тыс. руб.)        </t>
  </si>
  <si>
    <t>1.2.</t>
  </si>
  <si>
    <t>2.2.</t>
  </si>
  <si>
    <t>Внебюджетные средства</t>
  </si>
  <si>
    <t>Тип показателя</t>
  </si>
  <si>
    <t>2.3.</t>
  </si>
  <si>
    <t>утвержденной постановлением Администрации городского округа Домодедово</t>
  </si>
  <si>
    <t xml:space="preserve">Другие источники         </t>
  </si>
  <si>
    <t>3.</t>
  </si>
  <si>
    <t>Итого по программе:</t>
  </si>
  <si>
    <t>Управление ЖКХ</t>
  </si>
  <si>
    <t>Общий объем финансовых ресурсов необходимых для реализации мероприятия, в том числе по годам</t>
  </si>
  <si>
    <t xml:space="preserve">Расчет необходимых финансовых ресурсов на реализацию мероприятия </t>
  </si>
  <si>
    <t>Эксплуатационные расходы, возникающие в результате реализации мероприятия</t>
  </si>
  <si>
    <t>Наименование мероприятия подпрограммы</t>
  </si>
  <si>
    <t>Сводные сметные расчеты</t>
  </si>
  <si>
    <t>единица</t>
  </si>
  <si>
    <t>Объем финансирования мероприятия в году, предшествующему году начала реализации муниципальной программы                               (тыс. руб.)</t>
  </si>
  <si>
    <t>1</t>
  </si>
  <si>
    <t>4.</t>
  </si>
  <si>
    <t>2019. (было 1), объекты: площадь перед Почтамптом, Площадь перед ДК МИР</t>
  </si>
  <si>
    <t xml:space="preserve">1. </t>
  </si>
  <si>
    <t>Инженерно-геодезические и инженерно-геологические работы</t>
  </si>
  <si>
    <t>Перечень видов работ по благоустройству общественных территорий (пространств) в рамках предоставления субсидии:</t>
  </si>
  <si>
    <t>Закупка и установка МАФ, детского и спортивного оборудования</t>
  </si>
  <si>
    <t>Озеленение</t>
  </si>
  <si>
    <t>Мощение и укладка иных покрытий; укладка асфальта</t>
  </si>
  <si>
    <t>Устройство дорожек, в том числе велосипедных</t>
  </si>
  <si>
    <t>Установка информационных стендов и знаков</t>
  </si>
  <si>
    <t>5.</t>
  </si>
  <si>
    <t>6.</t>
  </si>
  <si>
    <t>7.</t>
  </si>
  <si>
    <t>8.</t>
  </si>
  <si>
    <t>9.</t>
  </si>
  <si>
    <t>10.</t>
  </si>
  <si>
    <t>11.</t>
  </si>
  <si>
    <t xml:space="preserve">12. </t>
  </si>
  <si>
    <t>13.</t>
  </si>
  <si>
    <t>Установка ограждений (в том числе декоративных), заборов</t>
  </si>
  <si>
    <t>Установка контейнерных площадок</t>
  </si>
  <si>
    <t>Установка детских игровых площадок</t>
  </si>
  <si>
    <t>Установка источников света, иллюминации, освещение, включая архитектурно-художественное</t>
  </si>
  <si>
    <t>Перечень видов работ по благоустройству дворовых территорий:</t>
  </si>
  <si>
    <t xml:space="preserve">Заказчик муниципальный подпрограммы </t>
  </si>
  <si>
    <t>Управление ЖКХ Администрации городского округа Домодедово Московской области</t>
  </si>
  <si>
    <t>Источник финансирования подпрограммы по годам реализации и главным распорядителям бюджетных средств, в том числе по годам:</t>
  </si>
  <si>
    <t>Главный распорядитель бюджетных средств</t>
  </si>
  <si>
    <t>Расходы  (тыс. руб.)</t>
  </si>
  <si>
    <t>Администрация городского округа Домодедово</t>
  </si>
  <si>
    <t>Всего:
в том числе</t>
  </si>
  <si>
    <t>Средства бюджета городского округа Домодедово</t>
  </si>
  <si>
    <t>Незавершенное строительство</t>
  </si>
  <si>
    <t>В рамках проекта</t>
  </si>
  <si>
    <t>ООО "Град Домодедово"</t>
  </si>
  <si>
    <t>г.о.Домодедово, с.Домодедово</t>
  </si>
  <si>
    <t xml:space="preserve">2. </t>
  </si>
  <si>
    <t>Адресный перечень объектов незавершенного строительства и земельных участков, находящихся в собственности (пользовании) юридических лиц и индивидуальных предпринимателей, на которых необходимо выполнение работ по благоустройству за счет средств указанных лиц</t>
  </si>
  <si>
    <t>Подпрограмма  I «Комфортная городская среда"</t>
  </si>
  <si>
    <t xml:space="preserve">«Формирование современной комфортной городской среды" </t>
  </si>
  <si>
    <t xml:space="preserve">«Формирование современной комфортной городской среды» </t>
  </si>
  <si>
    <t>Подпрограмма  I «Комфортная городская среда»</t>
  </si>
  <si>
    <t>Итого по подпрограмме I:</t>
  </si>
  <si>
    <t>Итого по подпрограмме II:</t>
  </si>
  <si>
    <t>"Формирование современной комфортной городской среды"</t>
  </si>
  <si>
    <t xml:space="preserve">       2023 год</t>
  </si>
  <si>
    <t xml:space="preserve">       2024 год</t>
  </si>
  <si>
    <t>Паспорт муниципальной подпрограммы I</t>
  </si>
  <si>
    <t>Паспорт муниципальной подпрограммы II</t>
  </si>
  <si>
    <t xml:space="preserve">Перечень мероприятий муниципальной программы </t>
  </si>
  <si>
    <t>Обоснование объема финансовых ресурсов, необходимых для реализации муниципальной программы
«Формирование современной комфортной городской среды»</t>
  </si>
  <si>
    <t>№п/п</t>
  </si>
  <si>
    <t xml:space="preserve">Планируемые результаты реализации муниципальной  программы </t>
  </si>
  <si>
    <t xml:space="preserve">1.3. </t>
  </si>
  <si>
    <t xml:space="preserve">1.4. </t>
  </si>
  <si>
    <t xml:space="preserve">2.1. </t>
  </si>
  <si>
    <t xml:space="preserve">2.3. </t>
  </si>
  <si>
    <t xml:space="preserve">2.4. </t>
  </si>
  <si>
    <t>Адрес</t>
  </si>
  <si>
    <t xml:space="preserve">"Приложение № 4 к муниципальной программе </t>
  </si>
  <si>
    <t xml:space="preserve">"Приложение № 3 к муниципальной программе </t>
  </si>
  <si>
    <t xml:space="preserve">"Приложение № 2 к муниципальной программе </t>
  </si>
  <si>
    <t>2.10.</t>
  </si>
  <si>
    <t>0</t>
  </si>
  <si>
    <t xml:space="preserve">"Приложение №7 к муниципальной программе </t>
  </si>
  <si>
    <t xml:space="preserve">"Приложение № 1 к муниципальной программе </t>
  </si>
  <si>
    <t xml:space="preserve">"Формирование современной комфортной городской среды" </t>
  </si>
  <si>
    <t>кв.метр</t>
  </si>
  <si>
    <t>14.</t>
  </si>
  <si>
    <t>"</t>
  </si>
  <si>
    <t xml:space="preserve">Мероприятие 02.01. Проведение капитального ремонта многоквартирных домов на территории Московской области 
</t>
  </si>
  <si>
    <t xml:space="preserve">Мероприятие 02.01. Проведение капитального ремонта многоквартирных домах на территории Московской области 
</t>
  </si>
  <si>
    <t>Перечень общественных территорий, подлежащих благоустройству в 2023г.</t>
  </si>
  <si>
    <t xml:space="preserve">"Приложение № 5 к муниципальной программе </t>
  </si>
  <si>
    <t xml:space="preserve">"Приложение № 6 к муниципальной программе </t>
  </si>
  <si>
    <t>Разработка проекта благоустройства;</t>
  </si>
  <si>
    <t>Выполнение обследований существующих зданий, сооружений, инженерно-геодезических, инженерно-геологических, инженерно-экологических, инженерно-геотехнических, дендрологических, археологических изысканий;</t>
  </si>
  <si>
    <t>Проведение оценки негативного воздействия на водные биологические ресурсы, разработку компенсационных мероприятий по устранению последствий негативного воздействия на состояние биоресурсов и среду их обитания, проведение компенсационных мероприятий</t>
  </si>
  <si>
    <t>Благоустройство охранных зон, технических зон транспортных, инженерных коммуникаций, зон с особыми условиями водных объектов</t>
  </si>
  <si>
    <t>Благоустройство озелененных территорий, зеленых зон</t>
  </si>
  <si>
    <t>Благоустройство площадок (в том числе плоскостных открытых стоянок автомобилей и других мототранспортных средств, парковок, велопарковок и велосипедных стоянок, детских игровых, спортивных площадок, площадок для выгула животных, дрессировки собак, барбекю, танцев, размещения аттракционов, средств информации, отдыха и досуга, массовых мероприятий, контейнерных площадок)</t>
  </si>
  <si>
    <t>Благоустройство парковых проездов (дорог)</t>
  </si>
  <si>
    <t>Благоустройство велокоммуникаций (велопешеходных, велосипедных дорожек, полос для движения велосипедного  транспорта)</t>
  </si>
  <si>
    <t>Благоустройство пешеходной инфраструктуры, в том числе пешеходных коммуникаций (тротуаров, пешеходных дорожек, эспланад, мостиков, троп и тропинок и т.п.)</t>
  </si>
  <si>
    <t>Благоустройство мест размещения нестационарных торговых объектов</t>
  </si>
  <si>
    <t>Благоустройство элементов различных видов оборудования  и оформления, внешних поверхностей зданий, строений, сооружений  (в том числе крыш, фасадов, архитектурного декора, оконных и дверных проемов, витражей, витрин, навесов, балконов, входных групп, цоколей, террас)</t>
  </si>
  <si>
    <t>15.</t>
  </si>
  <si>
    <t>16.</t>
  </si>
  <si>
    <t>Благоустройство покрытий объектов благоустройства, рельефа и элементов организации рельефа, иных неотделимых улучшений объектов благоустройства</t>
  </si>
  <si>
    <t>Благоустройство элементов сопряжения покрытий,благоустройство конструкций велопарковок</t>
  </si>
  <si>
    <t>Благоустройство ограждений, ограждающих устройств, ограждающих элементов, придорожных экранов</t>
  </si>
  <si>
    <t>Благоустройство водных устройств, плавучих домиков для птиц, скворечников, кормушек, голубятен</t>
  </si>
  <si>
    <t>Благоустройство систем наружного освещения, благоустройство праздничного оформления</t>
  </si>
  <si>
    <t>Благоустройство средств размещения информации, благоустройство МАФ</t>
  </si>
  <si>
    <t>Благоустройство въездных групп, стел</t>
  </si>
  <si>
    <t xml:space="preserve">Проведение строительного контроля застройщика (технического заказчика) в случаях, предусмотренных законодательством Российской Федерации
</t>
  </si>
  <si>
    <t>Благоустройство лодочных станций, объектов, предназначенных для обеспечения безопасности людей на водных объектах, пирсов, парковых павильонов, общественных туалетов, некапитальных строений, сооружений, благоустройство сценических комплексов</t>
  </si>
  <si>
    <t>Выполнение работ по ремонту, реставрации, приспособлению к современному использованию произведений ландшафтной архитектуры и садово-паркового искусства (в случае проведения работ по благоустройству на территории объекта культурного наследия)</t>
  </si>
  <si>
    <t>Создание, реконструкцию, капитальный ремонт, ремонт линейных объектов (за исключением автомобильных дорог, железнодорожных линий), водосбросных, водоспускных, водовыпускных сооружений, насосных станций, сооружений, предназначенных для водоснабжения и водоотведения, для защиты от наводнений и разрушений берегов водных объектов, комплексов объектов в составе гидротехнических сооружений для развития общественных территорий (пространств)</t>
  </si>
  <si>
    <t>Проведение геотехнического мониторинга, рекультивации объекта благоустройств</t>
  </si>
  <si>
    <t>Подготовку территории (строительной площадки), расчистку территории, организацию вырубки зеленых насаждений, вынос на площадку геодезической разбивочной основы, снос (демонтаж) строений, сооружений и перенос (демонтаж) сетей инженерно-технического обеспечения, иные подготовительные внутриплощадочные работы</t>
  </si>
  <si>
    <t>Организацию производства работ по благоустройству (строительного производства) с обеспечением охраны строительной площадки и сохранности объекта до его приемки заказчиком, обеспечение безопасности труда, безопасности работ для окружающей среды и населения, системы звукового оповещения</t>
  </si>
  <si>
    <t>17.</t>
  </si>
  <si>
    <t>18.</t>
  </si>
  <si>
    <t>19.</t>
  </si>
  <si>
    <t>20.</t>
  </si>
  <si>
    <t>21.</t>
  </si>
  <si>
    <t>22.</t>
  </si>
  <si>
    <t>23.</t>
  </si>
  <si>
    <t>24.</t>
  </si>
  <si>
    <t>25.</t>
  </si>
  <si>
    <t>26.</t>
  </si>
  <si>
    <t>27.</t>
  </si>
  <si>
    <t>28.</t>
  </si>
  <si>
    <t>29.</t>
  </si>
  <si>
    <t>30.</t>
  </si>
  <si>
    <t>31.</t>
  </si>
  <si>
    <t>Общественная территория, д. Степыгино</t>
  </si>
  <si>
    <t>МАУК «Городской парк культуры и отдыха «Ёлочки» ОП "Взлет"</t>
  </si>
  <si>
    <t>Проведение государственной экспертизы документации с получением положительного заключения, содержащего сметную стоимость</t>
  </si>
  <si>
    <t>Благоустройство элементов озеленения, прикопов, приствольных лунок, приствольных решеток, иных элементов сохранения и защиты корневой системы элементов озеленения</t>
  </si>
  <si>
    <t>Благоустройство прудов и обводненных карьеров, искусственных сезонных водных объектов для массового отдыха, водоемов, включая пожарных</t>
  </si>
  <si>
    <t>Приобретение и установку программно-технических комплексов видеонаблюдения, соответствующих общим техническим требованиям к программно-техническим комплексам видеонаблюдения системы технологического обеспечения региональной общественной безопасности и оперативного управления "Безопасный регион", утвержденным распоряжением Министерства государственного управления, информационных технологий и связи Московской области от 20.10.2020 №11-134/PB  "Об утверждении общих технических требований к программно-техническим комплексамвидеонаблюдения системы технологического обеспечения региональной общественной безопасности и опративного управления "Безопасный регион" и перечня информационных систем и программно-технических комплексов, входящих в составсистемы технологического обеспечения региональной общественной безопасности и оперативного управления "Безопасный регион" (в случае если установка указанных комплексов предусмотрена проектом  благоустройства или сметной документацией на благоустройство общественных территорий муниципальных образований, имеющей положительное заключение, содержащее сметную стоимость, выданное учреждением, уполномоченным проводить государственную экспертизу).</t>
  </si>
  <si>
    <t>На работы, указанные в п.2-5 настоящего Приложения, субсидия может быть израсходована в случае, если реализация работ по проектированию, включена в адресный перечень объектов муниципальной собственности, утвержденный настоящей Программой, как отдельный объект</t>
  </si>
  <si>
    <t>Выполнение проектной документации, сметной документации на линейные объекты (за исключением автомобильные дорог, железнодорожных линий), водосбросные, водоспускные, водовыпускные сооружения, насосные станции, сооружения, предназначенные для водоснабжения и водоотведения, для защиты от наводнений и разрушений берегов водных объектов, комплексы объектов в составе гидротехнических сооружений для развития общественных территорий (пространств)</t>
  </si>
  <si>
    <t>Разработку научно-проектной документации на выполнение работ по ремонту, реставрации, приспособлению к современному использованию произведений ландшафтной архитектуры и садово-паркового искусства для согласования в соответствии с законодательством Российской Федерации с соответствующим органом охраны объектов культурного наследия (в случае если проведение работ по благоустройству планируется на территории объекта культурного наследия)</t>
  </si>
  <si>
    <t>1.3.</t>
  </si>
  <si>
    <t xml:space="preserve">Основное мероприятие 01.
Создание условий для реализации полномочий органов местного самоуправления
</t>
  </si>
  <si>
    <t>единиц</t>
  </si>
  <si>
    <t>«Обеспечивающая подпрограмма»</t>
  </si>
  <si>
    <t xml:space="preserve">Муниципальный заказчик подпрограммы </t>
  </si>
  <si>
    <t>Расходы  (тыс. рублей)</t>
  </si>
  <si>
    <t>Мероприятие F2.01. Ремонт дворовых территорий</t>
  </si>
  <si>
    <t xml:space="preserve">Перечень дворовых территорий, подлежащих комплексному благоустройству в 2023 г. </t>
  </si>
  <si>
    <t>Сквер в с. Растуново</t>
  </si>
  <si>
    <t xml:space="preserve">       2025 год</t>
  </si>
  <si>
    <t xml:space="preserve">       2026 год</t>
  </si>
  <si>
    <t xml:space="preserve">       2027 год</t>
  </si>
  <si>
    <t>Перечень общественных территорий, подлежащих благоустройству в 2024г.</t>
  </si>
  <si>
    <t>Перечень общественных территорий, подлежащих благоустройству в 2025г.</t>
  </si>
  <si>
    <t>Сквер у железнодорожной станции «Белые Столбы»</t>
  </si>
  <si>
    <t>Благоустройство Привокзальной площади, расположенной по адресу: Московская область, г. Домодедово, ул. Корнеева</t>
  </si>
  <si>
    <t xml:space="preserve">Региональный проект «Формирование комфортной городской среды (Московская область)»
</t>
  </si>
  <si>
    <t xml:space="preserve">Обращение Губернатора Московской области
</t>
  </si>
  <si>
    <t xml:space="preserve">Отраслевой показатель
</t>
  </si>
  <si>
    <t>Основное мероприятие F2. Формирование комфортной городской среды</t>
  </si>
  <si>
    <t>Мероприятие F2.02. Реализация программ формирования современной городской среды в части достижения основного результата по благоустройству общественных территорий</t>
  </si>
  <si>
    <t>2023-2027</t>
  </si>
  <si>
    <t>Мероприятие F2.03. Реализация программ формирования современной городской среды в части достижения основного результата по благоустройству общественных территорий (благоустройство скверов)</t>
  </si>
  <si>
    <t>Основное мероприятие 01 Благоустройство общественных территорий муниципальных образований Московской области</t>
  </si>
  <si>
    <t>Мероприятие 01.01. Изготовление и установка стел</t>
  </si>
  <si>
    <t>Мероприятие 01.02. Благоустройство лесопарковых зон</t>
  </si>
  <si>
    <t xml:space="preserve">Мероприятие 01.04. Устройство систем наружного освещения в рамках реализации проекта "Светлый город" </t>
  </si>
  <si>
    <t>2.7.</t>
  </si>
  <si>
    <t>Основное мероприятие F2. "Формирование комфортной городской среды"</t>
  </si>
  <si>
    <t>Мероприятие 01.01. Ямочный ремонт асфальтового покрытия дворовых территорий</t>
  </si>
  <si>
    <t>Мероприятие 01.02. Создание и ремонт пешеходных коммуникаций</t>
  </si>
  <si>
    <t>Мероприятие 01.03. Создание административных комиссий, уполономоченных рассматривать дела об административных правонарушениях в сфере благоустройства</t>
  </si>
  <si>
    <t>Мероприятие 01.04. Приобретение коммунальной техники</t>
  </si>
  <si>
    <t>2.5.</t>
  </si>
  <si>
    <t>Мероприятие 01.15. Содержание дворовых территорий</t>
  </si>
  <si>
    <t>Мероприятие 01.16. Содержание в чистоте территорий города (общественные пространства)</t>
  </si>
  <si>
    <t>2.6.</t>
  </si>
  <si>
    <t>2.8.</t>
  </si>
  <si>
    <t>Мероприятие 01.18. Содержание парков культуры и отдыха</t>
  </si>
  <si>
    <t>2.9.</t>
  </si>
  <si>
    <t>Мероприятие 01.19. Содержание объектов дорожного хозяйства (внутриквартальные проезды)</t>
  </si>
  <si>
    <t>Мероприятие 01.20.Замена и модернизация детских игровых площадок</t>
  </si>
  <si>
    <t>Мероприятие 01.21. Содержание, ремонт и восстановление уличного освещения</t>
  </si>
  <si>
    <t>2.11.</t>
  </si>
  <si>
    <t>Мероприятие 01.22. Замена неонергоэффективных светильников наружного освещения</t>
  </si>
  <si>
    <t>2.12.</t>
  </si>
  <si>
    <t>2.13.</t>
  </si>
  <si>
    <t>Мероприятие 01.23. Установка шкофов управления наружным освещением</t>
  </si>
  <si>
    <t>Основное мероприятие 02 Создание благоприятных условий для проживания граждан в многоквартирных домах, расположенных на территории Московской области</t>
  </si>
  <si>
    <t>3.1.</t>
  </si>
  <si>
    <t>Основное мероприятие 03 Приведение в надлежащее состояние подъездов в многоквартирных домах</t>
  </si>
  <si>
    <t>4.1.</t>
  </si>
  <si>
    <t xml:space="preserve">Мероприятие 03.01. Ремонт подъездов в многоквартирных домах
</t>
  </si>
  <si>
    <t xml:space="preserve">4.2. </t>
  </si>
  <si>
    <t>Мероприятие 03.02. Установка камер видеонаблюдения в подъездах многоквартирных домов за счет средств местного бюджета</t>
  </si>
  <si>
    <t>Подпрограмма III «Обеспечивающая подпрограмма»</t>
  </si>
  <si>
    <t>Итого по подпрограмме III :</t>
  </si>
  <si>
    <t xml:space="preserve">Белые Столбы мкр, Мечты ул, 2к1, 2к2, 4к1, 4к2, 4к3, 4к4, 4к5, 4к6, 8к ,8к2, 8к3, 8к4, 10к1, 10к2, 12к1, 12к2, 14к1, 14к2, 14к3, 14к4 </t>
  </si>
  <si>
    <t xml:space="preserve">г.о.Домодедово, ул. 25 лет Октября, д. 4 </t>
  </si>
  <si>
    <t xml:space="preserve">ул. Королева, д. 3 </t>
  </si>
  <si>
    <t xml:space="preserve">с. Ям, ул. Школьная, 16 </t>
  </si>
  <si>
    <t xml:space="preserve">ул. Лунная, д. 19 к.1 </t>
  </si>
  <si>
    <t xml:space="preserve">ул. Академика Туполева, д.6а, 8 </t>
  </si>
  <si>
    <t xml:space="preserve">Каширское шоссе, 34 </t>
  </si>
  <si>
    <t xml:space="preserve">с Вельяминово, д. 35а, 38 </t>
  </si>
  <si>
    <t xml:space="preserve">г.о. Домодедово,ул. 25 лет Октября, д. 9 </t>
  </si>
  <si>
    <t xml:space="preserve">п. Добрыниха, д.12 </t>
  </si>
  <si>
    <t xml:space="preserve"> ул. Ломоносова, д. 10 </t>
  </si>
  <si>
    <t xml:space="preserve">ул. Дружбы, д. 3, 5 </t>
  </si>
  <si>
    <t xml:space="preserve">д. Гальчино, б-р 60 - летия СССР, д. 13,15 </t>
  </si>
  <si>
    <t xml:space="preserve">1-й Московский проезд, д. 16А, ул. Новомосковская, д.2, ул. Лесная,д.1 </t>
  </si>
  <si>
    <t xml:space="preserve">Подольский проезд, д.6, 6 корп 1 </t>
  </si>
  <si>
    <t xml:space="preserve">д. Чурилково, д. 7б, 7в </t>
  </si>
  <si>
    <t xml:space="preserve">ул. 1-й Советский проезд, д.3а, 4, 5 </t>
  </si>
  <si>
    <t xml:space="preserve">Одинцово, ул. Лесническая, д. 1 </t>
  </si>
  <si>
    <t xml:space="preserve">ул. Жуковского, д. 11, 13 </t>
  </si>
  <si>
    <t xml:space="preserve">Краснопутьский а.о., Шубино-2 тер, 102а, 102б, 52, 53, 54 </t>
  </si>
  <si>
    <t>Перечень дворовых территорий, подлежащих комплексному благоустройству в 2023 г. 
по Губернаторской программе "Наше Подмосковье"</t>
  </si>
  <si>
    <t>г.о. Домодедово, г. Домодедово, мкр. Востряково, ул. 1-ая Южная, д.21</t>
  </si>
  <si>
    <t>г.о. Домодедово, г. Домодедово, ул. Королева, д. 3</t>
  </si>
  <si>
    <t>г.о. Домодедово, г. Домодедово, ул. Лунная, д. 7</t>
  </si>
  <si>
    <t>1.4.</t>
  </si>
  <si>
    <t>Основное мероприятие 01. Благоустройство общественных территорий муниципальных образований Московской области</t>
  </si>
  <si>
    <t>2.4.</t>
  </si>
  <si>
    <t xml:space="preserve">4. </t>
  </si>
  <si>
    <t xml:space="preserve">4.1. </t>
  </si>
  <si>
    <t>Паспорт подпрограммы III</t>
  </si>
  <si>
    <t xml:space="preserve">Подпрограмма II «Создание условий для обеспечения комфортного проживания жителей, в том числе в многоквартирных домах на территории Московской области»           </t>
  </si>
  <si>
    <t xml:space="preserve">Подпрограмма II "Создание условий для обеспечения комфортного проживания жителей, в том числе в многоквартирных домах на территории Московской области"           </t>
  </si>
  <si>
    <t>"Комфортная городская среда"</t>
  </si>
  <si>
    <t>"Создание условий для обеспечения комфортного проживания жителей, в том числе в многоквартирных домах на территории Московской области"</t>
  </si>
  <si>
    <t>"Создание условий для обеспечения комфортного проживания жителей, в том числе в многоквартирных домах 
на территории Московской области"</t>
  </si>
  <si>
    <t>Мероприятие F2.01. Реализация программ формирования современной городской среды в части благоустройства общественных территорий</t>
  </si>
  <si>
    <t>Мероприятие F2.04. Благоустройство общественных территорий в малых городах и исторических поселениях победителях Всероссийского конкурса лучших проектов создания комфортной городской среды</t>
  </si>
  <si>
    <t xml:space="preserve">Мероприятие 01.03 Обустройство и установка детских, игровых площадок на территории муниципальных образований </t>
  </si>
  <si>
    <t>Основное мероприятие 01 Обеспечение комфортной среды проживания на территории муниципального образования Московской области</t>
  </si>
  <si>
    <t>Мероприятие 01.17. Комплексное благоустройство дворовых территорий (установка новых и замена существующих элементов</t>
  </si>
  <si>
    <t>Мероприятие 01.23. Установка шкафов управления наружным освещением</t>
  </si>
  <si>
    <t>2.14.</t>
  </si>
  <si>
    <t xml:space="preserve">Мероприятие 01.24.
Ликвидация несанкционированных навалов мусора
</t>
  </si>
  <si>
    <t xml:space="preserve">Мероприятие 01.25.
Организация общественных работ, субботников
</t>
  </si>
  <si>
    <t>2.15.</t>
  </si>
  <si>
    <t xml:space="preserve">Мероприятие 01.26.
Содержание бесхозяйных территорий
</t>
  </si>
  <si>
    <t xml:space="preserve">2.16. </t>
  </si>
  <si>
    <t>Основное мероприятие 01 «Обеспечение комфортной среды проживания на территории муниципального образования Московской области»</t>
  </si>
  <si>
    <t>2.16.</t>
  </si>
  <si>
    <t>Мероприятие 01.24.
Ликвидация несанкционированных навалов мусора</t>
  </si>
  <si>
    <t>Мероприятие 01.25.
Организация общественных работ, субботников</t>
  </si>
  <si>
    <t>Мероприятие 01.26.
Содержание бесхозяйных территорий</t>
  </si>
  <si>
    <t>Мероприятие 01.01.                                                             Обеспечение деятельности муниципальных органов - учреждения в сфере жилищно-коммунального хозяйства и благоустройства</t>
  </si>
  <si>
    <t xml:space="preserve"> Мероприятие 01.01.                                                               Обеспечение деятельности муниципальных органов - учреждения в сфере жилищно-коммунального хозяйства и благоустройства</t>
  </si>
  <si>
    <t>Отраслевой показатель</t>
  </si>
  <si>
    <t>Единица</t>
  </si>
  <si>
    <t>Результаты выполнения мероприятия подпрограммы</t>
  </si>
  <si>
    <t>F2</t>
  </si>
  <si>
    <t>01</t>
  </si>
  <si>
    <t>3</t>
  </si>
  <si>
    <t xml:space="preserve"> Количество благоустроенных общественных территорий 5 ед. к 2027 году; Реализованы проекты победителей Всероссийсукого конкурса лучших проектов создания комфортной городской среды в малых городах и исторических поселениях 0 ед. к 2027 году.</t>
  </si>
  <si>
    <t>02</t>
  </si>
  <si>
    <t>Обращение Губернатора Московской области</t>
  </si>
  <si>
    <t>03</t>
  </si>
  <si>
    <t>Целевой показатель 1.                                Количество благоустроенных общественных территорий</t>
  </si>
  <si>
    <t xml:space="preserve">Целевой показатель 2.                                        Количество установленных детских игровых площадок
</t>
  </si>
  <si>
    <t>Целевой показатель 3.                                     Реализованы проекты победителей Всероссийсукого конкурса лучших проектов создания комфортной городской среды в малых городах и исторических поселениях</t>
  </si>
  <si>
    <t>Целевой показатель 1.                                         Количество благоустроенных дворовых территорий</t>
  </si>
  <si>
    <t>Целевой показатель 2.                                      Площадь устраненных дефектов асфальтового покрытия дворовых территорий, в том числе проездов на дворовые территории, в том числе внутриквартальных проездов, в рамках проведения ямочного ремонта</t>
  </si>
  <si>
    <t>Целевой показатель 3.                                       Количество созданных и отремонтированных пешеходных коммуникаций</t>
  </si>
  <si>
    <t>Целевой показатель 4.                                         Количество приобретенной коммунальной техники</t>
  </si>
  <si>
    <t>Целевой показатель 6.                                            Количество отремонтированных подъездов МКД</t>
  </si>
  <si>
    <t xml:space="preserve">Целевой показатель 7.                                                Количество МКД, в которых проведен капитальный ремонт в рамках региональной программы
     </t>
  </si>
  <si>
    <t>Количество благоустроенных дворовых территорий 20 ед. к 2027 году.</t>
  </si>
  <si>
    <t>Площадь устраненных дефектов асфальтового покрытия дворовых территорий, в том числе проездов на дворовые территории, в том числе внутриквартальных проездов, в рамках проведения ямочного ремонта 0 к 2027 году; Количество созданных и отремонтированных пешеходных коммуникаций 0 к 2027 году;Количество приобретенной коммунальной техники 5 ед. к 2027 году; Замена детских игровых площадок  0 к 2027 году.</t>
  </si>
  <si>
    <t>Количество МКД, в которых проведен капитальный ремонт в рамках региональной программы 0 к 2027 году.</t>
  </si>
  <si>
    <t>Количество отремонтированных подъездов МКД 0 к 2027 году.</t>
  </si>
  <si>
    <t xml:space="preserve">Целевой показатель 5.                                              Замена детских игровых площадок </t>
  </si>
  <si>
    <t>Количество установленных детских игровых площадок 3 ед. к 2027 году.</t>
  </si>
  <si>
    <t>№ пп</t>
  </si>
  <si>
    <t>Наименование Юр. лица</t>
  </si>
  <si>
    <t>Вид объекта (нежилое строение, незавершенное строительство, объект торговли)</t>
  </si>
  <si>
    <t>Адрес объекта</t>
  </si>
  <si>
    <t>Мероприятие по благоустройству</t>
  </si>
  <si>
    <t>Планируемый год реализации</t>
  </si>
  <si>
    <t>от 31.10.2022 № 3300</t>
  </si>
  <si>
    <t>от 31.10.2022 № 3300_</t>
  </si>
  <si>
    <t xml:space="preserve">от  31.10.2022 №  3300 </t>
  </si>
  <si>
    <t>от  31.10.2022 № 3300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</si>
</sst>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_₽"/>
  </numFmts>
  <fonts count="20" x14ac:knownFonts="1">
    <font>
      <sz val="10"/>
      <name val="Arial"/>
    </font>
    <font>
      <sz val="8"/>
      <name val="Arial"/>
      <family val="2"/>
      <charset val="204"/>
    </font>
    <font>
      <sz val="10"/>
      <name val="Arial"/>
      <family val="2"/>
      <charset val="204"/>
    </font>
    <font>
      <b/>
      <sz val="11"/>
      <color theme="1"/>
      <name val="Times New Roman"/>
      <family val="1"/>
      <charset val="204"/>
    </font>
    <font>
      <sz val="11"/>
      <color theme="1"/>
      <name val="Times New Roman"/>
      <family val="1"/>
      <charset val="204"/>
    </font>
    <font>
      <sz val="11"/>
      <color theme="1"/>
      <name val="Arial"/>
      <family val="2"/>
      <charset val="204"/>
    </font>
    <font>
      <b/>
      <sz val="12"/>
      <color theme="1"/>
      <name val="Times New Roman"/>
      <family val="1"/>
      <charset val="204"/>
    </font>
    <font>
      <sz val="10"/>
      <color theme="1"/>
      <name val="Arial"/>
      <family val="2"/>
      <charset val="204"/>
    </font>
    <font>
      <sz val="12"/>
      <color theme="1"/>
      <name val="Times New Roman"/>
      <family val="1"/>
      <charset val="204"/>
    </font>
    <font>
      <sz val="12"/>
      <color theme="1"/>
      <name val="Arial"/>
      <family val="2"/>
      <charset val="204"/>
    </font>
    <font>
      <sz val="10"/>
      <color theme="1"/>
      <name val="Times New Roman"/>
      <family val="1"/>
      <charset val="204"/>
    </font>
    <font>
      <sz val="8"/>
      <color theme="1"/>
      <name val="Arial"/>
      <family val="2"/>
      <charset val="204"/>
    </font>
    <font>
      <b/>
      <i/>
      <sz val="12"/>
      <color theme="1"/>
      <name val="Times New Roman"/>
      <family val="1"/>
      <charset val="204"/>
    </font>
    <font>
      <b/>
      <i/>
      <sz val="11"/>
      <color theme="1"/>
      <name val="Times New Roman"/>
      <family val="1"/>
      <charset val="204"/>
    </font>
    <font>
      <sz val="8"/>
      <color theme="1"/>
      <name val="Times New Roman"/>
      <family val="1"/>
      <charset val="204"/>
    </font>
    <font>
      <b/>
      <sz val="10"/>
      <color theme="1"/>
      <name val="Arial"/>
      <family val="2"/>
      <charset val="204"/>
    </font>
    <font>
      <b/>
      <sz val="10.5"/>
      <color theme="1"/>
      <name val="Times New Roman"/>
      <family val="1"/>
      <charset val="204"/>
    </font>
    <font>
      <sz val="9"/>
      <color theme="1"/>
      <name val="Times New Roman"/>
      <family val="1"/>
      <charset val="204"/>
    </font>
    <font>
      <b/>
      <sz val="9"/>
      <color theme="1"/>
      <name val="Times New Roman"/>
      <family val="1"/>
      <charset val="204"/>
    </font>
    <font>
      <b/>
      <sz val="10"/>
      <color theme="1"/>
      <name val="Times New Roman"/>
      <family val="1"/>
      <charset val="204"/>
    </font>
  </fonts>
  <fills count="3">
    <fill>
      <patternFill patternType="none"/>
    </fill>
    <fill>
      <patternFill patternType="gray125"/>
    </fill>
    <fill>
      <patternFill patternType="solid">
        <fgColor theme="0"/>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rgb="FFCCCCCC"/>
      </left>
      <right/>
      <top/>
      <bottom/>
      <diagonal/>
    </border>
    <border>
      <left style="thin">
        <color rgb="FF000000"/>
      </left>
      <right style="thin">
        <color rgb="FF000000"/>
      </right>
      <top style="thin">
        <color rgb="FF000000"/>
      </top>
      <bottom style="thin">
        <color rgb="FF000000"/>
      </bottom>
      <diagonal/>
    </border>
    <border>
      <left/>
      <right/>
      <top/>
      <bottom style="thin">
        <color indexed="64"/>
      </bottom>
      <diagonal/>
    </border>
    <border>
      <left/>
      <right/>
      <top style="thin">
        <color indexed="64"/>
      </top>
      <bottom/>
      <diagonal/>
    </border>
  </borders>
  <cellStyleXfs count="2">
    <xf numFmtId="0" fontId="0" fillId="0" borderId="0"/>
    <xf numFmtId="0" fontId="2" fillId="0" borderId="0">
      <protection locked="0"/>
    </xf>
  </cellStyleXfs>
  <cellXfs count="219">
    <xf numFmtId="0" fontId="0" fillId="0" borderId="0" xfId="0"/>
    <xf numFmtId="0" fontId="3" fillId="2" borderId="17" xfId="0" applyFont="1" applyFill="1" applyBorder="1" applyAlignment="1">
      <alignment horizontal="center"/>
    </xf>
    <xf numFmtId="0" fontId="7" fillId="2" borderId="0" xfId="0" applyFont="1" applyFill="1"/>
    <xf numFmtId="0" fontId="6" fillId="2" borderId="1" xfId="0" applyFont="1" applyFill="1" applyBorder="1" applyAlignment="1">
      <alignment horizontal="center" wrapText="1"/>
    </xf>
    <xf numFmtId="0" fontId="8" fillId="2" borderId="1" xfId="0" applyFont="1" applyFill="1" applyBorder="1" applyAlignment="1">
      <alignment vertical="top" wrapText="1"/>
    </xf>
    <xf numFmtId="0" fontId="8" fillId="2" borderId="1" xfId="0" applyFont="1" applyFill="1" applyBorder="1" applyAlignment="1">
      <alignment horizontal="left" vertical="top" wrapText="1"/>
    </xf>
    <xf numFmtId="0" fontId="8" fillId="2" borderId="5" xfId="0" applyFont="1" applyFill="1" applyBorder="1" applyAlignment="1">
      <alignment horizontal="left"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top" wrapText="1"/>
    </xf>
    <xf numFmtId="0" fontId="8" fillId="2" borderId="3" xfId="0" applyFont="1" applyFill="1" applyBorder="1" applyAlignment="1">
      <alignment horizontal="left" vertical="center" wrapText="1"/>
    </xf>
    <xf numFmtId="0" fontId="8" fillId="2" borderId="1" xfId="0" applyFont="1" applyFill="1" applyBorder="1" applyAlignment="1">
      <alignment horizontal="center" vertical="top" wrapText="1"/>
    </xf>
    <xf numFmtId="0" fontId="8" fillId="2" borderId="5" xfId="0" applyFont="1" applyFill="1" applyBorder="1" applyAlignment="1">
      <alignment horizontal="center" vertical="center" wrapText="1"/>
    </xf>
    <xf numFmtId="0" fontId="8" fillId="2" borderId="1" xfId="0" applyFont="1" applyFill="1" applyBorder="1" applyAlignment="1">
      <alignment horizontal="left" vertical="top" wrapText="1"/>
    </xf>
    <xf numFmtId="0" fontId="8" fillId="2" borderId="4"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5" fillId="2" borderId="0" xfId="0" applyFont="1" applyFill="1"/>
    <xf numFmtId="0" fontId="5" fillId="2" borderId="0" xfId="0" applyFont="1" applyFill="1" applyAlignment="1">
      <alignment horizontal="right"/>
    </xf>
    <xf numFmtId="0" fontId="4" fillId="2" borderId="0" xfId="0" applyFont="1" applyFill="1" applyAlignment="1">
      <alignment horizontal="right" wrapText="1"/>
    </xf>
    <xf numFmtId="4" fontId="4" fillId="2" borderId="0" xfId="0" applyNumberFormat="1" applyFont="1" applyFill="1" applyAlignment="1">
      <alignment horizontal="right"/>
    </xf>
    <xf numFmtId="0" fontId="6" fillId="2" borderId="0" xfId="0" applyFont="1" applyFill="1" applyBorder="1" applyAlignment="1">
      <alignment horizontal="center" wrapText="1"/>
    </xf>
    <xf numFmtId="0" fontId="6" fillId="2" borderId="0" xfId="0" applyFont="1" applyFill="1" applyBorder="1" applyAlignment="1">
      <alignment horizontal="center"/>
    </xf>
    <xf numFmtId="0" fontId="4" fillId="2" borderId="1" xfId="0" applyFont="1" applyFill="1" applyBorder="1" applyAlignment="1">
      <alignment vertical="top" wrapText="1"/>
    </xf>
    <xf numFmtId="0" fontId="4" fillId="2" borderId="6" xfId="0" applyFont="1" applyFill="1" applyBorder="1" applyAlignment="1">
      <alignment horizontal="left" vertical="top" wrapText="1"/>
    </xf>
    <xf numFmtId="0" fontId="4" fillId="2" borderId="2" xfId="0" applyFont="1" applyFill="1" applyBorder="1" applyAlignment="1">
      <alignment horizontal="left" vertical="top" wrapText="1"/>
    </xf>
    <xf numFmtId="0" fontId="4" fillId="2" borderId="7" xfId="0" applyFont="1" applyFill="1" applyBorder="1" applyAlignment="1">
      <alignment horizontal="left" vertical="top" wrapText="1"/>
    </xf>
    <xf numFmtId="0" fontId="4" fillId="2" borderId="1" xfId="0" applyFont="1" applyFill="1" applyBorder="1" applyAlignment="1">
      <alignment horizontal="left" vertical="top" wrapText="1"/>
    </xf>
    <xf numFmtId="0" fontId="4" fillId="2" borderId="5" xfId="0" applyFont="1" applyFill="1" applyBorder="1" applyAlignment="1">
      <alignment horizontal="center" vertical="top" wrapText="1"/>
    </xf>
    <xf numFmtId="0" fontId="4" fillId="2" borderId="1" xfId="0" applyFont="1" applyFill="1" applyBorder="1" applyAlignment="1">
      <alignment horizontal="center" vertical="top" wrapText="1"/>
    </xf>
    <xf numFmtId="0" fontId="4" fillId="2" borderId="3" xfId="0" applyFont="1" applyFill="1" applyBorder="1" applyAlignment="1">
      <alignment horizontal="center" vertical="top" wrapText="1"/>
    </xf>
    <xf numFmtId="164" fontId="4" fillId="2" borderId="1" xfId="0" applyNumberFormat="1" applyFont="1" applyFill="1" applyBorder="1" applyAlignment="1">
      <alignment vertical="top" wrapText="1"/>
    </xf>
    <xf numFmtId="0" fontId="4" fillId="2" borderId="1" xfId="0" applyFont="1" applyFill="1" applyBorder="1" applyAlignment="1">
      <alignment horizontal="center" vertical="top" wrapText="1"/>
    </xf>
    <xf numFmtId="0" fontId="4" fillId="2" borderId="1" xfId="0" applyFont="1" applyFill="1" applyBorder="1" applyAlignment="1">
      <alignment horizontal="left" vertical="top" wrapText="1"/>
    </xf>
    <xf numFmtId="4" fontId="4" fillId="2" borderId="1" xfId="0" applyNumberFormat="1" applyFont="1" applyFill="1" applyBorder="1" applyAlignment="1">
      <alignment vertical="top" wrapText="1"/>
    </xf>
    <xf numFmtId="4" fontId="4" fillId="2" borderId="0" xfId="0" applyNumberFormat="1" applyFont="1" applyFill="1" applyAlignment="1">
      <alignment horizontal="left"/>
    </xf>
    <xf numFmtId="0" fontId="4" fillId="2" borderId="0" xfId="0" applyFont="1" applyFill="1" applyAlignment="1">
      <alignment horizontal="left" wrapText="1"/>
    </xf>
    <xf numFmtId="0" fontId="4" fillId="2" borderId="0" xfId="0" applyFont="1" applyFill="1" applyAlignment="1">
      <alignment horizontal="left" wrapText="1"/>
    </xf>
    <xf numFmtId="0" fontId="3" fillId="2" borderId="0" xfId="0" applyFont="1" applyFill="1" applyBorder="1" applyAlignment="1">
      <alignment horizontal="center" wrapText="1"/>
    </xf>
    <xf numFmtId="0" fontId="3" fillId="2" borderId="16" xfId="0" applyFont="1" applyFill="1" applyBorder="1" applyAlignment="1">
      <alignment horizontal="center" wrapText="1"/>
    </xf>
    <xf numFmtId="0" fontId="4" fillId="2" borderId="3" xfId="0" applyFont="1" applyFill="1" applyBorder="1" applyAlignment="1">
      <alignment horizontal="left" vertical="top" wrapText="1"/>
    </xf>
    <xf numFmtId="0" fontId="4" fillId="2" borderId="4" xfId="0" applyFont="1" applyFill="1" applyBorder="1" applyAlignment="1">
      <alignment horizontal="center" vertical="top" wrapText="1"/>
    </xf>
    <xf numFmtId="0" fontId="8" fillId="2" borderId="0" xfId="0" applyFont="1" applyFill="1"/>
    <xf numFmtId="0" fontId="8" fillId="2" borderId="0" xfId="0" applyFont="1" applyFill="1" applyAlignment="1">
      <alignment horizontal="center" vertical="center"/>
    </xf>
    <xf numFmtId="0" fontId="9" fillId="2" borderId="0" xfId="0" applyFont="1" applyFill="1" applyAlignment="1">
      <alignment horizontal="left" vertical="center"/>
    </xf>
    <xf numFmtId="0" fontId="6" fillId="2" borderId="0" xfId="0" applyFont="1" applyFill="1" applyBorder="1" applyAlignment="1">
      <alignment horizontal="center" vertical="center" wrapText="1"/>
    </xf>
    <xf numFmtId="0" fontId="8" fillId="2" borderId="0" xfId="0" applyFont="1" applyFill="1" applyBorder="1" applyAlignment="1">
      <alignment horizontal="center"/>
    </xf>
    <xf numFmtId="0" fontId="8" fillId="2" borderId="7" xfId="0" applyFont="1" applyFill="1" applyBorder="1" applyAlignment="1">
      <alignment horizontal="center" vertical="top" wrapText="1"/>
    </xf>
    <xf numFmtId="0" fontId="8" fillId="2" borderId="6" xfId="0" applyFont="1" applyFill="1" applyBorder="1" applyAlignment="1">
      <alignment horizontal="center" vertical="top" wrapText="1"/>
    </xf>
    <xf numFmtId="0" fontId="8" fillId="2" borderId="2" xfId="0" applyFont="1" applyFill="1" applyBorder="1" applyAlignment="1">
      <alignment horizontal="center" vertical="top" wrapText="1"/>
    </xf>
    <xf numFmtId="164" fontId="4" fillId="2" borderId="1" xfId="0" applyNumberFormat="1" applyFont="1" applyFill="1" applyBorder="1" applyAlignment="1">
      <alignment vertical="center" wrapText="1"/>
    </xf>
    <xf numFmtId="0" fontId="8" fillId="2" borderId="1" xfId="0" applyFont="1" applyFill="1" applyBorder="1" applyAlignment="1">
      <alignment horizontal="center" vertical="center"/>
    </xf>
    <xf numFmtId="0" fontId="6" fillId="2" borderId="6" xfId="0" applyFont="1" applyFill="1" applyBorder="1" applyAlignment="1">
      <alignment horizontal="center" vertical="top" wrapText="1"/>
    </xf>
    <xf numFmtId="0" fontId="6" fillId="2" borderId="2" xfId="0" applyFont="1" applyFill="1" applyBorder="1" applyAlignment="1">
      <alignment horizontal="center" vertical="top" wrapText="1"/>
    </xf>
    <xf numFmtId="0" fontId="6" fillId="2" borderId="7" xfId="0" applyFont="1" applyFill="1" applyBorder="1" applyAlignment="1">
      <alignment horizontal="center" vertical="top" wrapText="1"/>
    </xf>
    <xf numFmtId="0" fontId="8" fillId="2" borderId="7" xfId="0" applyFont="1" applyFill="1" applyBorder="1" applyAlignment="1">
      <alignment vertical="top" wrapText="1"/>
    </xf>
    <xf numFmtId="0" fontId="10"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8" fillId="2" borderId="7" xfId="0" applyFont="1" applyFill="1" applyBorder="1" applyAlignment="1">
      <alignment horizontal="center" vertical="center" wrapText="1"/>
    </xf>
    <xf numFmtId="0" fontId="11" fillId="2" borderId="0" xfId="0" applyFont="1" applyFill="1" applyAlignment="1">
      <alignment horizontal="left" vertical="center" wrapText="1"/>
    </xf>
    <xf numFmtId="49" fontId="8" fillId="2" borderId="7" xfId="0" applyNumberFormat="1" applyFont="1" applyFill="1" applyBorder="1" applyAlignment="1">
      <alignment horizontal="center" vertical="center" wrapText="1"/>
    </xf>
    <xf numFmtId="0" fontId="8" fillId="2" borderId="1" xfId="0" applyNumberFormat="1" applyFont="1" applyFill="1" applyBorder="1" applyAlignment="1">
      <alignment horizontal="center" vertical="center" wrapText="1"/>
    </xf>
    <xf numFmtId="0" fontId="8" fillId="2" borderId="2" xfId="0" applyFont="1" applyFill="1" applyBorder="1" applyAlignment="1">
      <alignment vertical="top" wrapText="1"/>
    </xf>
    <xf numFmtId="3" fontId="8" fillId="2" borderId="1" xfId="0" applyNumberFormat="1" applyFont="1" applyFill="1" applyBorder="1" applyAlignment="1">
      <alignment horizontal="center" vertical="center" wrapText="1"/>
    </xf>
    <xf numFmtId="0" fontId="9" fillId="2" borderId="0" xfId="0" applyFont="1" applyFill="1"/>
    <xf numFmtId="0" fontId="9" fillId="2" borderId="0" xfId="0" applyFont="1" applyFill="1" applyAlignment="1">
      <alignment horizontal="center" vertical="center" wrapText="1"/>
    </xf>
    <xf numFmtId="4" fontId="5" fillId="2" borderId="0" xfId="0" applyNumberFormat="1" applyFont="1" applyFill="1" applyAlignment="1">
      <alignment horizontal="right"/>
    </xf>
    <xf numFmtId="0" fontId="4" fillId="2" borderId="0" xfId="0" applyFont="1" applyFill="1" applyAlignment="1">
      <alignment horizontal="right" wrapText="1"/>
    </xf>
    <xf numFmtId="0" fontId="4" fillId="2" borderId="0" xfId="0" applyFont="1" applyFill="1" applyAlignment="1">
      <alignment wrapText="1"/>
    </xf>
    <xf numFmtId="4" fontId="4" fillId="2" borderId="0" xfId="0" applyNumberFormat="1" applyFont="1" applyFill="1" applyAlignment="1">
      <alignment horizontal="right"/>
    </xf>
    <xf numFmtId="4" fontId="4" fillId="2" borderId="0" xfId="0" applyNumberFormat="1" applyFont="1" applyFill="1" applyAlignment="1"/>
    <xf numFmtId="0" fontId="7" fillId="2" borderId="0" xfId="0" applyFont="1" applyFill="1" applyAlignment="1">
      <alignment vertical="center"/>
    </xf>
    <xf numFmtId="0" fontId="6" fillId="2" borderId="0" xfId="0" applyFont="1" applyFill="1" applyBorder="1" applyAlignment="1">
      <alignment horizontal="center" vertical="center" wrapText="1"/>
    </xf>
    <xf numFmtId="0" fontId="8" fillId="2" borderId="0" xfId="0" applyFont="1" applyFill="1" applyBorder="1" applyAlignment="1">
      <alignment horizontal="center" vertical="center" wrapText="1"/>
    </xf>
    <xf numFmtId="4" fontId="8" fillId="2" borderId="0" xfId="0" applyNumberFormat="1"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7" fillId="2" borderId="1" xfId="0" applyFont="1" applyFill="1" applyBorder="1" applyAlignment="1">
      <alignment vertical="center"/>
    </xf>
    <xf numFmtId="0" fontId="12" fillId="2" borderId="6"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7"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0" fillId="2" borderId="1" xfId="0" applyFont="1" applyFill="1" applyBorder="1" applyAlignment="1">
      <alignment horizontal="center" vertical="center"/>
    </xf>
    <xf numFmtId="0" fontId="13" fillId="2" borderId="1" xfId="0" applyFont="1" applyFill="1" applyBorder="1" applyAlignment="1">
      <alignment vertical="top" wrapText="1"/>
    </xf>
    <xf numFmtId="0" fontId="4" fillId="2" borderId="0" xfId="0" applyFont="1" applyFill="1" applyBorder="1" applyAlignment="1">
      <alignment vertical="top" wrapText="1"/>
    </xf>
    <xf numFmtId="0" fontId="10" fillId="2" borderId="1" xfId="0" applyFont="1" applyFill="1" applyBorder="1" applyAlignment="1">
      <alignment horizontal="center" vertical="center"/>
    </xf>
    <xf numFmtId="0" fontId="4" fillId="2" borderId="5" xfId="0" applyFont="1" applyFill="1" applyBorder="1" applyAlignment="1">
      <alignment horizontal="left" vertical="top" wrapText="1"/>
    </xf>
    <xf numFmtId="0" fontId="4" fillId="2" borderId="1" xfId="0" applyFont="1" applyFill="1" applyBorder="1" applyAlignment="1">
      <alignment horizontal="center" vertical="center" wrapText="1"/>
    </xf>
    <xf numFmtId="2" fontId="4" fillId="2" borderId="1" xfId="0" applyNumberFormat="1" applyFont="1" applyFill="1" applyBorder="1" applyAlignment="1">
      <alignment horizontal="right" vertical="center"/>
    </xf>
    <xf numFmtId="2" fontId="4" fillId="2" borderId="0" xfId="0" applyNumberFormat="1" applyFont="1" applyFill="1" applyBorder="1" applyAlignment="1">
      <alignment horizontal="right" vertical="center"/>
    </xf>
    <xf numFmtId="0" fontId="4" fillId="2" borderId="4" xfId="0" applyFont="1" applyFill="1" applyBorder="1" applyAlignment="1">
      <alignment horizontal="left" vertical="top" wrapText="1"/>
    </xf>
    <xf numFmtId="0" fontId="4" fillId="2" borderId="3" xfId="0" applyFont="1" applyFill="1" applyBorder="1" applyAlignment="1">
      <alignment horizontal="left" vertical="top" wrapText="1"/>
    </xf>
    <xf numFmtId="0" fontId="10" fillId="2" borderId="1" xfId="0" applyFont="1" applyFill="1" applyBorder="1" applyAlignment="1">
      <alignment vertical="center"/>
    </xf>
    <xf numFmtId="2" fontId="4" fillId="2" borderId="1" xfId="0" applyNumberFormat="1" applyFont="1" applyFill="1" applyBorder="1" applyAlignment="1">
      <alignment vertical="top" wrapText="1"/>
    </xf>
    <xf numFmtId="4" fontId="4" fillId="2" borderId="1" xfId="0" applyNumberFormat="1" applyFont="1" applyFill="1" applyBorder="1" applyAlignment="1">
      <alignment horizontal="right" vertical="top" wrapText="1"/>
    </xf>
    <xf numFmtId="4" fontId="7" fillId="2" borderId="0" xfId="0" applyNumberFormat="1" applyFont="1" applyFill="1"/>
    <xf numFmtId="0" fontId="10" fillId="2" borderId="5" xfId="0" applyFont="1" applyFill="1" applyBorder="1" applyAlignment="1">
      <alignment horizontal="center" vertical="center"/>
    </xf>
    <xf numFmtId="0" fontId="4" fillId="2" borderId="1" xfId="0" applyFont="1" applyFill="1" applyBorder="1" applyAlignment="1">
      <alignment vertical="top" wrapText="1"/>
    </xf>
    <xf numFmtId="0" fontId="10" fillId="2" borderId="4" xfId="0" applyFont="1" applyFill="1" applyBorder="1" applyAlignment="1">
      <alignment horizontal="center" vertical="center"/>
    </xf>
    <xf numFmtId="0" fontId="10" fillId="2" borderId="3" xfId="0" applyFont="1" applyFill="1" applyBorder="1" applyAlignment="1">
      <alignment horizontal="center" vertical="center"/>
    </xf>
    <xf numFmtId="0" fontId="5" fillId="2" borderId="1" xfId="0" applyFont="1" applyFill="1" applyBorder="1"/>
    <xf numFmtId="0" fontId="5" fillId="2" borderId="1" xfId="0" applyFont="1" applyFill="1" applyBorder="1" applyAlignment="1">
      <alignment horizontal="right"/>
    </xf>
    <xf numFmtId="0" fontId="7" fillId="2" borderId="5" xfId="0" applyFont="1" applyFill="1" applyBorder="1" applyAlignment="1">
      <alignment horizontal="center" vertical="center"/>
    </xf>
    <xf numFmtId="0" fontId="7" fillId="2" borderId="4" xfId="0" applyFont="1" applyFill="1" applyBorder="1" applyAlignment="1">
      <alignment horizontal="center" vertical="center"/>
    </xf>
    <xf numFmtId="0" fontId="4" fillId="2" borderId="4" xfId="0" applyFont="1" applyFill="1" applyBorder="1" applyAlignment="1">
      <alignment horizontal="center" vertical="center" wrapText="1"/>
    </xf>
    <xf numFmtId="164" fontId="4" fillId="2" borderId="1" xfId="0" applyNumberFormat="1" applyFont="1" applyFill="1" applyBorder="1" applyAlignment="1">
      <alignment horizontal="right" vertical="top" wrapText="1"/>
    </xf>
    <xf numFmtId="0" fontId="7" fillId="2" borderId="3" xfId="0" applyFont="1" applyFill="1" applyBorder="1" applyAlignment="1">
      <alignment horizontal="center" vertical="center"/>
    </xf>
    <xf numFmtId="49" fontId="8" fillId="2" borderId="0" xfId="0" applyNumberFormat="1" applyFont="1" applyFill="1"/>
    <xf numFmtId="0" fontId="8" fillId="2" borderId="0" xfId="0" applyFont="1" applyFill="1" applyAlignment="1">
      <alignment horizontal="center"/>
    </xf>
    <xf numFmtId="2" fontId="4" fillId="2" borderId="0" xfId="0" applyNumberFormat="1" applyFont="1" applyFill="1" applyAlignment="1">
      <alignment horizontal="right" wrapText="1"/>
    </xf>
    <xf numFmtId="4" fontId="5" fillId="2" borderId="0" xfId="0" applyNumberFormat="1" applyFont="1" applyFill="1"/>
    <xf numFmtId="0" fontId="7" fillId="2" borderId="0" xfId="0" applyFont="1" applyFill="1" applyAlignment="1">
      <alignment horizontal="center" vertical="center" wrapText="1"/>
    </xf>
    <xf numFmtId="4" fontId="4" fillId="2" borderId="0" xfId="0" applyNumberFormat="1" applyFont="1" applyFill="1" applyBorder="1" applyAlignment="1">
      <alignment vertical="center" wrapText="1"/>
    </xf>
    <xf numFmtId="2" fontId="4" fillId="2" borderId="0" xfId="0" applyNumberFormat="1" applyFont="1" applyFill="1" applyBorder="1" applyAlignment="1">
      <alignment vertical="center" wrapText="1"/>
    </xf>
    <xf numFmtId="4" fontId="7" fillId="2" borderId="0" xfId="0" applyNumberFormat="1" applyFont="1" applyFill="1" applyAlignment="1">
      <alignment horizontal="center" vertical="center" wrapText="1"/>
    </xf>
    <xf numFmtId="4" fontId="10" fillId="2" borderId="1" xfId="0" applyNumberFormat="1" applyFont="1" applyFill="1" applyBorder="1" applyAlignment="1">
      <alignment horizontal="center" vertical="top" wrapText="1"/>
    </xf>
    <xf numFmtId="1" fontId="4" fillId="2" borderId="5" xfId="0" applyNumberFormat="1" applyFont="1" applyFill="1" applyBorder="1" applyAlignment="1">
      <alignment horizontal="center" vertical="top" wrapText="1"/>
    </xf>
    <xf numFmtId="1" fontId="4" fillId="2" borderId="6" xfId="0" applyNumberFormat="1" applyFont="1" applyFill="1" applyBorder="1" applyAlignment="1">
      <alignment horizontal="center" vertical="top" wrapText="1"/>
    </xf>
    <xf numFmtId="1" fontId="4" fillId="2" borderId="2" xfId="0" applyNumberFormat="1" applyFont="1" applyFill="1" applyBorder="1" applyAlignment="1">
      <alignment horizontal="center" vertical="top" wrapText="1"/>
    </xf>
    <xf numFmtId="1" fontId="4" fillId="2" borderId="7" xfId="0" applyNumberFormat="1" applyFont="1" applyFill="1" applyBorder="1" applyAlignment="1">
      <alignment horizontal="center" vertical="top" wrapText="1"/>
    </xf>
    <xf numFmtId="4" fontId="4" fillId="2" borderId="1" xfId="0" applyNumberFormat="1" applyFont="1" applyFill="1" applyBorder="1" applyAlignment="1">
      <alignment horizontal="center" vertical="top" wrapText="1"/>
    </xf>
    <xf numFmtId="1" fontId="4" fillId="2" borderId="3" xfId="0" applyNumberFormat="1" applyFont="1" applyFill="1" applyBorder="1" applyAlignment="1">
      <alignment horizontal="center" vertical="top" wrapText="1"/>
    </xf>
    <xf numFmtId="4" fontId="4" fillId="2" borderId="1" xfId="0" applyNumberFormat="1" applyFont="1" applyFill="1" applyBorder="1" applyAlignment="1">
      <alignment horizontal="center" vertical="top" wrapText="1"/>
    </xf>
    <xf numFmtId="3" fontId="4" fillId="2" borderId="1" xfId="0" applyNumberFormat="1" applyFont="1" applyFill="1" applyBorder="1" applyAlignment="1">
      <alignment horizontal="center" vertical="top" wrapText="1"/>
    </xf>
    <xf numFmtId="1" fontId="4" fillId="2" borderId="1" xfId="0" applyNumberFormat="1" applyFont="1" applyFill="1" applyBorder="1" applyAlignment="1">
      <alignment horizontal="center" vertical="top" wrapText="1"/>
    </xf>
    <xf numFmtId="0" fontId="6" fillId="2" borderId="6" xfId="0" applyFont="1" applyFill="1" applyBorder="1" applyAlignment="1">
      <alignment horizontal="center" vertical="center" wrapText="1"/>
    </xf>
    <xf numFmtId="0" fontId="6" fillId="2" borderId="2" xfId="0" applyFont="1" applyFill="1" applyBorder="1" applyAlignment="1">
      <alignment horizontal="center" vertical="center" wrapText="1"/>
    </xf>
    <xf numFmtId="16" fontId="3" fillId="2" borderId="5" xfId="0" applyNumberFormat="1" applyFont="1" applyFill="1" applyBorder="1" applyAlignment="1">
      <alignment horizontal="center" vertical="top" wrapText="1"/>
    </xf>
    <xf numFmtId="0" fontId="3" fillId="2" borderId="5" xfId="0" applyFont="1" applyFill="1" applyBorder="1" applyAlignment="1">
      <alignment horizontal="left" vertical="top" wrapText="1"/>
    </xf>
    <xf numFmtId="0" fontId="3" fillId="2" borderId="1" xfId="0" applyFont="1" applyFill="1" applyBorder="1" applyAlignment="1">
      <alignment horizontal="center" vertical="top" wrapText="1"/>
    </xf>
    <xf numFmtId="0" fontId="3" fillId="2" borderId="1" xfId="0" applyFont="1" applyFill="1" applyBorder="1" applyAlignment="1">
      <alignment vertical="top" wrapText="1"/>
    </xf>
    <xf numFmtId="4" fontId="3" fillId="2" borderId="1" xfId="0" applyNumberFormat="1" applyFont="1" applyFill="1" applyBorder="1" applyAlignment="1">
      <alignment horizontal="center" vertical="top" wrapText="1"/>
    </xf>
    <xf numFmtId="4" fontId="14" fillId="2" borderId="5" xfId="0" applyNumberFormat="1" applyFont="1" applyFill="1" applyBorder="1" applyAlignment="1">
      <alignment horizontal="left" vertical="center" wrapText="1"/>
    </xf>
    <xf numFmtId="16" fontId="3" fillId="2" borderId="4" xfId="0" applyNumberFormat="1" applyFont="1" applyFill="1" applyBorder="1" applyAlignment="1">
      <alignment horizontal="center" vertical="top" wrapText="1"/>
    </xf>
    <xf numFmtId="0" fontId="3" fillId="2" borderId="4" xfId="0" applyFont="1" applyFill="1" applyBorder="1" applyAlignment="1">
      <alignment horizontal="left" vertical="top" wrapText="1"/>
    </xf>
    <xf numFmtId="4" fontId="14" fillId="2" borderId="4" xfId="0" applyNumberFormat="1" applyFont="1" applyFill="1" applyBorder="1" applyAlignment="1">
      <alignment horizontal="left" vertical="center" wrapText="1"/>
    </xf>
    <xf numFmtId="16" fontId="3" fillId="2" borderId="3" xfId="0" applyNumberFormat="1" applyFont="1" applyFill="1" applyBorder="1" applyAlignment="1">
      <alignment horizontal="center" vertical="top" wrapText="1"/>
    </xf>
    <xf numFmtId="0" fontId="3" fillId="2" borderId="3" xfId="0" applyFont="1" applyFill="1" applyBorder="1" applyAlignment="1">
      <alignment horizontal="left" vertical="top" wrapText="1"/>
    </xf>
    <xf numFmtId="4" fontId="14" fillId="2" borderId="3" xfId="0" applyNumberFormat="1" applyFont="1" applyFill="1" applyBorder="1" applyAlignment="1">
      <alignment horizontal="left" vertical="center" wrapText="1"/>
    </xf>
    <xf numFmtId="4" fontId="4" fillId="2" borderId="5" xfId="0" applyNumberFormat="1" applyFont="1" applyFill="1" applyBorder="1" applyAlignment="1">
      <alignment horizontal="center" vertical="top" wrapText="1"/>
    </xf>
    <xf numFmtId="4" fontId="4" fillId="2" borderId="4" xfId="0" applyNumberFormat="1" applyFont="1" applyFill="1" applyBorder="1" applyAlignment="1">
      <alignment horizontal="center" vertical="top" wrapText="1"/>
    </xf>
    <xf numFmtId="4" fontId="4" fillId="2" borderId="3" xfId="0" applyNumberFormat="1" applyFont="1" applyFill="1" applyBorder="1" applyAlignment="1">
      <alignment horizontal="center" vertical="top" wrapText="1"/>
    </xf>
    <xf numFmtId="2" fontId="7" fillId="2" borderId="0" xfId="0" applyNumberFormat="1" applyFont="1" applyFill="1"/>
    <xf numFmtId="49" fontId="3" fillId="2" borderId="1" xfId="0" applyNumberFormat="1" applyFont="1" applyFill="1" applyBorder="1" applyAlignment="1">
      <alignment horizontal="center" vertical="top" wrapText="1"/>
    </xf>
    <xf numFmtId="0" fontId="3" fillId="2" borderId="1" xfId="0" applyFont="1" applyFill="1" applyBorder="1" applyAlignment="1">
      <alignment vertical="top" wrapText="1"/>
    </xf>
    <xf numFmtId="4" fontId="3" fillId="2" borderId="1" xfId="0" applyNumberFormat="1" applyFont="1" applyFill="1" applyBorder="1" applyAlignment="1">
      <alignment vertical="top" wrapText="1"/>
    </xf>
    <xf numFmtId="4" fontId="3" fillId="2" borderId="1" xfId="0" applyNumberFormat="1" applyFont="1" applyFill="1" applyBorder="1" applyAlignment="1">
      <alignment horizontal="right" vertical="top" wrapText="1"/>
    </xf>
    <xf numFmtId="16" fontId="4" fillId="2" borderId="5" xfId="0" applyNumberFormat="1" applyFont="1" applyFill="1" applyBorder="1" applyAlignment="1">
      <alignment horizontal="center" vertical="top" wrapText="1"/>
    </xf>
    <xf numFmtId="16" fontId="4" fillId="2" borderId="4" xfId="0" applyNumberFormat="1" applyFont="1" applyFill="1" applyBorder="1" applyAlignment="1">
      <alignment horizontal="center" vertical="top" wrapText="1"/>
    </xf>
    <xf numFmtId="16" fontId="4" fillId="2" borderId="3" xfId="0" applyNumberFormat="1" applyFont="1" applyFill="1" applyBorder="1" applyAlignment="1">
      <alignment horizontal="center" vertical="top" wrapText="1"/>
    </xf>
    <xf numFmtId="0" fontId="15" fillId="2" borderId="0" xfId="0" applyFont="1" applyFill="1"/>
    <xf numFmtId="49" fontId="3" fillId="2" borderId="5" xfId="0" applyNumberFormat="1" applyFont="1" applyFill="1" applyBorder="1" applyAlignment="1">
      <alignment horizontal="center" vertical="top" wrapText="1"/>
    </xf>
    <xf numFmtId="0" fontId="3" fillId="2" borderId="9" xfId="0" applyFont="1" applyFill="1" applyBorder="1" applyAlignment="1">
      <alignment horizontal="center" vertical="top" wrapText="1"/>
    </xf>
    <xf numFmtId="0" fontId="3" fillId="2" borderId="10" xfId="0" applyFont="1" applyFill="1" applyBorder="1" applyAlignment="1">
      <alignment horizontal="center" vertical="top" wrapText="1"/>
    </xf>
    <xf numFmtId="4" fontId="3" fillId="2" borderId="1" xfId="0" applyNumberFormat="1" applyFont="1" applyFill="1" applyBorder="1" applyAlignment="1">
      <alignment horizontal="center" vertical="top" wrapText="1"/>
    </xf>
    <xf numFmtId="49" fontId="3" fillId="2" borderId="4" xfId="0" applyNumberFormat="1" applyFont="1" applyFill="1" applyBorder="1" applyAlignment="1">
      <alignment horizontal="center" vertical="top" wrapText="1"/>
    </xf>
    <xf numFmtId="0" fontId="3" fillId="2" borderId="8" xfId="0" applyFont="1" applyFill="1" applyBorder="1" applyAlignment="1">
      <alignment horizontal="center" vertical="top" wrapText="1"/>
    </xf>
    <xf numFmtId="0" fontId="3" fillId="2" borderId="13" xfId="0" applyFont="1" applyFill="1" applyBorder="1" applyAlignment="1">
      <alignment horizontal="center" vertical="top" wrapText="1"/>
    </xf>
    <xf numFmtId="49" fontId="3" fillId="2" borderId="3" xfId="0" applyNumberFormat="1" applyFont="1" applyFill="1" applyBorder="1" applyAlignment="1">
      <alignment horizontal="center" vertical="top" wrapText="1"/>
    </xf>
    <xf numFmtId="0" fontId="3" fillId="2" borderId="11" xfId="0" applyFont="1" applyFill="1" applyBorder="1" applyAlignment="1">
      <alignment horizontal="center" vertical="top" wrapText="1"/>
    </xf>
    <xf numFmtId="0" fontId="3" fillId="2" borderId="12" xfId="0" applyFont="1" applyFill="1" applyBorder="1" applyAlignment="1">
      <alignment horizontal="center" vertical="top" wrapText="1"/>
    </xf>
    <xf numFmtId="4" fontId="3" fillId="2" borderId="5" xfId="0" applyNumberFormat="1" applyFont="1" applyFill="1" applyBorder="1" applyAlignment="1">
      <alignment horizontal="center" vertical="top" wrapText="1"/>
    </xf>
    <xf numFmtId="4" fontId="3" fillId="2" borderId="4" xfId="0" applyNumberFormat="1" applyFont="1" applyFill="1" applyBorder="1" applyAlignment="1">
      <alignment horizontal="center" vertical="top" wrapText="1"/>
    </xf>
    <xf numFmtId="4" fontId="3" fillId="2" borderId="3" xfId="0" applyNumberFormat="1" applyFont="1" applyFill="1" applyBorder="1" applyAlignment="1">
      <alignment horizontal="center" vertical="top" wrapText="1"/>
    </xf>
    <xf numFmtId="164" fontId="3" fillId="2" borderId="1" xfId="0" applyNumberFormat="1" applyFont="1" applyFill="1" applyBorder="1" applyAlignment="1">
      <alignment vertical="top" wrapText="1"/>
    </xf>
    <xf numFmtId="164" fontId="3" fillId="2" borderId="1" xfId="0" applyNumberFormat="1" applyFont="1" applyFill="1" applyBorder="1" applyAlignment="1">
      <alignment horizontal="right" vertical="top" wrapText="1"/>
    </xf>
    <xf numFmtId="49" fontId="4" fillId="2" borderId="1" xfId="0" applyNumberFormat="1" applyFont="1" applyFill="1" applyBorder="1" applyAlignment="1">
      <alignment horizontal="center" vertical="top" wrapText="1"/>
    </xf>
    <xf numFmtId="0" fontId="4" fillId="2" borderId="5" xfId="0" applyFont="1" applyFill="1" applyBorder="1" applyAlignment="1">
      <alignment vertical="top" wrapText="1"/>
    </xf>
    <xf numFmtId="0" fontId="4" fillId="2" borderId="4" xfId="0" applyFont="1" applyFill="1" applyBorder="1" applyAlignment="1">
      <alignment vertical="top" wrapText="1"/>
    </xf>
    <xf numFmtId="0" fontId="4" fillId="2" borderId="3" xfId="0" applyFont="1" applyFill="1" applyBorder="1" applyAlignment="1">
      <alignment vertical="top" wrapText="1"/>
    </xf>
    <xf numFmtId="0" fontId="3" fillId="2" borderId="1" xfId="0" applyFont="1" applyFill="1" applyBorder="1" applyAlignment="1">
      <alignment horizontal="right" vertical="top" wrapText="1"/>
    </xf>
    <xf numFmtId="0" fontId="16" fillId="2" borderId="1" xfId="0" applyFont="1" applyFill="1" applyBorder="1" applyAlignment="1">
      <alignment vertical="top" wrapText="1"/>
    </xf>
    <xf numFmtId="2" fontId="5" fillId="2" borderId="0" xfId="0" applyNumberFormat="1" applyFont="1" applyFill="1"/>
    <xf numFmtId="0" fontId="5" fillId="2" borderId="0" xfId="0" applyFont="1" applyFill="1" applyAlignment="1">
      <alignment horizontal="left"/>
    </xf>
    <xf numFmtId="0" fontId="8" fillId="2" borderId="0" xfId="0" applyFont="1" applyFill="1" applyAlignment="1">
      <alignment horizontal="left"/>
    </xf>
    <xf numFmtId="0" fontId="17" fillId="2" borderId="0" xfId="0" applyFont="1" applyFill="1" applyAlignment="1">
      <alignment wrapText="1"/>
    </xf>
    <xf numFmtId="4" fontId="8" fillId="2" borderId="0" xfId="0" applyNumberFormat="1" applyFont="1" applyFill="1" applyAlignment="1">
      <alignment horizontal="right"/>
    </xf>
    <xf numFmtId="0" fontId="17" fillId="2" borderId="0" xfId="0" applyFont="1" applyFill="1"/>
    <xf numFmtId="0" fontId="4" fillId="2" borderId="0" xfId="0" applyFont="1" applyFill="1"/>
    <xf numFmtId="0" fontId="3" fillId="2" borderId="0" xfId="0" applyFont="1" applyFill="1" applyAlignment="1">
      <alignment horizontal="left"/>
    </xf>
    <xf numFmtId="0" fontId="3" fillId="2" borderId="0" xfId="0" applyFont="1" applyFill="1"/>
    <xf numFmtId="4" fontId="4" fillId="2" borderId="0" xfId="0" applyNumberFormat="1" applyFont="1" applyFill="1"/>
    <xf numFmtId="4" fontId="4" fillId="2" borderId="0" xfId="0" applyNumberFormat="1" applyFont="1" applyFill="1" applyAlignment="1">
      <alignment horizontal="left"/>
    </xf>
    <xf numFmtId="0" fontId="4" fillId="2" borderId="0" xfId="0" applyFont="1" applyFill="1" applyAlignment="1">
      <alignment horizontal="left" vertical="center"/>
    </xf>
    <xf numFmtId="0" fontId="4" fillId="2" borderId="0" xfId="0" applyFont="1" applyFill="1" applyAlignment="1">
      <alignment wrapText="1"/>
    </xf>
    <xf numFmtId="0" fontId="4" fillId="2" borderId="0" xfId="0" applyFont="1" applyFill="1" applyAlignment="1">
      <alignment horizontal="center" vertical="center"/>
    </xf>
    <xf numFmtId="0" fontId="4" fillId="2" borderId="0" xfId="0" applyFont="1" applyFill="1" applyAlignment="1">
      <alignment vertical="center" wrapText="1"/>
    </xf>
    <xf numFmtId="0" fontId="4" fillId="2" borderId="0" xfId="0" applyFont="1" applyFill="1" applyAlignment="1">
      <alignment horizontal="left" vertical="center" wrapText="1"/>
    </xf>
    <xf numFmtId="0" fontId="4" fillId="2" borderId="0" xfId="0" applyFont="1" applyFill="1" applyAlignment="1">
      <alignment vertical="center" wrapText="1"/>
    </xf>
    <xf numFmtId="0" fontId="4" fillId="2" borderId="0" xfId="0" applyFont="1" applyFill="1" applyAlignment="1">
      <alignment horizontal="left"/>
    </xf>
    <xf numFmtId="2" fontId="3" fillId="2" borderId="0" xfId="0" applyNumberFormat="1" applyFont="1" applyFill="1" applyAlignment="1">
      <alignment horizontal="left" wrapText="1"/>
    </xf>
    <xf numFmtId="2" fontId="4" fillId="2" borderId="0" xfId="0" applyNumberFormat="1" applyFont="1" applyFill="1" applyAlignment="1">
      <alignment horizontal="left" wrapText="1"/>
    </xf>
    <xf numFmtId="2" fontId="4" fillId="2" borderId="0" xfId="0" applyNumberFormat="1" applyFont="1" applyFill="1" applyAlignment="1">
      <alignment horizontal="left" wrapText="1"/>
    </xf>
    <xf numFmtId="0" fontId="3" fillId="2" borderId="0" xfId="0" applyFont="1" applyFill="1" applyBorder="1" applyAlignment="1">
      <alignment horizontal="left" vertical="center"/>
    </xf>
    <xf numFmtId="0" fontId="4" fillId="2" borderId="0" xfId="0" applyFont="1" applyFill="1" applyBorder="1" applyAlignment="1"/>
    <xf numFmtId="0" fontId="10" fillId="2" borderId="0" xfId="0" applyFont="1" applyFill="1" applyAlignment="1">
      <alignment horizontal="right"/>
    </xf>
    <xf numFmtId="4" fontId="17" fillId="2" borderId="0" xfId="0" applyNumberFormat="1" applyFont="1" applyFill="1" applyAlignment="1">
      <alignment horizontal="right"/>
    </xf>
    <xf numFmtId="4" fontId="17" fillId="2" borderId="0" xfId="0" applyNumberFormat="1" applyFont="1" applyFill="1" applyAlignment="1"/>
    <xf numFmtId="0" fontId="17" fillId="2" borderId="0" xfId="0" applyFont="1" applyFill="1" applyAlignment="1">
      <alignment horizontal="right" wrapText="1"/>
    </xf>
    <xf numFmtId="0" fontId="6" fillId="2" borderId="0" xfId="0" applyFont="1" applyFill="1"/>
    <xf numFmtId="4" fontId="8" fillId="2" borderId="0" xfId="0" applyNumberFormat="1" applyFont="1" applyFill="1"/>
    <xf numFmtId="0" fontId="17" fillId="2" borderId="0" xfId="0" applyFont="1" applyFill="1" applyAlignment="1">
      <alignment horizontal="right"/>
    </xf>
    <xf numFmtId="2" fontId="6" fillId="2" borderId="0" xfId="0" applyNumberFormat="1" applyFont="1" applyFill="1" applyAlignment="1">
      <alignment horizontal="center" wrapText="1"/>
    </xf>
    <xf numFmtId="0" fontId="18" fillId="2" borderId="1" xfId="0" applyFont="1" applyFill="1" applyBorder="1" applyAlignment="1">
      <alignment horizontal="center" vertical="center" wrapText="1"/>
    </xf>
    <xf numFmtId="0" fontId="4" fillId="2" borderId="1" xfId="0" applyFont="1" applyFill="1" applyBorder="1" applyAlignment="1">
      <alignment vertical="center"/>
    </xf>
    <xf numFmtId="0" fontId="8" fillId="2" borderId="0" xfId="0" applyFont="1" applyFill="1" applyAlignment="1">
      <alignment vertical="center"/>
    </xf>
    <xf numFmtId="0" fontId="8" fillId="2" borderId="1" xfId="0" applyFont="1" applyFill="1" applyBorder="1"/>
    <xf numFmtId="4" fontId="17" fillId="2" borderId="0" xfId="0" applyNumberFormat="1" applyFont="1" applyFill="1" applyAlignment="1">
      <alignment horizontal="right"/>
    </xf>
    <xf numFmtId="0" fontId="17" fillId="2" borderId="0" xfId="0" applyFont="1" applyFill="1" applyAlignment="1">
      <alignment horizontal="right" wrapText="1"/>
    </xf>
    <xf numFmtId="0" fontId="6" fillId="2" borderId="14" xfId="0" applyFont="1" applyFill="1" applyBorder="1" applyAlignment="1">
      <alignment vertical="center" wrapText="1"/>
    </xf>
    <xf numFmtId="0" fontId="4" fillId="2" borderId="0" xfId="0" applyFont="1" applyFill="1" applyBorder="1" applyAlignment="1">
      <alignment horizontal="left" vertical="center"/>
    </xf>
    <xf numFmtId="0" fontId="19" fillId="2" borderId="15" xfId="0" applyFont="1" applyFill="1" applyBorder="1" applyAlignment="1">
      <alignment horizontal="center" vertical="center" wrapText="1"/>
    </xf>
    <xf numFmtId="0" fontId="10" fillId="2" borderId="15" xfId="0" applyFont="1" applyFill="1" applyBorder="1" applyAlignment="1">
      <alignment horizontal="center" vertical="center" wrapText="1"/>
    </xf>
    <xf numFmtId="14" fontId="10" fillId="2" borderId="15" xfId="0" applyNumberFormat="1" applyFont="1" applyFill="1" applyBorder="1" applyAlignment="1">
      <alignment horizontal="center" vertical="center" wrapText="1"/>
    </xf>
    <xf numFmtId="0" fontId="7" fillId="2" borderId="0" xfId="0" applyFont="1" applyFill="1" applyAlignment="1">
      <alignment horizontal="right"/>
    </xf>
  </cellXfs>
  <cellStyles count="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35"/>
  <sheetViews>
    <sheetView tabSelected="1" view="pageBreakPreview" zoomScale="60" zoomScaleNormal="100" workbookViewId="0">
      <selection activeCell="E5" sqref="E5:I5"/>
    </sheetView>
  </sheetViews>
  <sheetFormatPr defaultRowHeight="15.75" x14ac:dyDescent="0.25"/>
  <cols>
    <col min="1" max="1" width="45.85546875" style="40" customWidth="1"/>
    <col min="2" max="2" width="29.28515625" style="40" customWidth="1"/>
    <col min="3" max="3" width="20.42578125" style="40" customWidth="1"/>
    <col min="4" max="4" width="15" style="40" customWidth="1"/>
    <col min="5" max="6" width="15.42578125" style="40" customWidth="1"/>
    <col min="7" max="8" width="14.28515625" style="40" customWidth="1"/>
    <col min="9" max="9" width="15.28515625" style="40" customWidth="1"/>
    <col min="10" max="253" width="9.140625" style="2"/>
    <col min="254" max="254" width="43" style="2" customWidth="1"/>
    <col min="255" max="255" width="15.140625" style="2" customWidth="1"/>
    <col min="256" max="256" width="20.42578125" style="2" customWidth="1"/>
    <col min="257" max="264" width="18.140625" style="2" customWidth="1"/>
    <col min="265" max="509" width="9.140625" style="2"/>
    <col min="510" max="510" width="43" style="2" customWidth="1"/>
    <col min="511" max="511" width="15.140625" style="2" customWidth="1"/>
    <col min="512" max="512" width="20.42578125" style="2" customWidth="1"/>
    <col min="513" max="520" width="18.140625" style="2" customWidth="1"/>
    <col min="521" max="765" width="9.140625" style="2"/>
    <col min="766" max="766" width="43" style="2" customWidth="1"/>
    <col min="767" max="767" width="15.140625" style="2" customWidth="1"/>
    <col min="768" max="768" width="20.42578125" style="2" customWidth="1"/>
    <col min="769" max="776" width="18.140625" style="2" customWidth="1"/>
    <col min="777" max="1021" width="9.140625" style="2"/>
    <col min="1022" max="1022" width="43" style="2" customWidth="1"/>
    <col min="1023" max="1023" width="15.140625" style="2" customWidth="1"/>
    <col min="1024" max="1024" width="20.42578125" style="2" customWidth="1"/>
    <col min="1025" max="1032" width="18.140625" style="2" customWidth="1"/>
    <col min="1033" max="1277" width="9.140625" style="2"/>
    <col min="1278" max="1278" width="43" style="2" customWidth="1"/>
    <col min="1279" max="1279" width="15.140625" style="2" customWidth="1"/>
    <col min="1280" max="1280" width="20.42578125" style="2" customWidth="1"/>
    <col min="1281" max="1288" width="18.140625" style="2" customWidth="1"/>
    <col min="1289" max="1533" width="9.140625" style="2"/>
    <col min="1534" max="1534" width="43" style="2" customWidth="1"/>
    <col min="1535" max="1535" width="15.140625" style="2" customWidth="1"/>
    <col min="1536" max="1536" width="20.42578125" style="2" customWidth="1"/>
    <col min="1537" max="1544" width="18.140625" style="2" customWidth="1"/>
    <col min="1545" max="1789" width="9.140625" style="2"/>
    <col min="1790" max="1790" width="43" style="2" customWidth="1"/>
    <col min="1791" max="1791" width="15.140625" style="2" customWidth="1"/>
    <col min="1792" max="1792" width="20.42578125" style="2" customWidth="1"/>
    <col min="1793" max="1800" width="18.140625" style="2" customWidth="1"/>
    <col min="1801" max="2045" width="9.140625" style="2"/>
    <col min="2046" max="2046" width="43" style="2" customWidth="1"/>
    <col min="2047" max="2047" width="15.140625" style="2" customWidth="1"/>
    <col min="2048" max="2048" width="20.42578125" style="2" customWidth="1"/>
    <col min="2049" max="2056" width="18.140625" style="2" customWidth="1"/>
    <col min="2057" max="2301" width="9.140625" style="2"/>
    <col min="2302" max="2302" width="43" style="2" customWidth="1"/>
    <col min="2303" max="2303" width="15.140625" style="2" customWidth="1"/>
    <col min="2304" max="2304" width="20.42578125" style="2" customWidth="1"/>
    <col min="2305" max="2312" width="18.140625" style="2" customWidth="1"/>
    <col min="2313" max="2557" width="9.140625" style="2"/>
    <col min="2558" max="2558" width="43" style="2" customWidth="1"/>
    <col min="2559" max="2559" width="15.140625" style="2" customWidth="1"/>
    <col min="2560" max="2560" width="20.42578125" style="2" customWidth="1"/>
    <col min="2561" max="2568" width="18.140625" style="2" customWidth="1"/>
    <col min="2569" max="2813" width="9.140625" style="2"/>
    <col min="2814" max="2814" width="43" style="2" customWidth="1"/>
    <col min="2815" max="2815" width="15.140625" style="2" customWidth="1"/>
    <col min="2816" max="2816" width="20.42578125" style="2" customWidth="1"/>
    <col min="2817" max="2824" width="18.140625" style="2" customWidth="1"/>
    <col min="2825" max="3069" width="9.140625" style="2"/>
    <col min="3070" max="3070" width="43" style="2" customWidth="1"/>
    <col min="3071" max="3071" width="15.140625" style="2" customWidth="1"/>
    <col min="3072" max="3072" width="20.42578125" style="2" customWidth="1"/>
    <col min="3073" max="3080" width="18.140625" style="2" customWidth="1"/>
    <col min="3081" max="3325" width="9.140625" style="2"/>
    <col min="3326" max="3326" width="43" style="2" customWidth="1"/>
    <col min="3327" max="3327" width="15.140625" style="2" customWidth="1"/>
    <col min="3328" max="3328" width="20.42578125" style="2" customWidth="1"/>
    <col min="3329" max="3336" width="18.140625" style="2" customWidth="1"/>
    <col min="3337" max="3581" width="9.140625" style="2"/>
    <col min="3582" max="3582" width="43" style="2" customWidth="1"/>
    <col min="3583" max="3583" width="15.140625" style="2" customWidth="1"/>
    <col min="3584" max="3584" width="20.42578125" style="2" customWidth="1"/>
    <col min="3585" max="3592" width="18.140625" style="2" customWidth="1"/>
    <col min="3593" max="3837" width="9.140625" style="2"/>
    <col min="3838" max="3838" width="43" style="2" customWidth="1"/>
    <col min="3839" max="3839" width="15.140625" style="2" customWidth="1"/>
    <col min="3840" max="3840" width="20.42578125" style="2" customWidth="1"/>
    <col min="3841" max="3848" width="18.140625" style="2" customWidth="1"/>
    <col min="3849" max="4093" width="9.140625" style="2"/>
    <col min="4094" max="4094" width="43" style="2" customWidth="1"/>
    <col min="4095" max="4095" width="15.140625" style="2" customWidth="1"/>
    <col min="4096" max="4096" width="20.42578125" style="2" customWidth="1"/>
    <col min="4097" max="4104" width="18.140625" style="2" customWidth="1"/>
    <col min="4105" max="4349" width="9.140625" style="2"/>
    <col min="4350" max="4350" width="43" style="2" customWidth="1"/>
    <col min="4351" max="4351" width="15.140625" style="2" customWidth="1"/>
    <col min="4352" max="4352" width="20.42578125" style="2" customWidth="1"/>
    <col min="4353" max="4360" width="18.140625" style="2" customWidth="1"/>
    <col min="4361" max="4605" width="9.140625" style="2"/>
    <col min="4606" max="4606" width="43" style="2" customWidth="1"/>
    <col min="4607" max="4607" width="15.140625" style="2" customWidth="1"/>
    <col min="4608" max="4608" width="20.42578125" style="2" customWidth="1"/>
    <col min="4609" max="4616" width="18.140625" style="2" customWidth="1"/>
    <col min="4617" max="4861" width="9.140625" style="2"/>
    <col min="4862" max="4862" width="43" style="2" customWidth="1"/>
    <col min="4863" max="4863" width="15.140625" style="2" customWidth="1"/>
    <col min="4864" max="4864" width="20.42578125" style="2" customWidth="1"/>
    <col min="4865" max="4872" width="18.140625" style="2" customWidth="1"/>
    <col min="4873" max="5117" width="9.140625" style="2"/>
    <col min="5118" max="5118" width="43" style="2" customWidth="1"/>
    <col min="5119" max="5119" width="15.140625" style="2" customWidth="1"/>
    <col min="5120" max="5120" width="20.42578125" style="2" customWidth="1"/>
    <col min="5121" max="5128" width="18.140625" style="2" customWidth="1"/>
    <col min="5129" max="5373" width="9.140625" style="2"/>
    <col min="5374" max="5374" width="43" style="2" customWidth="1"/>
    <col min="5375" max="5375" width="15.140625" style="2" customWidth="1"/>
    <col min="5376" max="5376" width="20.42578125" style="2" customWidth="1"/>
    <col min="5377" max="5384" width="18.140625" style="2" customWidth="1"/>
    <col min="5385" max="5629" width="9.140625" style="2"/>
    <col min="5630" max="5630" width="43" style="2" customWidth="1"/>
    <col min="5631" max="5631" width="15.140625" style="2" customWidth="1"/>
    <col min="5632" max="5632" width="20.42578125" style="2" customWidth="1"/>
    <col min="5633" max="5640" width="18.140625" style="2" customWidth="1"/>
    <col min="5641" max="5885" width="9.140625" style="2"/>
    <col min="5886" max="5886" width="43" style="2" customWidth="1"/>
    <col min="5887" max="5887" width="15.140625" style="2" customWidth="1"/>
    <col min="5888" max="5888" width="20.42578125" style="2" customWidth="1"/>
    <col min="5889" max="5896" width="18.140625" style="2" customWidth="1"/>
    <col min="5897" max="6141" width="9.140625" style="2"/>
    <col min="6142" max="6142" width="43" style="2" customWidth="1"/>
    <col min="6143" max="6143" width="15.140625" style="2" customWidth="1"/>
    <col min="6144" max="6144" width="20.42578125" style="2" customWidth="1"/>
    <col min="6145" max="6152" width="18.140625" style="2" customWidth="1"/>
    <col min="6153" max="6397" width="9.140625" style="2"/>
    <col min="6398" max="6398" width="43" style="2" customWidth="1"/>
    <col min="6399" max="6399" width="15.140625" style="2" customWidth="1"/>
    <col min="6400" max="6400" width="20.42578125" style="2" customWidth="1"/>
    <col min="6401" max="6408" width="18.140625" style="2" customWidth="1"/>
    <col min="6409" max="6653" width="9.140625" style="2"/>
    <col min="6654" max="6654" width="43" style="2" customWidth="1"/>
    <col min="6655" max="6655" width="15.140625" style="2" customWidth="1"/>
    <col min="6656" max="6656" width="20.42578125" style="2" customWidth="1"/>
    <col min="6657" max="6664" width="18.140625" style="2" customWidth="1"/>
    <col min="6665" max="6909" width="9.140625" style="2"/>
    <col min="6910" max="6910" width="43" style="2" customWidth="1"/>
    <col min="6911" max="6911" width="15.140625" style="2" customWidth="1"/>
    <col min="6912" max="6912" width="20.42578125" style="2" customWidth="1"/>
    <col min="6913" max="6920" width="18.140625" style="2" customWidth="1"/>
    <col min="6921" max="7165" width="9.140625" style="2"/>
    <col min="7166" max="7166" width="43" style="2" customWidth="1"/>
    <col min="7167" max="7167" width="15.140625" style="2" customWidth="1"/>
    <col min="7168" max="7168" width="20.42578125" style="2" customWidth="1"/>
    <col min="7169" max="7176" width="18.140625" style="2" customWidth="1"/>
    <col min="7177" max="7421" width="9.140625" style="2"/>
    <col min="7422" max="7422" width="43" style="2" customWidth="1"/>
    <col min="7423" max="7423" width="15.140625" style="2" customWidth="1"/>
    <col min="7424" max="7424" width="20.42578125" style="2" customWidth="1"/>
    <col min="7425" max="7432" width="18.140625" style="2" customWidth="1"/>
    <col min="7433" max="7677" width="9.140625" style="2"/>
    <col min="7678" max="7678" width="43" style="2" customWidth="1"/>
    <col min="7679" max="7679" width="15.140625" style="2" customWidth="1"/>
    <col min="7680" max="7680" width="20.42578125" style="2" customWidth="1"/>
    <col min="7681" max="7688" width="18.140625" style="2" customWidth="1"/>
    <col min="7689" max="7933" width="9.140625" style="2"/>
    <col min="7934" max="7934" width="43" style="2" customWidth="1"/>
    <col min="7935" max="7935" width="15.140625" style="2" customWidth="1"/>
    <col min="7936" max="7936" width="20.42578125" style="2" customWidth="1"/>
    <col min="7937" max="7944" width="18.140625" style="2" customWidth="1"/>
    <col min="7945" max="8189" width="9.140625" style="2"/>
    <col min="8190" max="8190" width="43" style="2" customWidth="1"/>
    <col min="8191" max="8191" width="15.140625" style="2" customWidth="1"/>
    <col min="8192" max="8192" width="20.42578125" style="2" customWidth="1"/>
    <col min="8193" max="8200" width="18.140625" style="2" customWidth="1"/>
    <col min="8201" max="8445" width="9.140625" style="2"/>
    <col min="8446" max="8446" width="43" style="2" customWidth="1"/>
    <col min="8447" max="8447" width="15.140625" style="2" customWidth="1"/>
    <col min="8448" max="8448" width="20.42578125" style="2" customWidth="1"/>
    <col min="8449" max="8456" width="18.140625" style="2" customWidth="1"/>
    <col min="8457" max="8701" width="9.140625" style="2"/>
    <col min="8702" max="8702" width="43" style="2" customWidth="1"/>
    <col min="8703" max="8703" width="15.140625" style="2" customWidth="1"/>
    <col min="8704" max="8704" width="20.42578125" style="2" customWidth="1"/>
    <col min="8705" max="8712" width="18.140625" style="2" customWidth="1"/>
    <col min="8713" max="8957" width="9.140625" style="2"/>
    <col min="8958" max="8958" width="43" style="2" customWidth="1"/>
    <col min="8959" max="8959" width="15.140625" style="2" customWidth="1"/>
    <col min="8960" max="8960" width="20.42578125" style="2" customWidth="1"/>
    <col min="8961" max="8968" width="18.140625" style="2" customWidth="1"/>
    <col min="8969" max="9213" width="9.140625" style="2"/>
    <col min="9214" max="9214" width="43" style="2" customWidth="1"/>
    <col min="9215" max="9215" width="15.140625" style="2" customWidth="1"/>
    <col min="9216" max="9216" width="20.42578125" style="2" customWidth="1"/>
    <col min="9217" max="9224" width="18.140625" style="2" customWidth="1"/>
    <col min="9225" max="9469" width="9.140625" style="2"/>
    <col min="9470" max="9470" width="43" style="2" customWidth="1"/>
    <col min="9471" max="9471" width="15.140625" style="2" customWidth="1"/>
    <col min="9472" max="9472" width="20.42578125" style="2" customWidth="1"/>
    <col min="9473" max="9480" width="18.140625" style="2" customWidth="1"/>
    <col min="9481" max="9725" width="9.140625" style="2"/>
    <col min="9726" max="9726" width="43" style="2" customWidth="1"/>
    <col min="9727" max="9727" width="15.140625" style="2" customWidth="1"/>
    <col min="9728" max="9728" width="20.42578125" style="2" customWidth="1"/>
    <col min="9729" max="9736" width="18.140625" style="2" customWidth="1"/>
    <col min="9737" max="9981" width="9.140625" style="2"/>
    <col min="9982" max="9982" width="43" style="2" customWidth="1"/>
    <col min="9983" max="9983" width="15.140625" style="2" customWidth="1"/>
    <col min="9984" max="9984" width="20.42578125" style="2" customWidth="1"/>
    <col min="9985" max="9992" width="18.140625" style="2" customWidth="1"/>
    <col min="9993" max="10237" width="9.140625" style="2"/>
    <col min="10238" max="10238" width="43" style="2" customWidth="1"/>
    <col min="10239" max="10239" width="15.140625" style="2" customWidth="1"/>
    <col min="10240" max="10240" width="20.42578125" style="2" customWidth="1"/>
    <col min="10241" max="10248" width="18.140625" style="2" customWidth="1"/>
    <col min="10249" max="10493" width="9.140625" style="2"/>
    <col min="10494" max="10494" width="43" style="2" customWidth="1"/>
    <col min="10495" max="10495" width="15.140625" style="2" customWidth="1"/>
    <col min="10496" max="10496" width="20.42578125" style="2" customWidth="1"/>
    <col min="10497" max="10504" width="18.140625" style="2" customWidth="1"/>
    <col min="10505" max="10749" width="9.140625" style="2"/>
    <col min="10750" max="10750" width="43" style="2" customWidth="1"/>
    <col min="10751" max="10751" width="15.140625" style="2" customWidth="1"/>
    <col min="10752" max="10752" width="20.42578125" style="2" customWidth="1"/>
    <col min="10753" max="10760" width="18.140625" style="2" customWidth="1"/>
    <col min="10761" max="11005" width="9.140625" style="2"/>
    <col min="11006" max="11006" width="43" style="2" customWidth="1"/>
    <col min="11007" max="11007" width="15.140625" style="2" customWidth="1"/>
    <col min="11008" max="11008" width="20.42578125" style="2" customWidth="1"/>
    <col min="11009" max="11016" width="18.140625" style="2" customWidth="1"/>
    <col min="11017" max="11261" width="9.140625" style="2"/>
    <col min="11262" max="11262" width="43" style="2" customWidth="1"/>
    <col min="11263" max="11263" width="15.140625" style="2" customWidth="1"/>
    <col min="11264" max="11264" width="20.42578125" style="2" customWidth="1"/>
    <col min="11265" max="11272" width="18.140625" style="2" customWidth="1"/>
    <col min="11273" max="11517" width="9.140625" style="2"/>
    <col min="11518" max="11518" width="43" style="2" customWidth="1"/>
    <col min="11519" max="11519" width="15.140625" style="2" customWidth="1"/>
    <col min="11520" max="11520" width="20.42578125" style="2" customWidth="1"/>
    <col min="11521" max="11528" width="18.140625" style="2" customWidth="1"/>
    <col min="11529" max="11773" width="9.140625" style="2"/>
    <col min="11774" max="11774" width="43" style="2" customWidth="1"/>
    <col min="11775" max="11775" width="15.140625" style="2" customWidth="1"/>
    <col min="11776" max="11776" width="20.42578125" style="2" customWidth="1"/>
    <col min="11777" max="11784" width="18.140625" style="2" customWidth="1"/>
    <col min="11785" max="12029" width="9.140625" style="2"/>
    <col min="12030" max="12030" width="43" style="2" customWidth="1"/>
    <col min="12031" max="12031" width="15.140625" style="2" customWidth="1"/>
    <col min="12032" max="12032" width="20.42578125" style="2" customWidth="1"/>
    <col min="12033" max="12040" width="18.140625" style="2" customWidth="1"/>
    <col min="12041" max="12285" width="9.140625" style="2"/>
    <col min="12286" max="12286" width="43" style="2" customWidth="1"/>
    <col min="12287" max="12287" width="15.140625" style="2" customWidth="1"/>
    <col min="12288" max="12288" width="20.42578125" style="2" customWidth="1"/>
    <col min="12289" max="12296" width="18.140625" style="2" customWidth="1"/>
    <col min="12297" max="12541" width="9.140625" style="2"/>
    <col min="12542" max="12542" width="43" style="2" customWidth="1"/>
    <col min="12543" max="12543" width="15.140625" style="2" customWidth="1"/>
    <col min="12544" max="12544" width="20.42578125" style="2" customWidth="1"/>
    <col min="12545" max="12552" width="18.140625" style="2" customWidth="1"/>
    <col min="12553" max="12797" width="9.140625" style="2"/>
    <col min="12798" max="12798" width="43" style="2" customWidth="1"/>
    <col min="12799" max="12799" width="15.140625" style="2" customWidth="1"/>
    <col min="12800" max="12800" width="20.42578125" style="2" customWidth="1"/>
    <col min="12801" max="12808" width="18.140625" style="2" customWidth="1"/>
    <col min="12809" max="13053" width="9.140625" style="2"/>
    <col min="13054" max="13054" width="43" style="2" customWidth="1"/>
    <col min="13055" max="13055" width="15.140625" style="2" customWidth="1"/>
    <col min="13056" max="13056" width="20.42578125" style="2" customWidth="1"/>
    <col min="13057" max="13064" width="18.140625" style="2" customWidth="1"/>
    <col min="13065" max="13309" width="9.140625" style="2"/>
    <col min="13310" max="13310" width="43" style="2" customWidth="1"/>
    <col min="13311" max="13311" width="15.140625" style="2" customWidth="1"/>
    <col min="13312" max="13312" width="20.42578125" style="2" customWidth="1"/>
    <col min="13313" max="13320" width="18.140625" style="2" customWidth="1"/>
    <col min="13321" max="13565" width="9.140625" style="2"/>
    <col min="13566" max="13566" width="43" style="2" customWidth="1"/>
    <col min="13567" max="13567" width="15.140625" style="2" customWidth="1"/>
    <col min="13568" max="13568" width="20.42578125" style="2" customWidth="1"/>
    <col min="13569" max="13576" width="18.140625" style="2" customWidth="1"/>
    <col min="13577" max="13821" width="9.140625" style="2"/>
    <col min="13822" max="13822" width="43" style="2" customWidth="1"/>
    <col min="13823" max="13823" width="15.140625" style="2" customWidth="1"/>
    <col min="13824" max="13824" width="20.42578125" style="2" customWidth="1"/>
    <col min="13825" max="13832" width="18.140625" style="2" customWidth="1"/>
    <col min="13833" max="14077" width="9.140625" style="2"/>
    <col min="14078" max="14078" width="43" style="2" customWidth="1"/>
    <col min="14079" max="14079" width="15.140625" style="2" customWidth="1"/>
    <col min="14080" max="14080" width="20.42578125" style="2" customWidth="1"/>
    <col min="14081" max="14088" width="18.140625" style="2" customWidth="1"/>
    <col min="14089" max="14333" width="9.140625" style="2"/>
    <col min="14334" max="14334" width="43" style="2" customWidth="1"/>
    <col min="14335" max="14335" width="15.140625" style="2" customWidth="1"/>
    <col min="14336" max="14336" width="20.42578125" style="2" customWidth="1"/>
    <col min="14337" max="14344" width="18.140625" style="2" customWidth="1"/>
    <col min="14345" max="14589" width="9.140625" style="2"/>
    <col min="14590" max="14590" width="43" style="2" customWidth="1"/>
    <col min="14591" max="14591" width="15.140625" style="2" customWidth="1"/>
    <col min="14592" max="14592" width="20.42578125" style="2" customWidth="1"/>
    <col min="14593" max="14600" width="18.140625" style="2" customWidth="1"/>
    <col min="14601" max="14845" width="9.140625" style="2"/>
    <col min="14846" max="14846" width="43" style="2" customWidth="1"/>
    <col min="14847" max="14847" width="15.140625" style="2" customWidth="1"/>
    <col min="14848" max="14848" width="20.42578125" style="2" customWidth="1"/>
    <col min="14849" max="14856" width="18.140625" style="2" customWidth="1"/>
    <col min="14857" max="15101" width="9.140625" style="2"/>
    <col min="15102" max="15102" width="43" style="2" customWidth="1"/>
    <col min="15103" max="15103" width="15.140625" style="2" customWidth="1"/>
    <col min="15104" max="15104" width="20.42578125" style="2" customWidth="1"/>
    <col min="15105" max="15112" width="18.140625" style="2" customWidth="1"/>
    <col min="15113" max="15357" width="9.140625" style="2"/>
    <col min="15358" max="15358" width="43" style="2" customWidth="1"/>
    <col min="15359" max="15359" width="15.140625" style="2" customWidth="1"/>
    <col min="15360" max="15360" width="20.42578125" style="2" customWidth="1"/>
    <col min="15361" max="15368" width="18.140625" style="2" customWidth="1"/>
    <col min="15369" max="15613" width="9.140625" style="2"/>
    <col min="15614" max="15614" width="43" style="2" customWidth="1"/>
    <col min="15615" max="15615" width="15.140625" style="2" customWidth="1"/>
    <col min="15616" max="15616" width="20.42578125" style="2" customWidth="1"/>
    <col min="15617" max="15624" width="18.140625" style="2" customWidth="1"/>
    <col min="15625" max="15869" width="9.140625" style="2"/>
    <col min="15870" max="15870" width="43" style="2" customWidth="1"/>
    <col min="15871" max="15871" width="15.140625" style="2" customWidth="1"/>
    <col min="15872" max="15872" width="20.42578125" style="2" customWidth="1"/>
    <col min="15873" max="15880" width="18.140625" style="2" customWidth="1"/>
    <col min="15881" max="16125" width="9.140625" style="2"/>
    <col min="16126" max="16126" width="43" style="2" customWidth="1"/>
    <col min="16127" max="16127" width="15.140625" style="2" customWidth="1"/>
    <col min="16128" max="16128" width="20.42578125" style="2" customWidth="1"/>
    <col min="16129" max="16136" width="18.140625" style="2" customWidth="1"/>
    <col min="16137" max="16384" width="9.140625" style="2"/>
  </cols>
  <sheetData>
    <row r="2" spans="1:18" s="15" customFormat="1" ht="15" customHeight="1" x14ac:dyDescent="0.25">
      <c r="D2" s="16"/>
      <c r="E2" s="17" t="s">
        <v>105</v>
      </c>
      <c r="F2" s="17"/>
      <c r="G2" s="17"/>
      <c r="H2" s="17"/>
      <c r="I2" s="17"/>
    </row>
    <row r="3" spans="1:18" s="15" customFormat="1" ht="15" x14ac:dyDescent="0.25">
      <c r="D3" s="16"/>
      <c r="E3" s="18" t="s">
        <v>106</v>
      </c>
      <c r="F3" s="18"/>
      <c r="G3" s="18"/>
      <c r="H3" s="18"/>
      <c r="I3" s="18"/>
    </row>
    <row r="4" spans="1:18" s="15" customFormat="1" ht="14.1" customHeight="1" x14ac:dyDescent="0.25">
      <c r="D4" s="16"/>
      <c r="E4" s="18" t="s">
        <v>27</v>
      </c>
      <c r="F4" s="18"/>
      <c r="G4" s="18"/>
      <c r="H4" s="18"/>
      <c r="I4" s="18"/>
    </row>
    <row r="5" spans="1:18" s="15" customFormat="1" ht="15" customHeight="1" x14ac:dyDescent="0.25">
      <c r="D5" s="16"/>
      <c r="E5" s="17" t="s">
        <v>308</v>
      </c>
      <c r="F5" s="17"/>
      <c r="G5" s="17"/>
      <c r="H5" s="17"/>
      <c r="I5" s="17"/>
    </row>
    <row r="6" spans="1:18" x14ac:dyDescent="0.25">
      <c r="A6" s="19" t="s">
        <v>87</v>
      </c>
      <c r="B6" s="19"/>
      <c r="C6" s="19"/>
      <c r="D6" s="20"/>
      <c r="E6" s="20"/>
      <c r="F6" s="20"/>
      <c r="G6" s="20"/>
      <c r="H6" s="20"/>
      <c r="I6" s="20"/>
    </row>
    <row r="7" spans="1:18" x14ac:dyDescent="0.25">
      <c r="A7" s="19" t="s">
        <v>255</v>
      </c>
      <c r="B7" s="19"/>
      <c r="C7" s="19"/>
      <c r="D7" s="19"/>
      <c r="E7" s="19"/>
      <c r="F7" s="19"/>
      <c r="G7" s="19"/>
      <c r="H7" s="19"/>
      <c r="I7" s="19"/>
    </row>
    <row r="8" spans="1:18" s="15" customFormat="1" ht="15" x14ac:dyDescent="0.2">
      <c r="A8" s="21" t="s">
        <v>64</v>
      </c>
      <c r="B8" s="22" t="s">
        <v>65</v>
      </c>
      <c r="C8" s="23"/>
      <c r="D8" s="23"/>
      <c r="E8" s="23"/>
      <c r="F8" s="23"/>
      <c r="G8" s="23"/>
      <c r="H8" s="23"/>
      <c r="I8" s="24"/>
    </row>
    <row r="9" spans="1:18" s="15" customFormat="1" ht="15.75" customHeight="1" x14ac:dyDescent="0.2">
      <c r="A9" s="25" t="s">
        <v>66</v>
      </c>
      <c r="B9" s="26" t="s">
        <v>67</v>
      </c>
      <c r="C9" s="26" t="s">
        <v>3</v>
      </c>
      <c r="D9" s="27" t="s">
        <v>68</v>
      </c>
      <c r="E9" s="27"/>
      <c r="F9" s="27"/>
      <c r="G9" s="27"/>
      <c r="H9" s="27"/>
      <c r="I9" s="27"/>
    </row>
    <row r="10" spans="1:18" s="15" customFormat="1" ht="15" x14ac:dyDescent="0.2">
      <c r="A10" s="25"/>
      <c r="B10" s="28"/>
      <c r="C10" s="28"/>
      <c r="D10" s="29" t="s">
        <v>85</v>
      </c>
      <c r="E10" s="29" t="s">
        <v>86</v>
      </c>
      <c r="F10" s="29" t="s">
        <v>175</v>
      </c>
      <c r="G10" s="29" t="s">
        <v>176</v>
      </c>
      <c r="H10" s="29" t="s">
        <v>177</v>
      </c>
      <c r="I10" s="30" t="s">
        <v>2</v>
      </c>
    </row>
    <row r="11" spans="1:18" s="15" customFormat="1" ht="30" x14ac:dyDescent="0.25">
      <c r="A11" s="27"/>
      <c r="B11" s="27" t="s">
        <v>69</v>
      </c>
      <c r="C11" s="31" t="s">
        <v>70</v>
      </c>
      <c r="D11" s="32">
        <f>'Приложение 4'!G63</f>
        <v>343174.54</v>
      </c>
      <c r="E11" s="32">
        <f>'Приложение 4'!H63</f>
        <v>9782.27</v>
      </c>
      <c r="F11" s="32">
        <f>'Приложение 4'!I63</f>
        <v>9782.27</v>
      </c>
      <c r="G11" s="32">
        <f>'Приложение 4'!J63</f>
        <v>9782.27</v>
      </c>
      <c r="H11" s="32">
        <f>'Приложение 4'!K63</f>
        <v>9782.27</v>
      </c>
      <c r="I11" s="32">
        <f>SUM(D11:H11)</f>
        <v>382303.62000000005</v>
      </c>
      <c r="M11" s="33"/>
      <c r="N11" s="33"/>
      <c r="O11" s="33"/>
      <c r="P11" s="33"/>
      <c r="Q11" s="33"/>
      <c r="R11" s="33"/>
    </row>
    <row r="12" spans="1:18" s="15" customFormat="1" ht="45" x14ac:dyDescent="0.25">
      <c r="A12" s="27"/>
      <c r="B12" s="27"/>
      <c r="C12" s="21" t="s">
        <v>1</v>
      </c>
      <c r="D12" s="32">
        <f>'Приложение 4'!G64</f>
        <v>140220</v>
      </c>
      <c r="E12" s="32">
        <f>'Приложение 4'!H64</f>
        <v>0</v>
      </c>
      <c r="F12" s="32">
        <f>'Приложение 4'!I64</f>
        <v>0</v>
      </c>
      <c r="G12" s="32">
        <f>'Приложение 4'!J64</f>
        <v>0</v>
      </c>
      <c r="H12" s="32">
        <f>'Приложение 4'!K64</f>
        <v>0</v>
      </c>
      <c r="I12" s="32">
        <f>SUM(D12:H12)</f>
        <v>140220</v>
      </c>
      <c r="M12" s="34"/>
      <c r="N12" s="34"/>
      <c r="O12" s="34"/>
      <c r="P12" s="34"/>
      <c r="Q12" s="34"/>
      <c r="R12" s="34"/>
    </row>
    <row r="13" spans="1:18" s="15" customFormat="1" ht="30" x14ac:dyDescent="0.25">
      <c r="A13" s="27"/>
      <c r="B13" s="27"/>
      <c r="C13" s="21" t="s">
        <v>7</v>
      </c>
      <c r="D13" s="32">
        <f>'Приложение 4'!G65</f>
        <v>82670.17</v>
      </c>
      <c r="E13" s="32">
        <f>'Приложение 4'!H65</f>
        <v>2934.67</v>
      </c>
      <c r="F13" s="32">
        <f>'Приложение 4'!I65</f>
        <v>2934.67</v>
      </c>
      <c r="G13" s="32">
        <f>'Приложение 4'!J65</f>
        <v>2934.67</v>
      </c>
      <c r="H13" s="32">
        <f>'Приложение 4'!K65</f>
        <v>2934.67</v>
      </c>
      <c r="I13" s="32">
        <f>SUM(D13:H13)</f>
        <v>94408.849999999991</v>
      </c>
      <c r="M13" s="33"/>
      <c r="N13" s="33"/>
      <c r="O13" s="33"/>
      <c r="P13" s="33"/>
      <c r="Q13" s="33"/>
      <c r="R13" s="33"/>
    </row>
    <row r="14" spans="1:18" s="15" customFormat="1" ht="45" x14ac:dyDescent="0.25">
      <c r="A14" s="27"/>
      <c r="B14" s="27"/>
      <c r="C14" s="21" t="s">
        <v>71</v>
      </c>
      <c r="D14" s="32">
        <f>'Приложение 4'!G66</f>
        <v>120284.37000000001</v>
      </c>
      <c r="E14" s="32">
        <f>'Приложение 4'!H66</f>
        <v>6847.6</v>
      </c>
      <c r="F14" s="32">
        <f>'Приложение 4'!I66</f>
        <v>6847.6</v>
      </c>
      <c r="G14" s="32">
        <f>'Приложение 4'!J66</f>
        <v>6847.6</v>
      </c>
      <c r="H14" s="32">
        <f>'Приложение 4'!K66</f>
        <v>6847.6</v>
      </c>
      <c r="I14" s="32">
        <f>SUM(D14:H14)</f>
        <v>147674.77000000002</v>
      </c>
      <c r="M14" s="33"/>
      <c r="N14" s="33"/>
      <c r="O14" s="33"/>
      <c r="P14" s="33"/>
      <c r="Q14" s="33"/>
      <c r="R14" s="33"/>
    </row>
    <row r="15" spans="1:18" s="15" customFormat="1" ht="30" x14ac:dyDescent="0.25">
      <c r="A15" s="27"/>
      <c r="B15" s="27"/>
      <c r="C15" s="21" t="s">
        <v>24</v>
      </c>
      <c r="D15" s="32">
        <f>'Приложение 4'!G67</f>
        <v>0</v>
      </c>
      <c r="E15" s="32">
        <f>'Приложение 4'!H67</f>
        <v>0</v>
      </c>
      <c r="F15" s="32">
        <f>'Приложение 4'!I67</f>
        <v>0</v>
      </c>
      <c r="G15" s="32">
        <f>'Приложение 4'!J67</f>
        <v>0</v>
      </c>
      <c r="H15" s="32">
        <f>'Приложение 4'!K67</f>
        <v>0</v>
      </c>
      <c r="I15" s="32">
        <f>SUM(D15:H15)</f>
        <v>0</v>
      </c>
      <c r="M15" s="34"/>
      <c r="N15" s="34"/>
      <c r="O15" s="34"/>
      <c r="P15" s="34"/>
      <c r="Q15" s="34"/>
      <c r="R15" s="35"/>
    </row>
    <row r="16" spans="1:18" s="15" customFormat="1" ht="15.75" customHeight="1" x14ac:dyDescent="0.2">
      <c r="A16" s="36" t="s">
        <v>88</v>
      </c>
      <c r="B16" s="36"/>
      <c r="C16" s="36"/>
      <c r="D16" s="36"/>
      <c r="E16" s="36"/>
      <c r="F16" s="36"/>
      <c r="G16" s="36"/>
      <c r="H16" s="36"/>
      <c r="I16" s="36"/>
    </row>
    <row r="17" spans="1:9" s="15" customFormat="1" ht="15.75" customHeight="1" x14ac:dyDescent="0.2">
      <c r="A17" s="37" t="s">
        <v>256</v>
      </c>
      <c r="B17" s="37"/>
      <c r="C17" s="37"/>
      <c r="D17" s="37"/>
      <c r="E17" s="37"/>
      <c r="F17" s="37"/>
      <c r="G17" s="37"/>
      <c r="H17" s="37"/>
      <c r="I17" s="37"/>
    </row>
    <row r="18" spans="1:9" s="15" customFormat="1" ht="15" x14ac:dyDescent="0.2">
      <c r="A18" s="21" t="s">
        <v>64</v>
      </c>
      <c r="B18" s="25" t="s">
        <v>65</v>
      </c>
      <c r="C18" s="25"/>
      <c r="D18" s="25"/>
      <c r="E18" s="25"/>
      <c r="F18" s="25"/>
      <c r="G18" s="25"/>
      <c r="H18" s="25"/>
      <c r="I18" s="25"/>
    </row>
    <row r="19" spans="1:9" s="15" customFormat="1" ht="15.75" customHeight="1" x14ac:dyDescent="0.2">
      <c r="A19" s="25" t="s">
        <v>66</v>
      </c>
      <c r="B19" s="26" t="s">
        <v>67</v>
      </c>
      <c r="C19" s="26" t="s">
        <v>3</v>
      </c>
      <c r="D19" s="27" t="s">
        <v>68</v>
      </c>
      <c r="E19" s="27"/>
      <c r="F19" s="27"/>
      <c r="G19" s="27"/>
      <c r="H19" s="27"/>
      <c r="I19" s="27"/>
    </row>
    <row r="20" spans="1:9" s="15" customFormat="1" ht="15" x14ac:dyDescent="0.2">
      <c r="A20" s="25"/>
      <c r="B20" s="28"/>
      <c r="C20" s="28"/>
      <c r="D20" s="29" t="s">
        <v>85</v>
      </c>
      <c r="E20" s="29" t="s">
        <v>86</v>
      </c>
      <c r="F20" s="29" t="s">
        <v>175</v>
      </c>
      <c r="G20" s="29" t="s">
        <v>176</v>
      </c>
      <c r="H20" s="29" t="s">
        <v>177</v>
      </c>
      <c r="I20" s="30" t="s">
        <v>2</v>
      </c>
    </row>
    <row r="21" spans="1:9" s="15" customFormat="1" ht="30" x14ac:dyDescent="0.2">
      <c r="A21" s="27"/>
      <c r="B21" s="26" t="s">
        <v>69</v>
      </c>
      <c r="C21" s="38" t="s">
        <v>70</v>
      </c>
      <c r="D21" s="32">
        <f>'Приложение 4'!G189</f>
        <v>413240.30499999999</v>
      </c>
      <c r="E21" s="32">
        <f>'Приложение 4'!H189</f>
        <v>247513.85</v>
      </c>
      <c r="F21" s="32">
        <f>'Приложение 4'!I189</f>
        <v>241747.35</v>
      </c>
      <c r="G21" s="32">
        <f>'Приложение 4'!J189</f>
        <v>241747.35</v>
      </c>
      <c r="H21" s="32">
        <f>'Приложение 4'!K189</f>
        <v>241747.35</v>
      </c>
      <c r="I21" s="32">
        <f>SUM(D21:H21)</f>
        <v>1385996.2050000001</v>
      </c>
    </row>
    <row r="22" spans="1:9" s="15" customFormat="1" ht="45" x14ac:dyDescent="0.2">
      <c r="A22" s="27"/>
      <c r="B22" s="39"/>
      <c r="C22" s="21" t="s">
        <v>1</v>
      </c>
      <c r="D22" s="32">
        <v>0</v>
      </c>
      <c r="E22" s="32">
        <f>'Приложение 4'!H64</f>
        <v>0</v>
      </c>
      <c r="F22" s="32">
        <f>'Приложение 4'!I64</f>
        <v>0</v>
      </c>
      <c r="G22" s="32">
        <f>'Приложение 4'!J64</f>
        <v>0</v>
      </c>
      <c r="H22" s="32">
        <f>'Приложение 4'!K64</f>
        <v>0</v>
      </c>
      <c r="I22" s="32">
        <v>0</v>
      </c>
    </row>
    <row r="23" spans="1:9" s="15" customFormat="1" ht="30" x14ac:dyDescent="0.2">
      <c r="A23" s="27"/>
      <c r="B23" s="39"/>
      <c r="C23" s="21" t="s">
        <v>7</v>
      </c>
      <c r="D23" s="32">
        <v>53122.35</v>
      </c>
      <c r="E23" s="32">
        <v>23319.85</v>
      </c>
      <c r="F23" s="32">
        <v>19623.53</v>
      </c>
      <c r="G23" s="32">
        <v>19623.53</v>
      </c>
      <c r="H23" s="32">
        <v>19623.53</v>
      </c>
      <c r="I23" s="32">
        <f>SUM(D23:H23)</f>
        <v>135312.78999999998</v>
      </c>
    </row>
    <row r="24" spans="1:9" s="15" customFormat="1" ht="45" x14ac:dyDescent="0.2">
      <c r="A24" s="27"/>
      <c r="B24" s="39"/>
      <c r="C24" s="21" t="s">
        <v>71</v>
      </c>
      <c r="D24" s="32">
        <v>360117.95500000002</v>
      </c>
      <c r="E24" s="32">
        <v>224194</v>
      </c>
      <c r="F24" s="32">
        <v>222123.82</v>
      </c>
      <c r="G24" s="32">
        <v>222123.82</v>
      </c>
      <c r="H24" s="32">
        <v>222123.82</v>
      </c>
      <c r="I24" s="32">
        <f>SUM(D24:H24)</f>
        <v>1250683.4150000003</v>
      </c>
    </row>
    <row r="25" spans="1:9" s="15" customFormat="1" ht="30" x14ac:dyDescent="0.2">
      <c r="A25" s="27"/>
      <c r="B25" s="28"/>
      <c r="C25" s="21" t="s">
        <v>24</v>
      </c>
      <c r="D25" s="32">
        <f>'Приложение 4'!G67</f>
        <v>0</v>
      </c>
      <c r="E25" s="32">
        <f>'Приложение 4'!H67</f>
        <v>0</v>
      </c>
      <c r="F25" s="32">
        <f>'Приложение 4'!I67</f>
        <v>0</v>
      </c>
      <c r="G25" s="32">
        <f>'Приложение 4'!J67</f>
        <v>0</v>
      </c>
      <c r="H25" s="32">
        <f>'Приложение 4'!K67</f>
        <v>0</v>
      </c>
      <c r="I25" s="32">
        <f>'Приложение 4'!F67</f>
        <v>0</v>
      </c>
    </row>
    <row r="26" spans="1:9" ht="14.25" x14ac:dyDescent="0.2">
      <c r="A26" s="1" t="s">
        <v>252</v>
      </c>
      <c r="B26" s="1"/>
      <c r="C26" s="1"/>
      <c r="D26" s="1"/>
      <c r="E26" s="1"/>
      <c r="F26" s="1"/>
      <c r="G26" s="1"/>
      <c r="H26" s="1"/>
      <c r="I26" s="1"/>
    </row>
    <row r="27" spans="1:9" x14ac:dyDescent="0.25">
      <c r="A27" s="3" t="s">
        <v>169</v>
      </c>
      <c r="B27" s="3"/>
      <c r="C27" s="3"/>
      <c r="D27" s="3"/>
      <c r="E27" s="3"/>
      <c r="F27" s="3"/>
      <c r="G27" s="3"/>
      <c r="H27" s="3"/>
      <c r="I27" s="3"/>
    </row>
    <row r="28" spans="1:9" x14ac:dyDescent="0.2">
      <c r="A28" s="4" t="s">
        <v>170</v>
      </c>
      <c r="B28" s="5" t="s">
        <v>65</v>
      </c>
      <c r="C28" s="5"/>
      <c r="D28" s="5"/>
      <c r="E28" s="5"/>
      <c r="F28" s="5"/>
      <c r="G28" s="5"/>
      <c r="H28" s="5"/>
      <c r="I28" s="5"/>
    </row>
    <row r="29" spans="1:9" ht="15.75" customHeight="1" x14ac:dyDescent="0.2">
      <c r="A29" s="6" t="s">
        <v>66</v>
      </c>
      <c r="B29" s="7" t="s">
        <v>67</v>
      </c>
      <c r="C29" s="8" t="s">
        <v>3</v>
      </c>
      <c r="D29" s="7" t="s">
        <v>171</v>
      </c>
      <c r="E29" s="7"/>
      <c r="F29" s="7"/>
      <c r="G29" s="7"/>
      <c r="H29" s="7"/>
      <c r="I29" s="7"/>
    </row>
    <row r="30" spans="1:9" x14ac:dyDescent="0.2">
      <c r="A30" s="9"/>
      <c r="B30" s="7"/>
      <c r="C30" s="8"/>
      <c r="D30" s="29" t="s">
        <v>85</v>
      </c>
      <c r="E30" s="29" t="s">
        <v>86</v>
      </c>
      <c r="F30" s="29" t="s">
        <v>175</v>
      </c>
      <c r="G30" s="29" t="s">
        <v>176</v>
      </c>
      <c r="H30" s="29" t="s">
        <v>177</v>
      </c>
      <c r="I30" s="10" t="s">
        <v>2</v>
      </c>
    </row>
    <row r="31" spans="1:9" ht="31.5" x14ac:dyDescent="0.2">
      <c r="A31" s="11"/>
      <c r="B31" s="7" t="s">
        <v>69</v>
      </c>
      <c r="C31" s="12" t="s">
        <v>70</v>
      </c>
      <c r="D31" s="32">
        <f>'Приложение 4'!G205</f>
        <v>1303</v>
      </c>
      <c r="E31" s="32">
        <f>'Приложение 4'!H205</f>
        <v>1303</v>
      </c>
      <c r="F31" s="32">
        <f>'Приложение 4'!I205</f>
        <v>1303</v>
      </c>
      <c r="G31" s="32">
        <f>'Приложение 4'!J205</f>
        <v>1303</v>
      </c>
      <c r="H31" s="32">
        <f>'Приложение 4'!K205</f>
        <v>1303</v>
      </c>
      <c r="I31" s="32">
        <f>SUM(D31:H31)</f>
        <v>6515</v>
      </c>
    </row>
    <row r="32" spans="1:9" ht="47.25" x14ac:dyDescent="0.2">
      <c r="A32" s="13"/>
      <c r="B32" s="7"/>
      <c r="C32" s="4" t="s">
        <v>1</v>
      </c>
      <c r="D32" s="32">
        <f>'Приложение 4'!G206</f>
        <v>0</v>
      </c>
      <c r="E32" s="32">
        <f>'Приложение 4'!H206</f>
        <v>0</v>
      </c>
      <c r="F32" s="32">
        <f>'Приложение 4'!I206</f>
        <v>0</v>
      </c>
      <c r="G32" s="32">
        <f>'Приложение 4'!J206</f>
        <v>0</v>
      </c>
      <c r="H32" s="32">
        <f>'Приложение 4'!K206</f>
        <v>0</v>
      </c>
      <c r="I32" s="32">
        <f>'Приложение 4'!F206</f>
        <v>0</v>
      </c>
    </row>
    <row r="33" spans="1:9" ht="47.25" x14ac:dyDescent="0.2">
      <c r="A33" s="13"/>
      <c r="B33" s="7"/>
      <c r="C33" s="4" t="s">
        <v>7</v>
      </c>
      <c r="D33" s="32">
        <f>'Приложение 4'!G207</f>
        <v>708</v>
      </c>
      <c r="E33" s="32">
        <f>'Приложение 4'!H207</f>
        <v>708</v>
      </c>
      <c r="F33" s="32">
        <f>'Приложение 4'!I207</f>
        <v>708</v>
      </c>
      <c r="G33" s="32">
        <f>'Приложение 4'!J207</f>
        <v>708</v>
      </c>
      <c r="H33" s="32">
        <f>'Приложение 4'!K207</f>
        <v>708</v>
      </c>
      <c r="I33" s="32">
        <f>'Приложение 4'!F207</f>
        <v>3540</v>
      </c>
    </row>
    <row r="34" spans="1:9" ht="47.25" x14ac:dyDescent="0.2">
      <c r="A34" s="13"/>
      <c r="B34" s="7"/>
      <c r="C34" s="4" t="s">
        <v>71</v>
      </c>
      <c r="D34" s="32">
        <f>'Приложение 4'!G208</f>
        <v>595</v>
      </c>
      <c r="E34" s="32">
        <f>'Приложение 4'!H208</f>
        <v>595</v>
      </c>
      <c r="F34" s="32">
        <f>'Приложение 4'!I208</f>
        <v>595</v>
      </c>
      <c r="G34" s="32">
        <f>'Приложение 4'!J208</f>
        <v>595</v>
      </c>
      <c r="H34" s="32">
        <f>'Приложение 4'!K208</f>
        <v>595</v>
      </c>
      <c r="I34" s="32">
        <f>'Приложение 4'!F208</f>
        <v>2975</v>
      </c>
    </row>
    <row r="35" spans="1:9" ht="31.5" x14ac:dyDescent="0.2">
      <c r="A35" s="14"/>
      <c r="B35" s="7"/>
      <c r="C35" s="4" t="s">
        <v>24</v>
      </c>
      <c r="D35" s="32">
        <v>0</v>
      </c>
      <c r="E35" s="32">
        <v>0</v>
      </c>
      <c r="F35" s="32">
        <v>0</v>
      </c>
      <c r="G35" s="32">
        <f>'Приложение 4'!J204</f>
        <v>0</v>
      </c>
      <c r="H35" s="32">
        <f>'Приложение 4'!K204</f>
        <v>0</v>
      </c>
      <c r="I35" s="32">
        <f>'Приложение 4'!F209</f>
        <v>0</v>
      </c>
    </row>
  </sheetData>
  <mergeCells count="36">
    <mergeCell ref="D9:I9"/>
    <mergeCell ref="A21:A25"/>
    <mergeCell ref="B21:B25"/>
    <mergeCell ref="A11:A15"/>
    <mergeCell ref="B11:B15"/>
    <mergeCell ref="B18:I18"/>
    <mergeCell ref="A19:A20"/>
    <mergeCell ref="B19:B20"/>
    <mergeCell ref="C19:C20"/>
    <mergeCell ref="B31:B35"/>
    <mergeCell ref="A29:A30"/>
    <mergeCell ref="A31:A35"/>
    <mergeCell ref="E2:I2"/>
    <mergeCell ref="E3:I3"/>
    <mergeCell ref="A6:I6"/>
    <mergeCell ref="A7:I7"/>
    <mergeCell ref="D19:I19"/>
    <mergeCell ref="A16:I16"/>
    <mergeCell ref="A17:I17"/>
    <mergeCell ref="E4:I4"/>
    <mergeCell ref="E5:I5"/>
    <mergeCell ref="B8:I8"/>
    <mergeCell ref="A9:A10"/>
    <mergeCell ref="B9:B10"/>
    <mergeCell ref="C9:C10"/>
    <mergeCell ref="A26:I26"/>
    <mergeCell ref="A27:I27"/>
    <mergeCell ref="B28:I28"/>
    <mergeCell ref="B29:B30"/>
    <mergeCell ref="C29:C30"/>
    <mergeCell ref="D29:I29"/>
    <mergeCell ref="M11:R11"/>
    <mergeCell ref="M12:R12"/>
    <mergeCell ref="M13:R13"/>
    <mergeCell ref="M14:R14"/>
    <mergeCell ref="M15:Q15"/>
  </mergeCells>
  <pageMargins left="0.15748031496062992" right="0.15748031496062992" top="0.27" bottom="0.51" header="0.15748031496062992" footer="0.15748031496062992"/>
  <pageSetup paperSize="9" scale="5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25"/>
  <sheetViews>
    <sheetView view="pageBreakPreview" zoomScale="85" zoomScaleNormal="90" zoomScaleSheetLayoutView="85" workbookViewId="0">
      <selection activeCell="E5" sqref="E5:K5"/>
    </sheetView>
  </sheetViews>
  <sheetFormatPr defaultColWidth="9.140625" defaultRowHeight="15.75" x14ac:dyDescent="0.25"/>
  <cols>
    <col min="1" max="1" width="9.140625" style="41"/>
    <col min="2" max="2" width="48.85546875" style="40" customWidth="1"/>
    <col min="3" max="3" width="21.28515625" style="40" customWidth="1"/>
    <col min="4" max="4" width="12" style="40" customWidth="1"/>
    <col min="5" max="5" width="14" style="40" customWidth="1"/>
    <col min="6" max="7" width="12.5703125" style="40" customWidth="1"/>
    <col min="8" max="8" width="12" style="40" customWidth="1"/>
    <col min="9" max="9" width="11.85546875" style="40" customWidth="1"/>
    <col min="10" max="10" width="14.7109375" style="40" customWidth="1"/>
    <col min="11" max="11" width="26" style="40" customWidth="1"/>
    <col min="12" max="12" width="1.85546875" style="42" hidden="1" customWidth="1"/>
    <col min="13" max="16384" width="9.140625" style="63"/>
  </cols>
  <sheetData>
    <row r="2" spans="1:12" s="16" customFormat="1" ht="15" customHeight="1" x14ac:dyDescent="0.25">
      <c r="E2" s="17" t="s">
        <v>101</v>
      </c>
      <c r="F2" s="17"/>
      <c r="G2" s="17"/>
      <c r="H2" s="17"/>
      <c r="I2" s="17"/>
      <c r="J2" s="17"/>
      <c r="K2" s="17"/>
    </row>
    <row r="3" spans="1:12" s="16" customFormat="1" ht="15" x14ac:dyDescent="0.25">
      <c r="E3" s="18" t="s">
        <v>106</v>
      </c>
      <c r="F3" s="18"/>
      <c r="G3" s="18"/>
      <c r="H3" s="18"/>
      <c r="I3" s="18"/>
      <c r="J3" s="18"/>
      <c r="K3" s="18"/>
    </row>
    <row r="4" spans="1:12" s="16" customFormat="1" ht="14.1" customHeight="1" x14ac:dyDescent="0.25">
      <c r="E4" s="18" t="s">
        <v>27</v>
      </c>
      <c r="F4" s="18"/>
      <c r="G4" s="18"/>
      <c r="H4" s="18"/>
      <c r="I4" s="18"/>
      <c r="J4" s="18"/>
      <c r="K4" s="18"/>
    </row>
    <row r="5" spans="1:12" s="16" customFormat="1" ht="15" customHeight="1" x14ac:dyDescent="0.25">
      <c r="E5" s="17" t="s">
        <v>309</v>
      </c>
      <c r="F5" s="17"/>
      <c r="G5" s="17"/>
      <c r="H5" s="17"/>
      <c r="I5" s="17"/>
      <c r="J5" s="17"/>
      <c r="K5" s="17"/>
    </row>
    <row r="7" spans="1:12" s="64" customFormat="1" x14ac:dyDescent="0.2">
      <c r="A7" s="43" t="s">
        <v>92</v>
      </c>
      <c r="B7" s="43"/>
      <c r="C7" s="43"/>
      <c r="D7" s="43"/>
      <c r="E7" s="43"/>
      <c r="F7" s="43"/>
      <c r="G7" s="43"/>
      <c r="H7" s="43"/>
      <c r="I7" s="43"/>
      <c r="J7" s="43"/>
      <c r="K7" s="43"/>
      <c r="L7" s="43"/>
    </row>
    <row r="8" spans="1:12" s="64" customFormat="1" x14ac:dyDescent="0.2">
      <c r="A8" s="43" t="s">
        <v>80</v>
      </c>
      <c r="B8" s="43"/>
      <c r="C8" s="43"/>
      <c r="D8" s="43"/>
      <c r="E8" s="43"/>
      <c r="F8" s="43"/>
      <c r="G8" s="43"/>
      <c r="H8" s="43"/>
      <c r="I8" s="43"/>
      <c r="J8" s="43"/>
      <c r="K8" s="43"/>
      <c r="L8" s="43"/>
    </row>
    <row r="9" spans="1:12" x14ac:dyDescent="0.25">
      <c r="B9" s="44"/>
      <c r="C9" s="44"/>
      <c r="D9" s="44"/>
      <c r="E9" s="44"/>
      <c r="F9" s="44"/>
      <c r="G9" s="44"/>
      <c r="H9" s="44"/>
      <c r="I9" s="44"/>
      <c r="J9" s="44"/>
      <c r="K9" s="44"/>
    </row>
    <row r="11" spans="1:12" ht="24.75" customHeight="1" x14ac:dyDescent="0.2">
      <c r="A11" s="7" t="s">
        <v>91</v>
      </c>
      <c r="B11" s="8" t="s">
        <v>16</v>
      </c>
      <c r="C11" s="45" t="s">
        <v>25</v>
      </c>
      <c r="D11" s="8" t="s">
        <v>14</v>
      </c>
      <c r="E11" s="8" t="s">
        <v>17</v>
      </c>
      <c r="F11" s="46" t="s">
        <v>5</v>
      </c>
      <c r="G11" s="47"/>
      <c r="H11" s="47"/>
      <c r="I11" s="47"/>
      <c r="J11" s="47"/>
      <c r="K11" s="45"/>
    </row>
    <row r="12" spans="1:12" ht="69" customHeight="1" x14ac:dyDescent="0.2">
      <c r="A12" s="7"/>
      <c r="B12" s="8"/>
      <c r="C12" s="45"/>
      <c r="D12" s="8"/>
      <c r="E12" s="8"/>
      <c r="F12" s="48" t="s">
        <v>85</v>
      </c>
      <c r="G12" s="48" t="s">
        <v>86</v>
      </c>
      <c r="H12" s="48" t="s">
        <v>175</v>
      </c>
      <c r="I12" s="48" t="s">
        <v>176</v>
      </c>
      <c r="J12" s="48" t="s">
        <v>177</v>
      </c>
      <c r="K12" s="10" t="s">
        <v>18</v>
      </c>
    </row>
    <row r="13" spans="1:12" x14ac:dyDescent="0.2">
      <c r="A13" s="49"/>
      <c r="B13" s="10">
        <v>2</v>
      </c>
      <c r="C13" s="10">
        <v>3</v>
      </c>
      <c r="D13" s="10">
        <v>4</v>
      </c>
      <c r="E13" s="10">
        <v>5</v>
      </c>
      <c r="F13" s="10">
        <v>6</v>
      </c>
      <c r="G13" s="10">
        <v>7</v>
      </c>
      <c r="H13" s="10">
        <v>8</v>
      </c>
      <c r="I13" s="10">
        <v>9</v>
      </c>
      <c r="J13" s="10">
        <v>10</v>
      </c>
      <c r="K13" s="10">
        <v>11</v>
      </c>
    </row>
    <row r="14" spans="1:12" ht="18" customHeight="1" x14ac:dyDescent="0.2">
      <c r="A14" s="50" t="s">
        <v>255</v>
      </c>
      <c r="B14" s="51"/>
      <c r="C14" s="51"/>
      <c r="D14" s="51"/>
      <c r="E14" s="51"/>
      <c r="F14" s="51"/>
      <c r="G14" s="51"/>
      <c r="H14" s="51"/>
      <c r="I14" s="51"/>
      <c r="J14" s="51"/>
      <c r="K14" s="52"/>
    </row>
    <row r="15" spans="1:12" ht="81.75" customHeight="1" x14ac:dyDescent="0.2">
      <c r="A15" s="49">
        <v>1</v>
      </c>
      <c r="B15" s="53" t="s">
        <v>287</v>
      </c>
      <c r="C15" s="54" t="s">
        <v>182</v>
      </c>
      <c r="D15" s="55" t="s">
        <v>37</v>
      </c>
      <c r="E15" s="56" t="s">
        <v>39</v>
      </c>
      <c r="F15" s="56" t="s">
        <v>282</v>
      </c>
      <c r="G15" s="56" t="s">
        <v>39</v>
      </c>
      <c r="H15" s="56" t="s">
        <v>39</v>
      </c>
      <c r="I15" s="56" t="s">
        <v>103</v>
      </c>
      <c r="J15" s="56" t="s">
        <v>103</v>
      </c>
      <c r="K15" s="57" t="s">
        <v>280</v>
      </c>
      <c r="L15" s="58" t="s">
        <v>41</v>
      </c>
    </row>
    <row r="16" spans="1:12" ht="79.5" customHeight="1" x14ac:dyDescent="0.2">
      <c r="A16" s="49">
        <v>2</v>
      </c>
      <c r="B16" s="53" t="s">
        <v>288</v>
      </c>
      <c r="C16" s="54" t="s">
        <v>183</v>
      </c>
      <c r="D16" s="55" t="s">
        <v>37</v>
      </c>
      <c r="E16" s="55">
        <v>2</v>
      </c>
      <c r="F16" s="55">
        <v>3</v>
      </c>
      <c r="G16" s="55">
        <v>0</v>
      </c>
      <c r="H16" s="56" t="s">
        <v>103</v>
      </c>
      <c r="I16" s="56" t="s">
        <v>103</v>
      </c>
      <c r="J16" s="56" t="s">
        <v>103</v>
      </c>
      <c r="K16" s="59" t="s">
        <v>281</v>
      </c>
      <c r="L16" s="58"/>
    </row>
    <row r="17" spans="1:12" ht="109.5" customHeight="1" x14ac:dyDescent="0.2">
      <c r="A17" s="49">
        <v>3</v>
      </c>
      <c r="B17" s="53" t="s">
        <v>289</v>
      </c>
      <c r="C17" s="54" t="s">
        <v>182</v>
      </c>
      <c r="D17" s="55" t="s">
        <v>37</v>
      </c>
      <c r="E17" s="55">
        <v>0</v>
      </c>
      <c r="F17" s="55">
        <v>0</v>
      </c>
      <c r="G17" s="55">
        <v>0</v>
      </c>
      <c r="H17" s="56" t="s">
        <v>103</v>
      </c>
      <c r="I17" s="56" t="s">
        <v>103</v>
      </c>
      <c r="J17" s="56" t="s">
        <v>103</v>
      </c>
      <c r="K17" s="57" t="s">
        <v>280</v>
      </c>
      <c r="L17" s="58"/>
    </row>
    <row r="18" spans="1:12" ht="42.75" customHeight="1" x14ac:dyDescent="0.2">
      <c r="A18" s="50" t="s">
        <v>257</v>
      </c>
      <c r="B18" s="51"/>
      <c r="C18" s="51"/>
      <c r="D18" s="51"/>
      <c r="E18" s="51"/>
      <c r="F18" s="51"/>
      <c r="G18" s="51"/>
      <c r="H18" s="51"/>
      <c r="I18" s="51"/>
      <c r="J18" s="51"/>
      <c r="K18" s="52"/>
    </row>
    <row r="19" spans="1:12" ht="76.5" customHeight="1" x14ac:dyDescent="0.2">
      <c r="A19" s="49">
        <v>1</v>
      </c>
      <c r="B19" s="53" t="s">
        <v>290</v>
      </c>
      <c r="C19" s="54" t="s">
        <v>183</v>
      </c>
      <c r="D19" s="55" t="s">
        <v>37</v>
      </c>
      <c r="E19" s="60">
        <v>3</v>
      </c>
      <c r="F19" s="60">
        <v>20</v>
      </c>
      <c r="G19" s="60">
        <v>0</v>
      </c>
      <c r="H19" s="60">
        <v>0</v>
      </c>
      <c r="I19" s="60">
        <v>0</v>
      </c>
      <c r="J19" s="60">
        <v>0</v>
      </c>
      <c r="K19" s="57" t="s">
        <v>280</v>
      </c>
      <c r="L19" s="58"/>
    </row>
    <row r="20" spans="1:12" ht="94.5" x14ac:dyDescent="0.2">
      <c r="A20" s="49">
        <v>2</v>
      </c>
      <c r="B20" s="53" t="s">
        <v>291</v>
      </c>
      <c r="C20" s="54" t="s">
        <v>184</v>
      </c>
      <c r="D20" s="55" t="s">
        <v>107</v>
      </c>
      <c r="E20" s="55">
        <v>0</v>
      </c>
      <c r="F20" s="55">
        <v>0</v>
      </c>
      <c r="G20" s="55">
        <v>0</v>
      </c>
      <c r="H20" s="55">
        <v>0</v>
      </c>
      <c r="I20" s="55">
        <v>0</v>
      </c>
      <c r="J20" s="55">
        <v>0</v>
      </c>
      <c r="K20" s="59" t="s">
        <v>281</v>
      </c>
      <c r="L20" s="58"/>
    </row>
    <row r="21" spans="1:12" ht="71.25" customHeight="1" x14ac:dyDescent="0.2">
      <c r="A21" s="49">
        <v>3</v>
      </c>
      <c r="B21" s="61" t="s">
        <v>292</v>
      </c>
      <c r="C21" s="54" t="s">
        <v>184</v>
      </c>
      <c r="D21" s="55" t="s">
        <v>168</v>
      </c>
      <c r="E21" s="55">
        <v>0</v>
      </c>
      <c r="F21" s="55">
        <v>0</v>
      </c>
      <c r="G21" s="55">
        <v>0</v>
      </c>
      <c r="H21" s="55">
        <v>0</v>
      </c>
      <c r="I21" s="55">
        <v>0</v>
      </c>
      <c r="J21" s="55">
        <v>0</v>
      </c>
      <c r="K21" s="57" t="s">
        <v>281</v>
      </c>
      <c r="L21" s="58"/>
    </row>
    <row r="22" spans="1:12" ht="47.25" x14ac:dyDescent="0.2">
      <c r="A22" s="49">
        <v>4</v>
      </c>
      <c r="B22" s="53" t="s">
        <v>293</v>
      </c>
      <c r="C22" s="54" t="s">
        <v>184</v>
      </c>
      <c r="D22" s="55" t="s">
        <v>168</v>
      </c>
      <c r="E22" s="62">
        <v>0</v>
      </c>
      <c r="F22" s="55">
        <v>1</v>
      </c>
      <c r="G22" s="55">
        <v>1</v>
      </c>
      <c r="H22" s="55">
        <v>1</v>
      </c>
      <c r="I22" s="55">
        <v>1</v>
      </c>
      <c r="J22" s="55">
        <v>1</v>
      </c>
      <c r="K22" s="57" t="s">
        <v>281</v>
      </c>
    </row>
    <row r="23" spans="1:12" ht="31.5" x14ac:dyDescent="0.2">
      <c r="A23" s="49">
        <v>5</v>
      </c>
      <c r="B23" s="53" t="s">
        <v>300</v>
      </c>
      <c r="C23" s="54" t="s">
        <v>277</v>
      </c>
      <c r="D23" s="55" t="s">
        <v>278</v>
      </c>
      <c r="E23" s="62">
        <v>3</v>
      </c>
      <c r="F23" s="55">
        <v>0</v>
      </c>
      <c r="G23" s="55">
        <v>0</v>
      </c>
      <c r="H23" s="55">
        <v>0</v>
      </c>
      <c r="I23" s="55">
        <v>0</v>
      </c>
      <c r="J23" s="55">
        <v>0</v>
      </c>
      <c r="K23" s="57" t="s">
        <v>281</v>
      </c>
    </row>
    <row r="24" spans="1:12" ht="47.25" x14ac:dyDescent="0.2">
      <c r="A24" s="49">
        <v>6</v>
      </c>
      <c r="B24" s="53" t="s">
        <v>294</v>
      </c>
      <c r="C24" s="54" t="s">
        <v>285</v>
      </c>
      <c r="D24" s="55" t="s">
        <v>37</v>
      </c>
      <c r="E24" s="62">
        <v>0</v>
      </c>
      <c r="F24" s="55">
        <v>0</v>
      </c>
      <c r="G24" s="55">
        <v>0</v>
      </c>
      <c r="H24" s="55">
        <v>0</v>
      </c>
      <c r="I24" s="55">
        <v>0</v>
      </c>
      <c r="J24" s="55">
        <v>0</v>
      </c>
      <c r="K24" s="59" t="s">
        <v>286</v>
      </c>
    </row>
    <row r="25" spans="1:12" ht="67.5" customHeight="1" x14ac:dyDescent="0.2">
      <c r="A25" s="49">
        <v>7</v>
      </c>
      <c r="B25" s="4" t="s">
        <v>295</v>
      </c>
      <c r="C25" s="54" t="s">
        <v>285</v>
      </c>
      <c r="D25" s="10" t="s">
        <v>37</v>
      </c>
      <c r="E25" s="55">
        <v>0</v>
      </c>
      <c r="F25" s="55">
        <v>0</v>
      </c>
      <c r="G25" s="55">
        <v>0</v>
      </c>
      <c r="H25" s="55">
        <v>0</v>
      </c>
      <c r="I25" s="55">
        <v>0</v>
      </c>
      <c r="J25" s="55">
        <v>0</v>
      </c>
      <c r="K25" s="56" t="s">
        <v>284</v>
      </c>
      <c r="L25" s="58"/>
    </row>
  </sheetData>
  <mergeCells count="14">
    <mergeCell ref="A18:K18"/>
    <mergeCell ref="A14:K14"/>
    <mergeCell ref="E2:K2"/>
    <mergeCell ref="E3:K3"/>
    <mergeCell ref="E4:K4"/>
    <mergeCell ref="E5:K5"/>
    <mergeCell ref="F11:K11"/>
    <mergeCell ref="A7:L7"/>
    <mergeCell ref="A8:L8"/>
    <mergeCell ref="A11:A12"/>
    <mergeCell ref="B11:B12"/>
    <mergeCell ref="C11:C12"/>
    <mergeCell ref="D11:D12"/>
    <mergeCell ref="E11:E12"/>
  </mergeCells>
  <phoneticPr fontId="1" type="noConversion"/>
  <pageMargins left="0.17" right="0.17" top="0.2" bottom="0.49" header="0.17" footer="0.17"/>
  <pageSetup paperSize="9" scale="70" orientation="landscape" r:id="rId1"/>
  <headerFooter alignWithMargins="0"/>
  <rowBreaks count="1" manualBreakCount="1">
    <brk id="17"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63"/>
  <sheetViews>
    <sheetView view="pageBreakPreview" zoomScale="85" zoomScaleNormal="90" zoomScaleSheetLayoutView="85" workbookViewId="0">
      <selection activeCell="F4" sqref="F4:K4"/>
    </sheetView>
  </sheetViews>
  <sheetFormatPr defaultColWidth="9.140625" defaultRowHeight="12.75" x14ac:dyDescent="0.2"/>
  <cols>
    <col min="1" max="1" width="9.140625" style="70"/>
    <col min="2" max="2" width="30.42578125" style="2" customWidth="1"/>
    <col min="3" max="3" width="22.85546875" style="2" customWidth="1"/>
    <col min="4" max="4" width="22.42578125" style="2" customWidth="1"/>
    <col min="5" max="5" width="16" style="2" customWidth="1"/>
    <col min="6" max="7" width="14.28515625" style="99" customWidth="1"/>
    <col min="8" max="10" width="14.28515625" style="2" customWidth="1"/>
    <col min="11" max="12" width="19.28515625" style="2" customWidth="1"/>
    <col min="13" max="14" width="9.140625" style="2"/>
    <col min="15" max="15" width="10.85546875" style="2" bestFit="1" customWidth="1"/>
    <col min="16" max="16384" width="9.140625" style="2"/>
  </cols>
  <sheetData>
    <row r="1" spans="1:13" s="15" customFormat="1" ht="15" customHeight="1" x14ac:dyDescent="0.25">
      <c r="C1" s="16"/>
      <c r="D1" s="16"/>
      <c r="E1" s="65"/>
      <c r="F1" s="17" t="s">
        <v>100</v>
      </c>
      <c r="G1" s="17"/>
      <c r="H1" s="17"/>
      <c r="I1" s="17"/>
      <c r="J1" s="17"/>
      <c r="K1" s="17"/>
      <c r="L1" s="66"/>
      <c r="M1" s="67"/>
    </row>
    <row r="2" spans="1:13" s="15" customFormat="1" ht="15" x14ac:dyDescent="0.25">
      <c r="C2" s="16"/>
      <c r="D2" s="16"/>
      <c r="E2" s="65"/>
      <c r="F2" s="18" t="s">
        <v>79</v>
      </c>
      <c r="G2" s="18"/>
      <c r="H2" s="18"/>
      <c r="I2" s="18"/>
      <c r="J2" s="18"/>
      <c r="K2" s="18"/>
      <c r="L2" s="68"/>
      <c r="M2" s="69"/>
    </row>
    <row r="3" spans="1:13" s="15" customFormat="1" ht="14.1" customHeight="1" x14ac:dyDescent="0.25">
      <c r="C3" s="18" t="s">
        <v>27</v>
      </c>
      <c r="D3" s="18"/>
      <c r="E3" s="18"/>
      <c r="F3" s="18"/>
      <c r="G3" s="18"/>
      <c r="H3" s="18"/>
      <c r="I3" s="18"/>
      <c r="J3" s="18"/>
      <c r="K3" s="18"/>
      <c r="L3" s="68"/>
      <c r="M3" s="69"/>
    </row>
    <row r="4" spans="1:13" s="15" customFormat="1" ht="15" customHeight="1" x14ac:dyDescent="0.25">
      <c r="C4" s="16"/>
      <c r="D4" s="16"/>
      <c r="E4" s="65"/>
      <c r="F4" s="17" t="s">
        <v>308</v>
      </c>
      <c r="G4" s="17"/>
      <c r="H4" s="17"/>
      <c r="I4" s="17"/>
      <c r="J4" s="17"/>
      <c r="K4" s="17"/>
      <c r="L4" s="66"/>
      <c r="M4" s="67"/>
    </row>
    <row r="5" spans="1:13" ht="45" customHeight="1" x14ac:dyDescent="0.2">
      <c r="B5" s="43" t="s">
        <v>90</v>
      </c>
      <c r="C5" s="43"/>
      <c r="D5" s="43"/>
      <c r="E5" s="43"/>
      <c r="F5" s="43"/>
      <c r="G5" s="43"/>
      <c r="H5" s="43"/>
      <c r="I5" s="43"/>
      <c r="J5" s="43"/>
      <c r="K5" s="43"/>
      <c r="L5" s="71"/>
    </row>
    <row r="6" spans="1:13" ht="15.75" x14ac:dyDescent="0.2">
      <c r="B6" s="72"/>
      <c r="C6" s="72"/>
      <c r="D6" s="72"/>
      <c r="E6" s="72"/>
      <c r="F6" s="73"/>
      <c r="G6" s="73"/>
      <c r="H6" s="72"/>
      <c r="I6" s="72"/>
      <c r="J6" s="72"/>
      <c r="K6" s="72"/>
      <c r="L6" s="72"/>
    </row>
    <row r="7" spans="1:13" ht="31.5" customHeight="1" x14ac:dyDescent="0.2">
      <c r="A7" s="74" t="s">
        <v>4</v>
      </c>
      <c r="B7" s="74" t="s">
        <v>35</v>
      </c>
      <c r="C7" s="74" t="s">
        <v>3</v>
      </c>
      <c r="D7" s="74" t="s">
        <v>33</v>
      </c>
      <c r="E7" s="75" t="s">
        <v>32</v>
      </c>
      <c r="F7" s="76"/>
      <c r="G7" s="76"/>
      <c r="H7" s="76"/>
      <c r="I7" s="76"/>
      <c r="J7" s="77"/>
      <c r="K7" s="74" t="s">
        <v>34</v>
      </c>
      <c r="L7" s="78"/>
    </row>
    <row r="8" spans="1:13" ht="40.5" customHeight="1" x14ac:dyDescent="0.2">
      <c r="A8" s="79"/>
      <c r="B8" s="79"/>
      <c r="C8" s="79"/>
      <c r="D8" s="79"/>
      <c r="E8" s="80" t="s">
        <v>0</v>
      </c>
      <c r="F8" s="48" t="s">
        <v>85</v>
      </c>
      <c r="G8" s="48" t="s">
        <v>86</v>
      </c>
      <c r="H8" s="48" t="s">
        <v>175</v>
      </c>
      <c r="I8" s="48" t="s">
        <v>176</v>
      </c>
      <c r="J8" s="48" t="s">
        <v>177</v>
      </c>
      <c r="K8" s="79"/>
      <c r="L8" s="78"/>
    </row>
    <row r="9" spans="1:13" ht="15.75" customHeight="1" x14ac:dyDescent="0.2">
      <c r="A9" s="81"/>
      <c r="B9" s="82" t="s">
        <v>81</v>
      </c>
      <c r="C9" s="83"/>
      <c r="D9" s="83"/>
      <c r="E9" s="83"/>
      <c r="F9" s="83"/>
      <c r="G9" s="83"/>
      <c r="H9" s="83"/>
      <c r="I9" s="83"/>
      <c r="J9" s="83"/>
      <c r="K9" s="84"/>
      <c r="L9" s="85"/>
    </row>
    <row r="10" spans="1:13" ht="45" x14ac:dyDescent="0.2">
      <c r="A10" s="86" t="s">
        <v>42</v>
      </c>
      <c r="B10" s="87" t="s">
        <v>185</v>
      </c>
      <c r="C10" s="21"/>
      <c r="D10" s="21"/>
      <c r="E10" s="21"/>
      <c r="F10" s="32"/>
      <c r="G10" s="32"/>
      <c r="H10" s="21"/>
      <c r="I10" s="21"/>
      <c r="J10" s="21"/>
      <c r="K10" s="21"/>
      <c r="L10" s="88"/>
    </row>
    <row r="11" spans="1:13" ht="15" customHeight="1" x14ac:dyDescent="0.2">
      <c r="A11" s="89" t="s">
        <v>12</v>
      </c>
      <c r="B11" s="90" t="s">
        <v>258</v>
      </c>
      <c r="C11" s="21" t="s">
        <v>2</v>
      </c>
      <c r="D11" s="91" t="s">
        <v>36</v>
      </c>
      <c r="E11" s="32">
        <f t="shared" ref="E11:E15" si="0">SUM(F11:J11)</f>
        <v>0</v>
      </c>
      <c r="F11" s="32">
        <f t="shared" ref="F11:J11" si="1">SUM(F12:F15)</f>
        <v>0</v>
      </c>
      <c r="G11" s="32">
        <f t="shared" si="1"/>
        <v>0</v>
      </c>
      <c r="H11" s="32">
        <f t="shared" si="1"/>
        <v>0</v>
      </c>
      <c r="I11" s="32">
        <f t="shared" si="1"/>
        <v>0</v>
      </c>
      <c r="J11" s="32">
        <f t="shared" si="1"/>
        <v>0</v>
      </c>
      <c r="K11" s="92"/>
      <c r="L11" s="93"/>
    </row>
    <row r="12" spans="1:13" ht="30" x14ac:dyDescent="0.2">
      <c r="A12" s="89"/>
      <c r="B12" s="94"/>
      <c r="C12" s="21" t="s">
        <v>1</v>
      </c>
      <c r="D12" s="91"/>
      <c r="E12" s="32">
        <f t="shared" si="0"/>
        <v>0</v>
      </c>
      <c r="F12" s="32">
        <v>0</v>
      </c>
      <c r="G12" s="32">
        <v>0</v>
      </c>
      <c r="H12" s="32">
        <v>0</v>
      </c>
      <c r="I12" s="32">
        <v>0</v>
      </c>
      <c r="J12" s="32">
        <v>0</v>
      </c>
      <c r="K12" s="92"/>
      <c r="L12" s="93"/>
    </row>
    <row r="13" spans="1:13" ht="30" x14ac:dyDescent="0.2">
      <c r="A13" s="89"/>
      <c r="B13" s="94"/>
      <c r="C13" s="21" t="s">
        <v>7</v>
      </c>
      <c r="D13" s="91"/>
      <c r="E13" s="32">
        <f t="shared" si="0"/>
        <v>0</v>
      </c>
      <c r="F13" s="32">
        <v>0</v>
      </c>
      <c r="G13" s="32">
        <v>0</v>
      </c>
      <c r="H13" s="32">
        <v>0</v>
      </c>
      <c r="I13" s="32">
        <v>0</v>
      </c>
      <c r="J13" s="32">
        <v>0</v>
      </c>
      <c r="K13" s="92"/>
      <c r="L13" s="93"/>
    </row>
    <row r="14" spans="1:13" ht="45" x14ac:dyDescent="0.2">
      <c r="A14" s="89"/>
      <c r="B14" s="94"/>
      <c r="C14" s="21" t="s">
        <v>15</v>
      </c>
      <c r="D14" s="91"/>
      <c r="E14" s="32">
        <f t="shared" si="0"/>
        <v>0</v>
      </c>
      <c r="F14" s="32">
        <v>0</v>
      </c>
      <c r="G14" s="32">
        <v>0</v>
      </c>
      <c r="H14" s="32">
        <v>0</v>
      </c>
      <c r="I14" s="32">
        <v>0</v>
      </c>
      <c r="J14" s="32">
        <v>0</v>
      </c>
      <c r="K14" s="92"/>
      <c r="L14" s="93"/>
    </row>
    <row r="15" spans="1:13" ht="30" x14ac:dyDescent="0.2">
      <c r="A15" s="89"/>
      <c r="B15" s="95"/>
      <c r="C15" s="21" t="s">
        <v>24</v>
      </c>
      <c r="D15" s="91"/>
      <c r="E15" s="32">
        <f t="shared" si="0"/>
        <v>0</v>
      </c>
      <c r="F15" s="32">
        <v>0</v>
      </c>
      <c r="G15" s="32">
        <v>0</v>
      </c>
      <c r="H15" s="32">
        <v>0</v>
      </c>
      <c r="I15" s="32">
        <v>0</v>
      </c>
      <c r="J15" s="32">
        <v>0</v>
      </c>
      <c r="K15" s="92"/>
      <c r="L15" s="93"/>
    </row>
    <row r="16" spans="1:13" ht="15" customHeight="1" x14ac:dyDescent="0.2">
      <c r="A16" s="89" t="s">
        <v>22</v>
      </c>
      <c r="B16" s="25" t="s">
        <v>186</v>
      </c>
      <c r="C16" s="21" t="s">
        <v>2</v>
      </c>
      <c r="D16" s="91" t="s">
        <v>36</v>
      </c>
      <c r="E16" s="32">
        <f t="shared" ref="E16:E25" si="2">SUM(F16:J16)</f>
        <v>0</v>
      </c>
      <c r="F16" s="32">
        <f t="shared" ref="F16:J16" si="3">SUM(F17:F20)</f>
        <v>0</v>
      </c>
      <c r="G16" s="32">
        <f t="shared" si="3"/>
        <v>0</v>
      </c>
      <c r="H16" s="32">
        <f t="shared" si="3"/>
        <v>0</v>
      </c>
      <c r="I16" s="32">
        <f t="shared" si="3"/>
        <v>0</v>
      </c>
      <c r="J16" s="32">
        <f t="shared" si="3"/>
        <v>0</v>
      </c>
      <c r="K16" s="92"/>
      <c r="L16" s="93"/>
    </row>
    <row r="17" spans="1:12" ht="30" x14ac:dyDescent="0.2">
      <c r="A17" s="89"/>
      <c r="B17" s="25"/>
      <c r="C17" s="21" t="s">
        <v>1</v>
      </c>
      <c r="D17" s="91"/>
      <c r="E17" s="32">
        <f t="shared" si="2"/>
        <v>0</v>
      </c>
      <c r="F17" s="32">
        <v>0</v>
      </c>
      <c r="G17" s="32">
        <v>0</v>
      </c>
      <c r="H17" s="32">
        <v>0</v>
      </c>
      <c r="I17" s="32">
        <v>0</v>
      </c>
      <c r="J17" s="32">
        <v>0</v>
      </c>
      <c r="K17" s="92"/>
      <c r="L17" s="93"/>
    </row>
    <row r="18" spans="1:12" ht="30" x14ac:dyDescent="0.2">
      <c r="A18" s="89"/>
      <c r="B18" s="25"/>
      <c r="C18" s="21" t="s">
        <v>7</v>
      </c>
      <c r="D18" s="91"/>
      <c r="E18" s="32">
        <f t="shared" si="2"/>
        <v>0</v>
      </c>
      <c r="F18" s="32">
        <v>0</v>
      </c>
      <c r="G18" s="32">
        <v>0</v>
      </c>
      <c r="H18" s="32">
        <v>0</v>
      </c>
      <c r="I18" s="32">
        <v>0</v>
      </c>
      <c r="J18" s="32">
        <v>0</v>
      </c>
      <c r="K18" s="92"/>
      <c r="L18" s="93"/>
    </row>
    <row r="19" spans="1:12" ht="45" x14ac:dyDescent="0.2">
      <c r="A19" s="89"/>
      <c r="B19" s="25"/>
      <c r="C19" s="21" t="s">
        <v>15</v>
      </c>
      <c r="D19" s="91"/>
      <c r="E19" s="32">
        <f t="shared" si="2"/>
        <v>0</v>
      </c>
      <c r="F19" s="32">
        <v>0</v>
      </c>
      <c r="G19" s="32">
        <v>0</v>
      </c>
      <c r="H19" s="32">
        <v>0</v>
      </c>
      <c r="I19" s="32">
        <v>0</v>
      </c>
      <c r="J19" s="32">
        <v>0</v>
      </c>
      <c r="K19" s="92"/>
      <c r="L19" s="93"/>
    </row>
    <row r="20" spans="1:12" ht="30" x14ac:dyDescent="0.2">
      <c r="A20" s="89"/>
      <c r="B20" s="25"/>
      <c r="C20" s="21" t="s">
        <v>24</v>
      </c>
      <c r="D20" s="91"/>
      <c r="E20" s="32">
        <f t="shared" si="2"/>
        <v>0</v>
      </c>
      <c r="F20" s="32">
        <v>0</v>
      </c>
      <c r="G20" s="32">
        <v>0</v>
      </c>
      <c r="H20" s="32">
        <v>0</v>
      </c>
      <c r="I20" s="32">
        <v>0</v>
      </c>
      <c r="J20" s="32">
        <v>0</v>
      </c>
      <c r="K20" s="92"/>
      <c r="L20" s="93"/>
    </row>
    <row r="21" spans="1:12" ht="15" customHeight="1" x14ac:dyDescent="0.2">
      <c r="A21" s="89" t="s">
        <v>166</v>
      </c>
      <c r="B21" s="25" t="s">
        <v>188</v>
      </c>
      <c r="C21" s="21" t="s">
        <v>2</v>
      </c>
      <c r="D21" s="91" t="s">
        <v>36</v>
      </c>
      <c r="E21" s="32">
        <f t="shared" si="2"/>
        <v>291669.27</v>
      </c>
      <c r="F21" s="32">
        <f t="shared" ref="F21:J21" si="4">SUM(F22:F25)</f>
        <v>291669.27</v>
      </c>
      <c r="G21" s="32">
        <f t="shared" si="4"/>
        <v>0</v>
      </c>
      <c r="H21" s="32">
        <f t="shared" si="4"/>
        <v>0</v>
      </c>
      <c r="I21" s="32">
        <f t="shared" si="4"/>
        <v>0</v>
      </c>
      <c r="J21" s="32">
        <f t="shared" si="4"/>
        <v>0</v>
      </c>
      <c r="K21" s="92"/>
      <c r="L21" s="93"/>
    </row>
    <row r="22" spans="1:12" ht="30" x14ac:dyDescent="0.2">
      <c r="A22" s="89"/>
      <c r="B22" s="25"/>
      <c r="C22" s="21" t="s">
        <v>1</v>
      </c>
      <c r="D22" s="91"/>
      <c r="E22" s="32">
        <f t="shared" si="2"/>
        <v>140220</v>
      </c>
      <c r="F22" s="32">
        <v>140220</v>
      </c>
      <c r="G22" s="32">
        <v>0</v>
      </c>
      <c r="H22" s="32">
        <v>0</v>
      </c>
      <c r="I22" s="32">
        <v>0</v>
      </c>
      <c r="J22" s="32">
        <v>0</v>
      </c>
      <c r="K22" s="92"/>
      <c r="L22" s="93"/>
    </row>
    <row r="23" spans="1:12" ht="30" x14ac:dyDescent="0.2">
      <c r="A23" s="89"/>
      <c r="B23" s="25"/>
      <c r="C23" s="21" t="s">
        <v>7</v>
      </c>
      <c r="D23" s="91"/>
      <c r="E23" s="32">
        <f t="shared" si="2"/>
        <v>46740</v>
      </c>
      <c r="F23" s="32">
        <v>46740</v>
      </c>
      <c r="G23" s="32">
        <v>0</v>
      </c>
      <c r="H23" s="32">
        <v>0</v>
      </c>
      <c r="I23" s="32">
        <v>0</v>
      </c>
      <c r="J23" s="32">
        <v>0</v>
      </c>
      <c r="K23" s="92"/>
      <c r="L23" s="93"/>
    </row>
    <row r="24" spans="1:12" ht="45" x14ac:dyDescent="0.2">
      <c r="A24" s="89"/>
      <c r="B24" s="25"/>
      <c r="C24" s="21" t="s">
        <v>15</v>
      </c>
      <c r="D24" s="91"/>
      <c r="E24" s="32">
        <f t="shared" si="2"/>
        <v>104709.27</v>
      </c>
      <c r="F24" s="32">
        <v>104709.27</v>
      </c>
      <c r="G24" s="32">
        <v>0</v>
      </c>
      <c r="H24" s="32">
        <v>0</v>
      </c>
      <c r="I24" s="32">
        <v>0</v>
      </c>
      <c r="J24" s="32">
        <v>0</v>
      </c>
      <c r="K24" s="92"/>
      <c r="L24" s="93"/>
    </row>
    <row r="25" spans="1:12" ht="30" x14ac:dyDescent="0.2">
      <c r="A25" s="89"/>
      <c r="B25" s="25"/>
      <c r="C25" s="21" t="s">
        <v>24</v>
      </c>
      <c r="D25" s="91"/>
      <c r="E25" s="32">
        <f t="shared" si="2"/>
        <v>0</v>
      </c>
      <c r="F25" s="32">
        <v>0</v>
      </c>
      <c r="G25" s="32">
        <v>0</v>
      </c>
      <c r="H25" s="32">
        <v>0</v>
      </c>
      <c r="I25" s="32">
        <v>0</v>
      </c>
      <c r="J25" s="32">
        <v>0</v>
      </c>
      <c r="K25" s="92"/>
      <c r="L25" s="93"/>
    </row>
    <row r="26" spans="1:12" ht="15" customHeight="1" x14ac:dyDescent="0.2">
      <c r="A26" s="89" t="s">
        <v>247</v>
      </c>
      <c r="B26" s="25" t="s">
        <v>259</v>
      </c>
      <c r="C26" s="21" t="s">
        <v>2</v>
      </c>
      <c r="D26" s="91" t="s">
        <v>36</v>
      </c>
      <c r="E26" s="32">
        <f t="shared" ref="E26:E30" si="5">SUM(F26:J26)</f>
        <v>0</v>
      </c>
      <c r="F26" s="32">
        <f t="shared" ref="F26:J26" si="6">SUM(F27:F30)</f>
        <v>0</v>
      </c>
      <c r="G26" s="32">
        <f t="shared" si="6"/>
        <v>0</v>
      </c>
      <c r="H26" s="32">
        <f t="shared" si="6"/>
        <v>0</v>
      </c>
      <c r="I26" s="32">
        <f t="shared" si="6"/>
        <v>0</v>
      </c>
      <c r="J26" s="32">
        <f t="shared" si="6"/>
        <v>0</v>
      </c>
      <c r="K26" s="92"/>
      <c r="L26" s="93"/>
    </row>
    <row r="27" spans="1:12" ht="30" x14ac:dyDescent="0.2">
      <c r="A27" s="89"/>
      <c r="B27" s="25"/>
      <c r="C27" s="21" t="s">
        <v>1</v>
      </c>
      <c r="D27" s="91"/>
      <c r="E27" s="32">
        <f t="shared" si="5"/>
        <v>0</v>
      </c>
      <c r="F27" s="32">
        <v>0</v>
      </c>
      <c r="G27" s="32">
        <v>0</v>
      </c>
      <c r="H27" s="32">
        <v>0</v>
      </c>
      <c r="I27" s="32">
        <v>0</v>
      </c>
      <c r="J27" s="32">
        <v>0</v>
      </c>
      <c r="K27" s="92"/>
      <c r="L27" s="93"/>
    </row>
    <row r="28" spans="1:12" ht="30" x14ac:dyDescent="0.2">
      <c r="A28" s="89"/>
      <c r="B28" s="25"/>
      <c r="C28" s="21" t="s">
        <v>7</v>
      </c>
      <c r="D28" s="91"/>
      <c r="E28" s="32">
        <f t="shared" si="5"/>
        <v>0</v>
      </c>
      <c r="F28" s="32">
        <v>0</v>
      </c>
      <c r="G28" s="32">
        <v>0</v>
      </c>
      <c r="H28" s="32">
        <v>0</v>
      </c>
      <c r="I28" s="32">
        <v>0</v>
      </c>
      <c r="J28" s="32">
        <v>0</v>
      </c>
      <c r="K28" s="92"/>
      <c r="L28" s="93"/>
    </row>
    <row r="29" spans="1:12" ht="45" x14ac:dyDescent="0.2">
      <c r="A29" s="89"/>
      <c r="B29" s="25"/>
      <c r="C29" s="21" t="s">
        <v>15</v>
      </c>
      <c r="D29" s="91"/>
      <c r="E29" s="32">
        <f t="shared" si="5"/>
        <v>0</v>
      </c>
      <c r="F29" s="32">
        <v>0</v>
      </c>
      <c r="G29" s="32">
        <v>0</v>
      </c>
      <c r="H29" s="32">
        <v>0</v>
      </c>
      <c r="I29" s="32">
        <v>0</v>
      </c>
      <c r="J29" s="32">
        <v>0</v>
      </c>
      <c r="K29" s="92"/>
      <c r="L29" s="93"/>
    </row>
    <row r="30" spans="1:12" ht="30" x14ac:dyDescent="0.2">
      <c r="A30" s="89"/>
      <c r="B30" s="25"/>
      <c r="C30" s="21" t="s">
        <v>24</v>
      </c>
      <c r="D30" s="91"/>
      <c r="E30" s="32">
        <f t="shared" si="5"/>
        <v>0</v>
      </c>
      <c r="F30" s="32">
        <v>0</v>
      </c>
      <c r="G30" s="32">
        <v>0</v>
      </c>
      <c r="H30" s="32">
        <v>0</v>
      </c>
      <c r="I30" s="32">
        <v>0</v>
      </c>
      <c r="J30" s="32">
        <v>0</v>
      </c>
      <c r="K30" s="92"/>
      <c r="L30" s="93"/>
    </row>
    <row r="31" spans="1:12" ht="75" x14ac:dyDescent="0.2">
      <c r="A31" s="86" t="s">
        <v>10</v>
      </c>
      <c r="B31" s="87" t="s">
        <v>248</v>
      </c>
      <c r="C31" s="21"/>
      <c r="D31" s="21"/>
      <c r="E31" s="21"/>
      <c r="F31" s="32"/>
      <c r="G31" s="32"/>
      <c r="H31" s="21"/>
      <c r="I31" s="21"/>
      <c r="J31" s="21"/>
      <c r="K31" s="21"/>
      <c r="L31" s="88"/>
    </row>
    <row r="32" spans="1:12" ht="15" customHeight="1" x14ac:dyDescent="0.2">
      <c r="A32" s="89" t="s">
        <v>13</v>
      </c>
      <c r="B32" s="90" t="s">
        <v>190</v>
      </c>
      <c r="C32" s="21" t="s">
        <v>2</v>
      </c>
      <c r="D32" s="91" t="s">
        <v>36</v>
      </c>
      <c r="E32" s="32">
        <f t="shared" ref="E32:E46" si="7">SUM(F32:J32)</f>
        <v>15158</v>
      </c>
      <c r="F32" s="32">
        <f t="shared" ref="F32:G32" si="8">SUM(F33:F36)</f>
        <v>15158</v>
      </c>
      <c r="G32" s="32">
        <f t="shared" si="8"/>
        <v>0</v>
      </c>
      <c r="H32" s="32">
        <f t="shared" ref="H32:J32" si="9">SUM(H33:H36)</f>
        <v>0</v>
      </c>
      <c r="I32" s="32">
        <f t="shared" si="9"/>
        <v>0</v>
      </c>
      <c r="J32" s="32">
        <f t="shared" si="9"/>
        <v>0</v>
      </c>
      <c r="K32" s="92"/>
      <c r="L32" s="93"/>
    </row>
    <row r="33" spans="1:12" ht="30" x14ac:dyDescent="0.2">
      <c r="A33" s="89"/>
      <c r="B33" s="94"/>
      <c r="C33" s="21" t="s">
        <v>1</v>
      </c>
      <c r="D33" s="91"/>
      <c r="E33" s="32">
        <f t="shared" si="7"/>
        <v>0</v>
      </c>
      <c r="F33" s="32">
        <v>0</v>
      </c>
      <c r="G33" s="32">
        <v>0</v>
      </c>
      <c r="H33" s="32">
        <v>0</v>
      </c>
      <c r="I33" s="32">
        <v>0</v>
      </c>
      <c r="J33" s="32">
        <v>0</v>
      </c>
      <c r="K33" s="92"/>
      <c r="L33" s="93"/>
    </row>
    <row r="34" spans="1:12" ht="30" x14ac:dyDescent="0.2">
      <c r="A34" s="89"/>
      <c r="B34" s="94"/>
      <c r="C34" s="21" t="s">
        <v>7</v>
      </c>
      <c r="D34" s="91"/>
      <c r="E34" s="32">
        <f t="shared" si="7"/>
        <v>14400</v>
      </c>
      <c r="F34" s="32">
        <v>14400</v>
      </c>
      <c r="G34" s="32">
        <v>0</v>
      </c>
      <c r="H34" s="32">
        <v>0</v>
      </c>
      <c r="I34" s="32">
        <v>0</v>
      </c>
      <c r="J34" s="32">
        <v>0</v>
      </c>
      <c r="K34" s="92"/>
      <c r="L34" s="93"/>
    </row>
    <row r="35" spans="1:12" ht="45" x14ac:dyDescent="0.2">
      <c r="A35" s="89"/>
      <c r="B35" s="94"/>
      <c r="C35" s="21" t="s">
        <v>15</v>
      </c>
      <c r="D35" s="91"/>
      <c r="E35" s="32">
        <f t="shared" si="7"/>
        <v>758</v>
      </c>
      <c r="F35" s="32">
        <v>758</v>
      </c>
      <c r="G35" s="32">
        <v>0</v>
      </c>
      <c r="H35" s="32">
        <v>0</v>
      </c>
      <c r="I35" s="32">
        <v>0</v>
      </c>
      <c r="J35" s="32">
        <v>0</v>
      </c>
      <c r="K35" s="92"/>
      <c r="L35" s="93"/>
    </row>
    <row r="36" spans="1:12" ht="30" x14ac:dyDescent="0.2">
      <c r="A36" s="89"/>
      <c r="B36" s="95"/>
      <c r="C36" s="21" t="s">
        <v>24</v>
      </c>
      <c r="D36" s="91"/>
      <c r="E36" s="32">
        <f t="shared" si="7"/>
        <v>0</v>
      </c>
      <c r="F36" s="32">
        <v>0</v>
      </c>
      <c r="G36" s="32">
        <v>0</v>
      </c>
      <c r="H36" s="32">
        <v>0</v>
      </c>
      <c r="I36" s="32">
        <v>0</v>
      </c>
      <c r="J36" s="32">
        <v>0</v>
      </c>
      <c r="K36" s="92"/>
      <c r="L36" s="93"/>
    </row>
    <row r="37" spans="1:12" ht="15" customHeight="1" x14ac:dyDescent="0.2">
      <c r="A37" s="89" t="s">
        <v>23</v>
      </c>
      <c r="B37" s="90" t="s">
        <v>191</v>
      </c>
      <c r="C37" s="21" t="s">
        <v>2</v>
      </c>
      <c r="D37" s="91" t="s">
        <v>36</v>
      </c>
      <c r="E37" s="32">
        <f t="shared" si="7"/>
        <v>0</v>
      </c>
      <c r="F37" s="32">
        <f t="shared" ref="F37:G37" si="10">SUM(F38:F41)</f>
        <v>0</v>
      </c>
      <c r="G37" s="32">
        <f t="shared" si="10"/>
        <v>0</v>
      </c>
      <c r="H37" s="32">
        <f t="shared" ref="H37:J37" si="11">SUM(H38:H41)</f>
        <v>0</v>
      </c>
      <c r="I37" s="32">
        <f t="shared" si="11"/>
        <v>0</v>
      </c>
      <c r="J37" s="32">
        <f t="shared" si="11"/>
        <v>0</v>
      </c>
      <c r="K37" s="92"/>
      <c r="L37" s="93"/>
    </row>
    <row r="38" spans="1:12" ht="30" x14ac:dyDescent="0.2">
      <c r="A38" s="89"/>
      <c r="B38" s="94"/>
      <c r="C38" s="21" t="s">
        <v>1</v>
      </c>
      <c r="D38" s="91"/>
      <c r="E38" s="32">
        <f t="shared" si="7"/>
        <v>0</v>
      </c>
      <c r="F38" s="32">
        <v>0</v>
      </c>
      <c r="G38" s="32">
        <v>0</v>
      </c>
      <c r="H38" s="32">
        <v>0</v>
      </c>
      <c r="I38" s="32">
        <v>0</v>
      </c>
      <c r="J38" s="32">
        <v>0</v>
      </c>
      <c r="K38" s="92"/>
      <c r="L38" s="93"/>
    </row>
    <row r="39" spans="1:12" ht="30" x14ac:dyDescent="0.2">
      <c r="A39" s="89"/>
      <c r="B39" s="94"/>
      <c r="C39" s="21" t="s">
        <v>7</v>
      </c>
      <c r="D39" s="91"/>
      <c r="E39" s="32">
        <f t="shared" si="7"/>
        <v>0</v>
      </c>
      <c r="F39" s="32">
        <v>0</v>
      </c>
      <c r="G39" s="32">
        <v>0</v>
      </c>
      <c r="H39" s="32">
        <v>0</v>
      </c>
      <c r="I39" s="32">
        <v>0</v>
      </c>
      <c r="J39" s="32">
        <v>0</v>
      </c>
      <c r="K39" s="92"/>
      <c r="L39" s="93"/>
    </row>
    <row r="40" spans="1:12" ht="45" x14ac:dyDescent="0.2">
      <c r="A40" s="89"/>
      <c r="B40" s="94"/>
      <c r="C40" s="21" t="s">
        <v>15</v>
      </c>
      <c r="D40" s="91"/>
      <c r="E40" s="32">
        <f t="shared" si="7"/>
        <v>0</v>
      </c>
      <c r="F40" s="32">
        <v>0</v>
      </c>
      <c r="G40" s="32">
        <v>0</v>
      </c>
      <c r="H40" s="32">
        <v>0</v>
      </c>
      <c r="I40" s="32">
        <v>0</v>
      </c>
      <c r="J40" s="32">
        <v>0</v>
      </c>
      <c r="K40" s="92"/>
      <c r="L40" s="93"/>
    </row>
    <row r="41" spans="1:12" ht="30" x14ac:dyDescent="0.2">
      <c r="A41" s="89"/>
      <c r="B41" s="95"/>
      <c r="C41" s="21" t="s">
        <v>24</v>
      </c>
      <c r="D41" s="91"/>
      <c r="E41" s="32">
        <f t="shared" si="7"/>
        <v>0</v>
      </c>
      <c r="F41" s="32">
        <v>0</v>
      </c>
      <c r="G41" s="32">
        <v>0</v>
      </c>
      <c r="H41" s="32">
        <v>0</v>
      </c>
      <c r="I41" s="32">
        <v>0</v>
      </c>
      <c r="J41" s="32">
        <v>0</v>
      </c>
      <c r="K41" s="92"/>
      <c r="L41" s="93"/>
    </row>
    <row r="42" spans="1:12" ht="15" x14ac:dyDescent="0.2">
      <c r="A42" s="89" t="s">
        <v>26</v>
      </c>
      <c r="B42" s="90" t="s">
        <v>260</v>
      </c>
      <c r="C42" s="21" t="s">
        <v>2</v>
      </c>
      <c r="D42" s="91" t="s">
        <v>36</v>
      </c>
      <c r="E42" s="32">
        <f t="shared" si="7"/>
        <v>26565</v>
      </c>
      <c r="F42" s="32">
        <f t="shared" ref="F42:J42" si="12">SUM(F43:F46)</f>
        <v>26565</v>
      </c>
      <c r="G42" s="32">
        <f t="shared" si="12"/>
        <v>0</v>
      </c>
      <c r="H42" s="32">
        <f t="shared" si="12"/>
        <v>0</v>
      </c>
      <c r="I42" s="32">
        <f t="shared" si="12"/>
        <v>0</v>
      </c>
      <c r="J42" s="32">
        <f t="shared" si="12"/>
        <v>0</v>
      </c>
      <c r="K42" s="92"/>
      <c r="L42" s="93"/>
    </row>
    <row r="43" spans="1:12" ht="30" x14ac:dyDescent="0.2">
      <c r="A43" s="89"/>
      <c r="B43" s="94"/>
      <c r="C43" s="21" t="s">
        <v>1</v>
      </c>
      <c r="D43" s="91"/>
      <c r="E43" s="32">
        <f t="shared" si="7"/>
        <v>0</v>
      </c>
      <c r="F43" s="32">
        <v>0</v>
      </c>
      <c r="G43" s="32">
        <v>0</v>
      </c>
      <c r="H43" s="32">
        <v>0</v>
      </c>
      <c r="I43" s="32">
        <v>0</v>
      </c>
      <c r="J43" s="32">
        <v>0</v>
      </c>
      <c r="K43" s="92"/>
      <c r="L43" s="93"/>
    </row>
    <row r="44" spans="1:12" ht="30" x14ac:dyDescent="0.2">
      <c r="A44" s="89"/>
      <c r="B44" s="94"/>
      <c r="C44" s="21" t="s">
        <v>7</v>
      </c>
      <c r="D44" s="91"/>
      <c r="E44" s="32">
        <f t="shared" si="7"/>
        <v>18595.5</v>
      </c>
      <c r="F44" s="32">
        <v>18595.5</v>
      </c>
      <c r="G44" s="32">
        <v>0</v>
      </c>
      <c r="H44" s="32">
        <v>0</v>
      </c>
      <c r="I44" s="32">
        <v>0</v>
      </c>
      <c r="J44" s="32">
        <v>0</v>
      </c>
      <c r="K44" s="92"/>
      <c r="L44" s="93"/>
    </row>
    <row r="45" spans="1:12" ht="45" x14ac:dyDescent="0.2">
      <c r="A45" s="89"/>
      <c r="B45" s="94"/>
      <c r="C45" s="21" t="s">
        <v>15</v>
      </c>
      <c r="D45" s="91"/>
      <c r="E45" s="32">
        <f t="shared" si="7"/>
        <v>7969.5</v>
      </c>
      <c r="F45" s="32">
        <v>7969.5</v>
      </c>
      <c r="G45" s="32">
        <v>0</v>
      </c>
      <c r="H45" s="32">
        <v>0</v>
      </c>
      <c r="I45" s="32">
        <v>0</v>
      </c>
      <c r="J45" s="32">
        <v>0</v>
      </c>
      <c r="K45" s="92"/>
      <c r="L45" s="93"/>
    </row>
    <row r="46" spans="1:12" ht="30" x14ac:dyDescent="0.2">
      <c r="A46" s="89"/>
      <c r="B46" s="95"/>
      <c r="C46" s="21" t="s">
        <v>24</v>
      </c>
      <c r="D46" s="91"/>
      <c r="E46" s="32">
        <f t="shared" si="7"/>
        <v>0</v>
      </c>
      <c r="F46" s="32">
        <v>0</v>
      </c>
      <c r="G46" s="32">
        <v>0</v>
      </c>
      <c r="H46" s="32">
        <v>0</v>
      </c>
      <c r="I46" s="32">
        <v>0</v>
      </c>
      <c r="J46" s="32">
        <v>0</v>
      </c>
      <c r="K46" s="92"/>
      <c r="L46" s="93"/>
    </row>
    <row r="47" spans="1:12" ht="15" customHeight="1" x14ac:dyDescent="0.2">
      <c r="A47" s="89" t="s">
        <v>249</v>
      </c>
      <c r="B47" s="90" t="s">
        <v>192</v>
      </c>
      <c r="C47" s="21" t="s">
        <v>2</v>
      </c>
      <c r="D47" s="91" t="s">
        <v>36</v>
      </c>
      <c r="E47" s="32">
        <f t="shared" ref="E47:E51" si="13">SUM(F47:J47)</f>
        <v>48911.350000000006</v>
      </c>
      <c r="F47" s="32">
        <f t="shared" ref="F47:G47" si="14">SUM(F48:F51)</f>
        <v>9782.27</v>
      </c>
      <c r="G47" s="32">
        <f t="shared" si="14"/>
        <v>9782.27</v>
      </c>
      <c r="H47" s="32">
        <f t="shared" ref="H47:J47" si="15">SUM(H48:H51)</f>
        <v>9782.27</v>
      </c>
      <c r="I47" s="32">
        <f t="shared" si="15"/>
        <v>9782.27</v>
      </c>
      <c r="J47" s="32">
        <f t="shared" si="15"/>
        <v>9782.27</v>
      </c>
      <c r="K47" s="92"/>
      <c r="L47" s="93"/>
    </row>
    <row r="48" spans="1:12" ht="30" x14ac:dyDescent="0.2">
      <c r="A48" s="89"/>
      <c r="B48" s="94"/>
      <c r="C48" s="21" t="s">
        <v>1</v>
      </c>
      <c r="D48" s="91"/>
      <c r="E48" s="32">
        <f t="shared" si="13"/>
        <v>0</v>
      </c>
      <c r="F48" s="32">
        <v>0</v>
      </c>
      <c r="G48" s="32">
        <v>0</v>
      </c>
      <c r="H48" s="32">
        <v>0</v>
      </c>
      <c r="I48" s="32">
        <v>0</v>
      </c>
      <c r="J48" s="32">
        <v>0</v>
      </c>
      <c r="K48" s="92"/>
      <c r="L48" s="93"/>
    </row>
    <row r="49" spans="1:12" ht="30" x14ac:dyDescent="0.2">
      <c r="A49" s="89"/>
      <c r="B49" s="94"/>
      <c r="C49" s="21" t="s">
        <v>7</v>
      </c>
      <c r="D49" s="91"/>
      <c r="E49" s="32">
        <f t="shared" si="13"/>
        <v>14673.35</v>
      </c>
      <c r="F49" s="32">
        <v>2934.67</v>
      </c>
      <c r="G49" s="32">
        <v>2934.67</v>
      </c>
      <c r="H49" s="32">
        <v>2934.67</v>
      </c>
      <c r="I49" s="32">
        <v>2934.67</v>
      </c>
      <c r="J49" s="32">
        <v>2934.67</v>
      </c>
      <c r="K49" s="92"/>
      <c r="L49" s="93"/>
    </row>
    <row r="50" spans="1:12" ht="45" x14ac:dyDescent="0.2">
      <c r="A50" s="89"/>
      <c r="B50" s="94"/>
      <c r="C50" s="21" t="s">
        <v>15</v>
      </c>
      <c r="D50" s="91"/>
      <c r="E50" s="32">
        <f t="shared" si="13"/>
        <v>34238</v>
      </c>
      <c r="F50" s="32">
        <v>6847.6</v>
      </c>
      <c r="G50" s="32">
        <v>6847.6</v>
      </c>
      <c r="H50" s="32">
        <v>6847.6</v>
      </c>
      <c r="I50" s="32">
        <v>6847.6</v>
      </c>
      <c r="J50" s="32">
        <v>6847.6</v>
      </c>
      <c r="K50" s="92"/>
      <c r="L50" s="93"/>
    </row>
    <row r="51" spans="1:12" ht="30" x14ac:dyDescent="0.2">
      <c r="A51" s="89"/>
      <c r="B51" s="95"/>
      <c r="C51" s="21" t="s">
        <v>24</v>
      </c>
      <c r="D51" s="91"/>
      <c r="E51" s="32">
        <f t="shared" si="13"/>
        <v>0</v>
      </c>
      <c r="F51" s="32">
        <v>0</v>
      </c>
      <c r="G51" s="32">
        <v>0</v>
      </c>
      <c r="H51" s="32">
        <v>0</v>
      </c>
      <c r="I51" s="32">
        <v>0</v>
      </c>
      <c r="J51" s="32">
        <v>0</v>
      </c>
      <c r="K51" s="92"/>
      <c r="L51" s="93"/>
    </row>
    <row r="52" spans="1:12" ht="15.75" customHeight="1" x14ac:dyDescent="0.2">
      <c r="A52" s="96"/>
      <c r="B52" s="82" t="s">
        <v>253</v>
      </c>
      <c r="C52" s="83"/>
      <c r="D52" s="83"/>
      <c r="E52" s="83"/>
      <c r="F52" s="83"/>
      <c r="G52" s="83"/>
      <c r="H52" s="83"/>
      <c r="I52" s="83"/>
      <c r="J52" s="83"/>
      <c r="K52" s="84"/>
      <c r="L52" s="85"/>
    </row>
    <row r="53" spans="1:12" ht="59.25" customHeight="1" x14ac:dyDescent="0.2">
      <c r="A53" s="86" t="s">
        <v>6</v>
      </c>
      <c r="B53" s="87" t="s">
        <v>194</v>
      </c>
      <c r="C53" s="21"/>
      <c r="D53" s="21"/>
      <c r="E53" s="21"/>
      <c r="F53" s="32"/>
      <c r="G53" s="32"/>
      <c r="H53" s="21"/>
      <c r="I53" s="21"/>
      <c r="J53" s="21"/>
      <c r="K53" s="21"/>
      <c r="L53" s="88"/>
    </row>
    <row r="54" spans="1:12" ht="15" customHeight="1" x14ac:dyDescent="0.2">
      <c r="A54" s="89" t="s">
        <v>12</v>
      </c>
      <c r="B54" s="25" t="s">
        <v>172</v>
      </c>
      <c r="C54" s="21" t="s">
        <v>2</v>
      </c>
      <c r="D54" s="91" t="s">
        <v>36</v>
      </c>
      <c r="E54" s="32">
        <f t="shared" ref="E54:J54" si="16">SUM(E55:E58)</f>
        <v>45500</v>
      </c>
      <c r="F54" s="32">
        <f t="shared" ref="F54" si="17">SUM(F55:F58)</f>
        <v>45500</v>
      </c>
      <c r="G54" s="32">
        <f t="shared" si="16"/>
        <v>0</v>
      </c>
      <c r="H54" s="32">
        <f t="shared" ref="H54:I54" si="18">SUM(H55:H58)</f>
        <v>0</v>
      </c>
      <c r="I54" s="32">
        <f t="shared" si="18"/>
        <v>0</v>
      </c>
      <c r="J54" s="32">
        <f t="shared" si="16"/>
        <v>0</v>
      </c>
      <c r="K54" s="92"/>
      <c r="L54" s="93"/>
    </row>
    <row r="55" spans="1:12" ht="30" x14ac:dyDescent="0.2">
      <c r="A55" s="89"/>
      <c r="B55" s="25"/>
      <c r="C55" s="21" t="s">
        <v>1</v>
      </c>
      <c r="D55" s="91"/>
      <c r="E55" s="97">
        <f>SUM(F55:J55)</f>
        <v>0</v>
      </c>
      <c r="F55" s="97">
        <v>0</v>
      </c>
      <c r="G55" s="97">
        <v>0</v>
      </c>
      <c r="H55" s="97">
        <v>0</v>
      </c>
      <c r="I55" s="97">
        <v>0</v>
      </c>
      <c r="J55" s="97">
        <v>0</v>
      </c>
      <c r="K55" s="92"/>
      <c r="L55" s="93"/>
    </row>
    <row r="56" spans="1:12" ht="30" x14ac:dyDescent="0.2">
      <c r="A56" s="89"/>
      <c r="B56" s="25"/>
      <c r="C56" s="21" t="s">
        <v>7</v>
      </c>
      <c r="D56" s="91"/>
      <c r="E56" s="97">
        <f t="shared" ref="E56:E58" si="19">SUM(F56:J56)</f>
        <v>29802.5</v>
      </c>
      <c r="F56" s="32">
        <v>29802.5</v>
      </c>
      <c r="G56" s="97">
        <v>0</v>
      </c>
      <c r="H56" s="97">
        <v>0</v>
      </c>
      <c r="I56" s="97">
        <v>0</v>
      </c>
      <c r="J56" s="97">
        <v>0</v>
      </c>
      <c r="K56" s="92"/>
      <c r="L56" s="93"/>
    </row>
    <row r="57" spans="1:12" ht="45" x14ac:dyDescent="0.2">
      <c r="A57" s="89"/>
      <c r="B57" s="25"/>
      <c r="C57" s="21" t="s">
        <v>15</v>
      </c>
      <c r="D57" s="91"/>
      <c r="E57" s="97">
        <f t="shared" si="19"/>
        <v>15697.5</v>
      </c>
      <c r="F57" s="32">
        <v>15697.5</v>
      </c>
      <c r="G57" s="97">
        <v>0</v>
      </c>
      <c r="H57" s="97">
        <v>0</v>
      </c>
      <c r="I57" s="97">
        <v>0</v>
      </c>
      <c r="J57" s="97">
        <v>0</v>
      </c>
      <c r="K57" s="92"/>
      <c r="L57" s="93"/>
    </row>
    <row r="58" spans="1:12" ht="30" x14ac:dyDescent="0.2">
      <c r="A58" s="89"/>
      <c r="B58" s="25"/>
      <c r="C58" s="21" t="s">
        <v>24</v>
      </c>
      <c r="D58" s="91"/>
      <c r="E58" s="97">
        <f t="shared" si="19"/>
        <v>0</v>
      </c>
      <c r="F58" s="97">
        <v>0</v>
      </c>
      <c r="G58" s="97">
        <v>0</v>
      </c>
      <c r="H58" s="97">
        <v>0</v>
      </c>
      <c r="I58" s="97">
        <v>0</v>
      </c>
      <c r="J58" s="97">
        <v>0</v>
      </c>
      <c r="K58" s="92"/>
      <c r="L58" s="93"/>
    </row>
    <row r="59" spans="1:12" ht="90" x14ac:dyDescent="0.2">
      <c r="A59" s="86" t="s">
        <v>10</v>
      </c>
      <c r="B59" s="87" t="s">
        <v>270</v>
      </c>
      <c r="C59" s="21"/>
      <c r="D59" s="21"/>
      <c r="E59" s="21"/>
      <c r="F59" s="32"/>
      <c r="G59" s="32"/>
      <c r="H59" s="21"/>
      <c r="I59" s="21"/>
      <c r="J59" s="21"/>
      <c r="K59" s="21"/>
      <c r="L59" s="88"/>
    </row>
    <row r="60" spans="1:12" ht="15" customHeight="1" x14ac:dyDescent="0.2">
      <c r="A60" s="89" t="s">
        <v>95</v>
      </c>
      <c r="B60" s="90" t="s">
        <v>195</v>
      </c>
      <c r="C60" s="21" t="s">
        <v>2</v>
      </c>
      <c r="D60" s="91" t="s">
        <v>36</v>
      </c>
      <c r="E60" s="32">
        <f t="shared" ref="E60:H60" si="20">SUM(E61:E64)</f>
        <v>15000</v>
      </c>
      <c r="F60" s="32">
        <f t="shared" ref="F60:G60" si="21">SUM(F61:F64)</f>
        <v>15000</v>
      </c>
      <c r="G60" s="32">
        <f t="shared" si="21"/>
        <v>0</v>
      </c>
      <c r="H60" s="32">
        <f t="shared" si="20"/>
        <v>0</v>
      </c>
      <c r="I60" s="32">
        <f t="shared" ref="I60:J60" si="22">SUM(I61:I64)</f>
        <v>0</v>
      </c>
      <c r="J60" s="32">
        <f t="shared" si="22"/>
        <v>0</v>
      </c>
      <c r="K60" s="92"/>
      <c r="L60" s="93"/>
    </row>
    <row r="61" spans="1:12" ht="34.5" customHeight="1" x14ac:dyDescent="0.2">
      <c r="A61" s="89"/>
      <c r="B61" s="94"/>
      <c r="C61" s="21" t="s">
        <v>1</v>
      </c>
      <c r="D61" s="91"/>
      <c r="E61" s="32">
        <f t="shared" ref="E61:E151" si="23">SUM(F61:J61)</f>
        <v>0</v>
      </c>
      <c r="F61" s="98">
        <v>0</v>
      </c>
      <c r="G61" s="98">
        <v>0</v>
      </c>
      <c r="H61" s="98">
        <v>0</v>
      </c>
      <c r="I61" s="98">
        <v>0</v>
      </c>
      <c r="J61" s="98">
        <v>0</v>
      </c>
      <c r="K61" s="92"/>
      <c r="L61" s="93"/>
    </row>
    <row r="62" spans="1:12" ht="30" x14ac:dyDescent="0.2">
      <c r="A62" s="89"/>
      <c r="B62" s="94"/>
      <c r="C62" s="21" t="s">
        <v>7</v>
      </c>
      <c r="D62" s="91"/>
      <c r="E62" s="32">
        <f t="shared" si="23"/>
        <v>0</v>
      </c>
      <c r="F62" s="98">
        <v>0</v>
      </c>
      <c r="G62" s="98">
        <v>0</v>
      </c>
      <c r="H62" s="98">
        <v>0</v>
      </c>
      <c r="I62" s="98">
        <v>0</v>
      </c>
      <c r="J62" s="98">
        <v>0</v>
      </c>
      <c r="K62" s="92"/>
      <c r="L62" s="93"/>
    </row>
    <row r="63" spans="1:12" ht="45" x14ac:dyDescent="0.2">
      <c r="A63" s="89"/>
      <c r="B63" s="94"/>
      <c r="C63" s="21" t="s">
        <v>15</v>
      </c>
      <c r="D63" s="91"/>
      <c r="E63" s="32">
        <f t="shared" si="23"/>
        <v>15000</v>
      </c>
      <c r="F63" s="98">
        <v>15000</v>
      </c>
      <c r="G63" s="98">
        <v>0</v>
      </c>
      <c r="H63" s="98">
        <v>0</v>
      </c>
      <c r="I63" s="98">
        <v>0</v>
      </c>
      <c r="J63" s="98">
        <v>0</v>
      </c>
      <c r="K63" s="92"/>
      <c r="L63" s="93"/>
    </row>
    <row r="64" spans="1:12" ht="30" x14ac:dyDescent="0.2">
      <c r="A64" s="89"/>
      <c r="B64" s="95"/>
      <c r="C64" s="21" t="s">
        <v>24</v>
      </c>
      <c r="D64" s="91"/>
      <c r="E64" s="32">
        <f t="shared" si="23"/>
        <v>0</v>
      </c>
      <c r="F64" s="98">
        <v>0</v>
      </c>
      <c r="G64" s="98">
        <v>0</v>
      </c>
      <c r="H64" s="98">
        <v>0</v>
      </c>
      <c r="I64" s="98">
        <v>0</v>
      </c>
      <c r="J64" s="98">
        <v>0</v>
      </c>
      <c r="K64" s="92"/>
      <c r="L64" s="93"/>
    </row>
    <row r="65" spans="1:15" ht="18.75" customHeight="1" x14ac:dyDescent="0.2">
      <c r="A65" s="89" t="s">
        <v>23</v>
      </c>
      <c r="B65" s="90" t="s">
        <v>196</v>
      </c>
      <c r="C65" s="21" t="s">
        <v>2</v>
      </c>
      <c r="D65" s="91" t="s">
        <v>36</v>
      </c>
      <c r="E65" s="32">
        <f t="shared" si="23"/>
        <v>0</v>
      </c>
      <c r="F65" s="32">
        <f t="shared" ref="F65:G65" si="24">SUM(F66:F69)</f>
        <v>0</v>
      </c>
      <c r="G65" s="32">
        <f t="shared" si="24"/>
        <v>0</v>
      </c>
      <c r="H65" s="32">
        <f t="shared" ref="H65:J65" si="25">SUM(H66:H69)</f>
        <v>0</v>
      </c>
      <c r="I65" s="32">
        <f t="shared" si="25"/>
        <v>0</v>
      </c>
      <c r="J65" s="32">
        <f t="shared" si="25"/>
        <v>0</v>
      </c>
      <c r="K65" s="92"/>
      <c r="L65" s="93"/>
    </row>
    <row r="66" spans="1:15" ht="30" x14ac:dyDescent="0.2">
      <c r="A66" s="89"/>
      <c r="B66" s="94"/>
      <c r="C66" s="21" t="s">
        <v>1</v>
      </c>
      <c r="D66" s="91"/>
      <c r="E66" s="32">
        <f t="shared" si="23"/>
        <v>0</v>
      </c>
      <c r="F66" s="98">
        <v>0</v>
      </c>
      <c r="G66" s="98">
        <v>0</v>
      </c>
      <c r="H66" s="98">
        <v>0</v>
      </c>
      <c r="I66" s="98">
        <v>0</v>
      </c>
      <c r="J66" s="98">
        <v>0</v>
      </c>
      <c r="K66" s="92"/>
      <c r="L66" s="93"/>
    </row>
    <row r="67" spans="1:15" ht="30" x14ac:dyDescent="0.2">
      <c r="A67" s="89"/>
      <c r="B67" s="94"/>
      <c r="C67" s="21" t="s">
        <v>7</v>
      </c>
      <c r="D67" s="91"/>
      <c r="E67" s="32">
        <f t="shared" si="23"/>
        <v>0</v>
      </c>
      <c r="F67" s="98">
        <v>0</v>
      </c>
      <c r="G67" s="98">
        <v>0</v>
      </c>
      <c r="H67" s="98">
        <v>0</v>
      </c>
      <c r="I67" s="98">
        <v>0</v>
      </c>
      <c r="J67" s="98">
        <v>0</v>
      </c>
      <c r="K67" s="92"/>
      <c r="L67" s="93"/>
    </row>
    <row r="68" spans="1:15" ht="45" x14ac:dyDescent="0.2">
      <c r="A68" s="89"/>
      <c r="B68" s="94"/>
      <c r="C68" s="21" t="s">
        <v>15</v>
      </c>
      <c r="D68" s="91"/>
      <c r="E68" s="32">
        <f t="shared" si="23"/>
        <v>0</v>
      </c>
      <c r="F68" s="98">
        <v>0</v>
      </c>
      <c r="G68" s="98">
        <v>0</v>
      </c>
      <c r="H68" s="98">
        <v>0</v>
      </c>
      <c r="I68" s="98">
        <v>0</v>
      </c>
      <c r="J68" s="98">
        <v>0</v>
      </c>
      <c r="K68" s="92"/>
      <c r="L68" s="93"/>
      <c r="O68" s="99"/>
    </row>
    <row r="69" spans="1:15" ht="30" x14ac:dyDescent="0.2">
      <c r="A69" s="89"/>
      <c r="B69" s="95"/>
      <c r="C69" s="21" t="s">
        <v>24</v>
      </c>
      <c r="D69" s="91"/>
      <c r="E69" s="32">
        <f t="shared" si="23"/>
        <v>0</v>
      </c>
      <c r="F69" s="98">
        <v>0</v>
      </c>
      <c r="G69" s="98">
        <v>0</v>
      </c>
      <c r="H69" s="98">
        <v>0</v>
      </c>
      <c r="I69" s="98">
        <v>0</v>
      </c>
      <c r="J69" s="98">
        <v>0</v>
      </c>
      <c r="K69" s="92"/>
      <c r="L69" s="93"/>
    </row>
    <row r="70" spans="1:15" ht="15" customHeight="1" x14ac:dyDescent="0.2">
      <c r="A70" s="89" t="s">
        <v>26</v>
      </c>
      <c r="B70" s="90" t="s">
        <v>197</v>
      </c>
      <c r="C70" s="21" t="s">
        <v>2</v>
      </c>
      <c r="D70" s="91" t="s">
        <v>36</v>
      </c>
      <c r="E70" s="32">
        <f t="shared" si="23"/>
        <v>0</v>
      </c>
      <c r="F70" s="32">
        <f t="shared" ref="F70:G70" si="26">SUM(F71:F74)</f>
        <v>0</v>
      </c>
      <c r="G70" s="32">
        <f t="shared" si="26"/>
        <v>0</v>
      </c>
      <c r="H70" s="32">
        <f t="shared" ref="H70:J70" si="27">SUM(H71:H74)</f>
        <v>0</v>
      </c>
      <c r="I70" s="32">
        <f t="shared" si="27"/>
        <v>0</v>
      </c>
      <c r="J70" s="32">
        <f t="shared" si="27"/>
        <v>0</v>
      </c>
      <c r="K70" s="92"/>
      <c r="L70" s="93"/>
    </row>
    <row r="71" spans="1:15" ht="30" x14ac:dyDescent="0.2">
      <c r="A71" s="89"/>
      <c r="B71" s="94"/>
      <c r="C71" s="21" t="s">
        <v>1</v>
      </c>
      <c r="D71" s="91"/>
      <c r="E71" s="32">
        <f t="shared" si="23"/>
        <v>0</v>
      </c>
      <c r="F71" s="98">
        <v>0</v>
      </c>
      <c r="G71" s="98">
        <v>0</v>
      </c>
      <c r="H71" s="98">
        <v>0</v>
      </c>
      <c r="I71" s="98">
        <v>0</v>
      </c>
      <c r="J71" s="98">
        <v>0</v>
      </c>
      <c r="K71" s="92"/>
      <c r="L71" s="93"/>
    </row>
    <row r="72" spans="1:15" ht="30" x14ac:dyDescent="0.2">
      <c r="A72" s="89"/>
      <c r="B72" s="94"/>
      <c r="C72" s="21" t="s">
        <v>7</v>
      </c>
      <c r="D72" s="91"/>
      <c r="E72" s="32">
        <f t="shared" si="23"/>
        <v>0</v>
      </c>
      <c r="F72" s="98">
        <v>0</v>
      </c>
      <c r="G72" s="98">
        <v>0</v>
      </c>
      <c r="H72" s="98">
        <v>0</v>
      </c>
      <c r="I72" s="98">
        <v>0</v>
      </c>
      <c r="J72" s="98">
        <v>0</v>
      </c>
      <c r="K72" s="92"/>
      <c r="L72" s="93"/>
    </row>
    <row r="73" spans="1:15" ht="45" x14ac:dyDescent="0.2">
      <c r="A73" s="89"/>
      <c r="B73" s="94"/>
      <c r="C73" s="21" t="s">
        <v>15</v>
      </c>
      <c r="D73" s="91"/>
      <c r="E73" s="32">
        <f t="shared" si="23"/>
        <v>0</v>
      </c>
      <c r="F73" s="98">
        <v>0</v>
      </c>
      <c r="G73" s="98">
        <v>0</v>
      </c>
      <c r="H73" s="98">
        <v>0</v>
      </c>
      <c r="I73" s="98">
        <v>0</v>
      </c>
      <c r="J73" s="98">
        <v>0</v>
      </c>
      <c r="K73" s="92"/>
      <c r="L73" s="93"/>
    </row>
    <row r="74" spans="1:15" ht="30" x14ac:dyDescent="0.2">
      <c r="A74" s="89"/>
      <c r="B74" s="95"/>
      <c r="C74" s="21" t="s">
        <v>24</v>
      </c>
      <c r="D74" s="91"/>
      <c r="E74" s="32">
        <f t="shared" si="23"/>
        <v>0</v>
      </c>
      <c r="F74" s="98">
        <v>0</v>
      </c>
      <c r="G74" s="98">
        <v>0</v>
      </c>
      <c r="H74" s="98">
        <v>0</v>
      </c>
      <c r="I74" s="98">
        <v>0</v>
      </c>
      <c r="J74" s="98">
        <v>0</v>
      </c>
      <c r="K74" s="92"/>
      <c r="L74" s="93"/>
    </row>
    <row r="75" spans="1:15" ht="15" customHeight="1" x14ac:dyDescent="0.2">
      <c r="A75" s="89" t="s">
        <v>249</v>
      </c>
      <c r="B75" s="90" t="s">
        <v>198</v>
      </c>
      <c r="C75" s="21" t="s">
        <v>2</v>
      </c>
      <c r="D75" s="91" t="s">
        <v>36</v>
      </c>
      <c r="E75" s="32">
        <f t="shared" ref="E75:E84" si="28">SUM(F75:J75)</f>
        <v>103236.75</v>
      </c>
      <c r="F75" s="32">
        <f t="shared" ref="F75:G75" si="29">SUM(F76:F79)</f>
        <v>20647.349999999999</v>
      </c>
      <c r="G75" s="32">
        <f t="shared" si="29"/>
        <v>20647.349999999999</v>
      </c>
      <c r="H75" s="32">
        <f t="shared" ref="H75:J75" si="30">SUM(H76:H79)</f>
        <v>20647.349999999999</v>
      </c>
      <c r="I75" s="32">
        <f t="shared" si="30"/>
        <v>20647.349999999999</v>
      </c>
      <c r="J75" s="32">
        <f t="shared" si="30"/>
        <v>20647.349999999999</v>
      </c>
      <c r="K75" s="92"/>
      <c r="L75" s="93"/>
    </row>
    <row r="76" spans="1:15" ht="30" x14ac:dyDescent="0.2">
      <c r="A76" s="89"/>
      <c r="B76" s="94"/>
      <c r="C76" s="21" t="s">
        <v>1</v>
      </c>
      <c r="D76" s="91"/>
      <c r="E76" s="32">
        <f t="shared" si="28"/>
        <v>0</v>
      </c>
      <c r="F76" s="98">
        <v>0</v>
      </c>
      <c r="G76" s="98">
        <v>0</v>
      </c>
      <c r="H76" s="98">
        <v>0</v>
      </c>
      <c r="I76" s="98">
        <v>0</v>
      </c>
      <c r="J76" s="98">
        <v>0</v>
      </c>
      <c r="K76" s="92"/>
      <c r="L76" s="93"/>
    </row>
    <row r="77" spans="1:15" ht="30" x14ac:dyDescent="0.2">
      <c r="A77" s="89"/>
      <c r="B77" s="94"/>
      <c r="C77" s="21" t="s">
        <v>7</v>
      </c>
      <c r="D77" s="91"/>
      <c r="E77" s="32">
        <f t="shared" si="28"/>
        <v>98117.65</v>
      </c>
      <c r="F77" s="98">
        <v>19623.53</v>
      </c>
      <c r="G77" s="98">
        <v>19623.53</v>
      </c>
      <c r="H77" s="98">
        <v>19623.53</v>
      </c>
      <c r="I77" s="98">
        <v>19623.53</v>
      </c>
      <c r="J77" s="98">
        <v>19623.53</v>
      </c>
      <c r="K77" s="92"/>
      <c r="L77" s="93"/>
    </row>
    <row r="78" spans="1:15" ht="45" x14ac:dyDescent="0.2">
      <c r="A78" s="89"/>
      <c r="B78" s="94"/>
      <c r="C78" s="21" t="s">
        <v>15</v>
      </c>
      <c r="D78" s="91"/>
      <c r="E78" s="32">
        <f t="shared" si="28"/>
        <v>5119.1000000000004</v>
      </c>
      <c r="F78" s="98">
        <v>1023.82</v>
      </c>
      <c r="G78" s="98">
        <v>1023.82</v>
      </c>
      <c r="H78" s="98">
        <v>1023.82</v>
      </c>
      <c r="I78" s="98">
        <v>1023.82</v>
      </c>
      <c r="J78" s="98">
        <v>1023.82</v>
      </c>
      <c r="K78" s="92"/>
      <c r="L78" s="93"/>
    </row>
    <row r="79" spans="1:15" ht="30" x14ac:dyDescent="0.2">
      <c r="A79" s="89"/>
      <c r="B79" s="95"/>
      <c r="C79" s="21" t="s">
        <v>24</v>
      </c>
      <c r="D79" s="91"/>
      <c r="E79" s="32">
        <f t="shared" si="28"/>
        <v>0</v>
      </c>
      <c r="F79" s="98">
        <v>0</v>
      </c>
      <c r="G79" s="98">
        <v>0</v>
      </c>
      <c r="H79" s="98">
        <v>0</v>
      </c>
      <c r="I79" s="98">
        <v>0</v>
      </c>
      <c r="J79" s="98">
        <v>0</v>
      </c>
      <c r="K79" s="92"/>
      <c r="L79" s="93"/>
    </row>
    <row r="80" spans="1:15" ht="15" customHeight="1" x14ac:dyDescent="0.2">
      <c r="A80" s="89" t="s">
        <v>199</v>
      </c>
      <c r="B80" s="90" t="s">
        <v>200</v>
      </c>
      <c r="C80" s="21" t="s">
        <v>2</v>
      </c>
      <c r="D80" s="91" t="s">
        <v>36</v>
      </c>
      <c r="E80" s="32">
        <f t="shared" si="28"/>
        <v>0</v>
      </c>
      <c r="F80" s="32">
        <f t="shared" ref="F80:G80" si="31">SUM(F81:F84)</f>
        <v>0</v>
      </c>
      <c r="G80" s="32">
        <f t="shared" si="31"/>
        <v>0</v>
      </c>
      <c r="H80" s="32">
        <f t="shared" ref="H80:J80" si="32">SUM(H81:H84)</f>
        <v>0</v>
      </c>
      <c r="I80" s="32">
        <f t="shared" si="32"/>
        <v>0</v>
      </c>
      <c r="J80" s="32">
        <f t="shared" si="32"/>
        <v>0</v>
      </c>
      <c r="K80" s="92"/>
      <c r="L80" s="93"/>
    </row>
    <row r="81" spans="1:12" ht="30" x14ac:dyDescent="0.2">
      <c r="A81" s="89"/>
      <c r="B81" s="94"/>
      <c r="C81" s="21" t="s">
        <v>1</v>
      </c>
      <c r="D81" s="91"/>
      <c r="E81" s="32">
        <f t="shared" si="28"/>
        <v>0</v>
      </c>
      <c r="F81" s="98">
        <v>0</v>
      </c>
      <c r="G81" s="98">
        <v>0</v>
      </c>
      <c r="H81" s="98">
        <v>0</v>
      </c>
      <c r="I81" s="98">
        <v>0</v>
      </c>
      <c r="J81" s="98">
        <v>0</v>
      </c>
      <c r="K81" s="92"/>
      <c r="L81" s="93"/>
    </row>
    <row r="82" spans="1:12" ht="30" x14ac:dyDescent="0.2">
      <c r="A82" s="89"/>
      <c r="B82" s="94"/>
      <c r="C82" s="21" t="s">
        <v>7</v>
      </c>
      <c r="D82" s="91"/>
      <c r="E82" s="32">
        <f t="shared" si="28"/>
        <v>0</v>
      </c>
      <c r="F82" s="98">
        <v>0</v>
      </c>
      <c r="G82" s="98">
        <v>0</v>
      </c>
      <c r="H82" s="98">
        <v>0</v>
      </c>
      <c r="I82" s="98">
        <v>0</v>
      </c>
      <c r="J82" s="98">
        <v>0</v>
      </c>
      <c r="K82" s="92"/>
      <c r="L82" s="93"/>
    </row>
    <row r="83" spans="1:12" ht="45" x14ac:dyDescent="0.2">
      <c r="A83" s="89"/>
      <c r="B83" s="94"/>
      <c r="C83" s="21" t="s">
        <v>15</v>
      </c>
      <c r="D83" s="91"/>
      <c r="E83" s="32">
        <f t="shared" si="28"/>
        <v>0</v>
      </c>
      <c r="F83" s="98">
        <v>0</v>
      </c>
      <c r="G83" s="98">
        <v>0</v>
      </c>
      <c r="H83" s="98">
        <v>0</v>
      </c>
      <c r="I83" s="98">
        <v>0</v>
      </c>
      <c r="J83" s="98">
        <v>0</v>
      </c>
      <c r="K83" s="92"/>
      <c r="L83" s="93"/>
    </row>
    <row r="84" spans="1:12" ht="30" x14ac:dyDescent="0.2">
      <c r="A84" s="89"/>
      <c r="B84" s="95"/>
      <c r="C84" s="21" t="s">
        <v>24</v>
      </c>
      <c r="D84" s="91"/>
      <c r="E84" s="32">
        <f t="shared" si="28"/>
        <v>0</v>
      </c>
      <c r="F84" s="98">
        <v>0</v>
      </c>
      <c r="G84" s="98">
        <v>0</v>
      </c>
      <c r="H84" s="98">
        <v>0</v>
      </c>
      <c r="I84" s="98">
        <v>0</v>
      </c>
      <c r="J84" s="98">
        <v>0</v>
      </c>
      <c r="K84" s="92"/>
      <c r="L84" s="93"/>
    </row>
    <row r="85" spans="1:12" ht="15" customHeight="1" x14ac:dyDescent="0.2">
      <c r="A85" s="89" t="s">
        <v>202</v>
      </c>
      <c r="B85" s="90" t="s">
        <v>201</v>
      </c>
      <c r="C85" s="21" t="s">
        <v>2</v>
      </c>
      <c r="D85" s="91" t="s">
        <v>36</v>
      </c>
      <c r="E85" s="32">
        <f t="shared" ref="E85:E89" si="33">SUM(F85:J85)</f>
        <v>0</v>
      </c>
      <c r="F85" s="32">
        <f t="shared" ref="F85:G85" si="34">SUM(F86:F89)</f>
        <v>0</v>
      </c>
      <c r="G85" s="32">
        <f t="shared" si="34"/>
        <v>0</v>
      </c>
      <c r="H85" s="32">
        <f t="shared" ref="H85:J85" si="35">SUM(H86:H89)</f>
        <v>0</v>
      </c>
      <c r="I85" s="32">
        <f t="shared" si="35"/>
        <v>0</v>
      </c>
      <c r="J85" s="32">
        <f t="shared" si="35"/>
        <v>0</v>
      </c>
      <c r="K85" s="92"/>
      <c r="L85" s="93"/>
    </row>
    <row r="86" spans="1:12" ht="30" x14ac:dyDescent="0.2">
      <c r="A86" s="89"/>
      <c r="B86" s="94"/>
      <c r="C86" s="21" t="s">
        <v>1</v>
      </c>
      <c r="D86" s="91"/>
      <c r="E86" s="32">
        <f t="shared" si="33"/>
        <v>0</v>
      </c>
      <c r="F86" s="98">
        <v>0</v>
      </c>
      <c r="G86" s="98">
        <v>0</v>
      </c>
      <c r="H86" s="98">
        <v>0</v>
      </c>
      <c r="I86" s="98">
        <v>0</v>
      </c>
      <c r="J86" s="98">
        <v>0</v>
      </c>
      <c r="K86" s="92"/>
      <c r="L86" s="93"/>
    </row>
    <row r="87" spans="1:12" ht="30" x14ac:dyDescent="0.2">
      <c r="A87" s="89"/>
      <c r="B87" s="94"/>
      <c r="C87" s="21" t="s">
        <v>7</v>
      </c>
      <c r="D87" s="91"/>
      <c r="E87" s="32">
        <f t="shared" si="33"/>
        <v>0</v>
      </c>
      <c r="F87" s="98">
        <v>0</v>
      </c>
      <c r="G87" s="98">
        <v>0</v>
      </c>
      <c r="H87" s="98">
        <v>0</v>
      </c>
      <c r="I87" s="98">
        <v>0</v>
      </c>
      <c r="J87" s="98">
        <v>0</v>
      </c>
      <c r="K87" s="92"/>
      <c r="L87" s="93"/>
    </row>
    <row r="88" spans="1:12" ht="45" x14ac:dyDescent="0.2">
      <c r="A88" s="89"/>
      <c r="B88" s="94"/>
      <c r="C88" s="21" t="s">
        <v>15</v>
      </c>
      <c r="D88" s="91"/>
      <c r="E88" s="32">
        <f t="shared" si="33"/>
        <v>0</v>
      </c>
      <c r="F88" s="98">
        <v>0</v>
      </c>
      <c r="G88" s="98">
        <v>0</v>
      </c>
      <c r="H88" s="98">
        <v>0</v>
      </c>
      <c r="I88" s="98">
        <v>0</v>
      </c>
      <c r="J88" s="98">
        <v>0</v>
      </c>
      <c r="K88" s="92"/>
      <c r="L88" s="93"/>
    </row>
    <row r="89" spans="1:12" ht="30" x14ac:dyDescent="0.2">
      <c r="A89" s="89"/>
      <c r="B89" s="95"/>
      <c r="C89" s="21" t="s">
        <v>24</v>
      </c>
      <c r="D89" s="91"/>
      <c r="E89" s="32">
        <f t="shared" si="33"/>
        <v>0</v>
      </c>
      <c r="F89" s="98">
        <v>0</v>
      </c>
      <c r="G89" s="98">
        <v>0</v>
      </c>
      <c r="H89" s="98">
        <v>0</v>
      </c>
      <c r="I89" s="98">
        <v>0</v>
      </c>
      <c r="J89" s="98">
        <v>0</v>
      </c>
      <c r="K89" s="92"/>
      <c r="L89" s="93"/>
    </row>
    <row r="90" spans="1:12" ht="15" customHeight="1" x14ac:dyDescent="0.2">
      <c r="A90" s="89" t="s">
        <v>193</v>
      </c>
      <c r="B90" s="90" t="s">
        <v>262</v>
      </c>
      <c r="C90" s="21" t="s">
        <v>2</v>
      </c>
      <c r="D90" s="91" t="s">
        <v>36</v>
      </c>
      <c r="E90" s="32">
        <f t="shared" ref="E90:E94" si="36">SUM(F90:J90)</f>
        <v>0</v>
      </c>
      <c r="F90" s="32">
        <f t="shared" ref="F90:G90" si="37">SUM(F91:F94)</f>
        <v>0</v>
      </c>
      <c r="G90" s="32">
        <f t="shared" si="37"/>
        <v>0</v>
      </c>
      <c r="H90" s="32">
        <f t="shared" ref="H90:J90" si="38">SUM(H91:H94)</f>
        <v>0</v>
      </c>
      <c r="I90" s="32">
        <f t="shared" si="38"/>
        <v>0</v>
      </c>
      <c r="J90" s="32">
        <f t="shared" si="38"/>
        <v>0</v>
      </c>
      <c r="K90" s="92"/>
      <c r="L90" s="93"/>
    </row>
    <row r="91" spans="1:12" ht="30" x14ac:dyDescent="0.2">
      <c r="A91" s="89"/>
      <c r="B91" s="94"/>
      <c r="C91" s="21" t="s">
        <v>1</v>
      </c>
      <c r="D91" s="91"/>
      <c r="E91" s="32">
        <f t="shared" si="36"/>
        <v>0</v>
      </c>
      <c r="F91" s="98">
        <v>0</v>
      </c>
      <c r="G91" s="98">
        <v>0</v>
      </c>
      <c r="H91" s="98">
        <v>0</v>
      </c>
      <c r="I91" s="98">
        <v>0</v>
      </c>
      <c r="J91" s="98">
        <v>0</v>
      </c>
      <c r="K91" s="92"/>
      <c r="L91" s="93"/>
    </row>
    <row r="92" spans="1:12" ht="30" x14ac:dyDescent="0.2">
      <c r="A92" s="89"/>
      <c r="B92" s="94"/>
      <c r="C92" s="21" t="s">
        <v>7</v>
      </c>
      <c r="D92" s="91"/>
      <c r="E92" s="32">
        <f t="shared" si="36"/>
        <v>0</v>
      </c>
      <c r="F92" s="98">
        <v>0</v>
      </c>
      <c r="G92" s="98">
        <v>0</v>
      </c>
      <c r="H92" s="98">
        <v>0</v>
      </c>
      <c r="I92" s="98">
        <v>0</v>
      </c>
      <c r="J92" s="98">
        <v>0</v>
      </c>
      <c r="K92" s="92"/>
      <c r="L92" s="93"/>
    </row>
    <row r="93" spans="1:12" ht="45" x14ac:dyDescent="0.2">
      <c r="A93" s="89"/>
      <c r="B93" s="94"/>
      <c r="C93" s="21" t="s">
        <v>15</v>
      </c>
      <c r="D93" s="91"/>
      <c r="E93" s="32">
        <f t="shared" si="36"/>
        <v>0</v>
      </c>
      <c r="F93" s="98">
        <v>0</v>
      </c>
      <c r="G93" s="98">
        <v>0</v>
      </c>
      <c r="H93" s="98">
        <v>0</v>
      </c>
      <c r="I93" s="98">
        <v>0</v>
      </c>
      <c r="J93" s="98">
        <v>0</v>
      </c>
      <c r="K93" s="92"/>
      <c r="L93" s="93"/>
    </row>
    <row r="94" spans="1:12" ht="30" x14ac:dyDescent="0.2">
      <c r="A94" s="89"/>
      <c r="B94" s="95"/>
      <c r="C94" s="21" t="s">
        <v>24</v>
      </c>
      <c r="D94" s="91"/>
      <c r="E94" s="32">
        <f t="shared" si="36"/>
        <v>0</v>
      </c>
      <c r="F94" s="98">
        <v>0</v>
      </c>
      <c r="G94" s="98">
        <v>0</v>
      </c>
      <c r="H94" s="98">
        <v>0</v>
      </c>
      <c r="I94" s="98">
        <v>0</v>
      </c>
      <c r="J94" s="98">
        <v>0</v>
      </c>
      <c r="K94" s="92"/>
      <c r="L94" s="93"/>
    </row>
    <row r="95" spans="1:12" ht="15" customHeight="1" x14ac:dyDescent="0.2">
      <c r="A95" s="89" t="s">
        <v>203</v>
      </c>
      <c r="B95" s="90" t="s">
        <v>204</v>
      </c>
      <c r="C95" s="21" t="s">
        <v>2</v>
      </c>
      <c r="D95" s="91" t="s">
        <v>36</v>
      </c>
      <c r="E95" s="32">
        <f>SUM(F95:J95)</f>
        <v>25226.455000000002</v>
      </c>
      <c r="F95" s="32">
        <f t="shared" ref="F95:G95" si="39">SUM(F96:F99)</f>
        <v>25226.455000000002</v>
      </c>
      <c r="G95" s="32">
        <f t="shared" si="39"/>
        <v>0</v>
      </c>
      <c r="H95" s="32">
        <f t="shared" ref="H95:J95" si="40">SUM(H96:H99)</f>
        <v>0</v>
      </c>
      <c r="I95" s="32">
        <f t="shared" si="40"/>
        <v>0</v>
      </c>
      <c r="J95" s="32">
        <f t="shared" si="40"/>
        <v>0</v>
      </c>
      <c r="K95" s="92"/>
      <c r="L95" s="93"/>
    </row>
    <row r="96" spans="1:12" ht="30" x14ac:dyDescent="0.2">
      <c r="A96" s="89"/>
      <c r="B96" s="94"/>
      <c r="C96" s="21" t="s">
        <v>1</v>
      </c>
      <c r="D96" s="91"/>
      <c r="E96" s="32">
        <f t="shared" ref="E96:E99" si="41">SUM(F96:J96)</f>
        <v>0</v>
      </c>
      <c r="F96" s="98">
        <v>0</v>
      </c>
      <c r="G96" s="98">
        <v>0</v>
      </c>
      <c r="H96" s="98">
        <v>0</v>
      </c>
      <c r="I96" s="98">
        <v>0</v>
      </c>
      <c r="J96" s="98">
        <v>0</v>
      </c>
      <c r="K96" s="92"/>
      <c r="L96" s="93"/>
    </row>
    <row r="97" spans="1:12" ht="30" x14ac:dyDescent="0.2">
      <c r="A97" s="89"/>
      <c r="B97" s="94"/>
      <c r="C97" s="21" t="s">
        <v>7</v>
      </c>
      <c r="D97" s="91"/>
      <c r="E97" s="32">
        <f t="shared" si="41"/>
        <v>0</v>
      </c>
      <c r="F97" s="98">
        <v>0</v>
      </c>
      <c r="G97" s="98">
        <v>0</v>
      </c>
      <c r="H97" s="98">
        <v>0</v>
      </c>
      <c r="I97" s="98">
        <v>0</v>
      </c>
      <c r="J97" s="98">
        <v>0</v>
      </c>
      <c r="K97" s="92"/>
      <c r="L97" s="93"/>
    </row>
    <row r="98" spans="1:12" ht="45" x14ac:dyDescent="0.2">
      <c r="A98" s="89"/>
      <c r="B98" s="94"/>
      <c r="C98" s="21" t="s">
        <v>15</v>
      </c>
      <c r="D98" s="91"/>
      <c r="E98" s="32">
        <f>SUM(F98:J98)</f>
        <v>25226.455000000002</v>
      </c>
      <c r="F98" s="98">
        <v>25226.455000000002</v>
      </c>
      <c r="G98" s="98">
        <v>0</v>
      </c>
      <c r="H98" s="98">
        <v>0</v>
      </c>
      <c r="I98" s="98">
        <v>0</v>
      </c>
      <c r="J98" s="98">
        <v>0</v>
      </c>
      <c r="K98" s="92"/>
      <c r="L98" s="93"/>
    </row>
    <row r="99" spans="1:12" ht="30" x14ac:dyDescent="0.2">
      <c r="A99" s="89"/>
      <c r="B99" s="95"/>
      <c r="C99" s="21" t="s">
        <v>24</v>
      </c>
      <c r="D99" s="91"/>
      <c r="E99" s="32">
        <f t="shared" si="41"/>
        <v>0</v>
      </c>
      <c r="F99" s="98">
        <v>0</v>
      </c>
      <c r="G99" s="98">
        <v>0</v>
      </c>
      <c r="H99" s="98">
        <v>0</v>
      </c>
      <c r="I99" s="98">
        <v>0</v>
      </c>
      <c r="J99" s="98">
        <v>0</v>
      </c>
      <c r="K99" s="92"/>
      <c r="L99" s="93"/>
    </row>
    <row r="100" spans="1:12" ht="15" customHeight="1" x14ac:dyDescent="0.2">
      <c r="A100" s="89" t="s">
        <v>205</v>
      </c>
      <c r="B100" s="90" t="s">
        <v>206</v>
      </c>
      <c r="C100" s="21" t="s">
        <v>2</v>
      </c>
      <c r="D100" s="91" t="s">
        <v>36</v>
      </c>
      <c r="E100" s="32">
        <f t="shared" ref="E100:E104" si="42">SUM(F100:J100)</f>
        <v>0</v>
      </c>
      <c r="F100" s="32">
        <f t="shared" ref="F100:G100" si="43">SUM(F101:F104)</f>
        <v>0</v>
      </c>
      <c r="G100" s="32">
        <f t="shared" si="43"/>
        <v>0</v>
      </c>
      <c r="H100" s="32">
        <f t="shared" ref="H100:J100" si="44">SUM(H101:H104)</f>
        <v>0</v>
      </c>
      <c r="I100" s="32">
        <f t="shared" si="44"/>
        <v>0</v>
      </c>
      <c r="J100" s="32">
        <f t="shared" si="44"/>
        <v>0</v>
      </c>
      <c r="K100" s="92"/>
      <c r="L100" s="93"/>
    </row>
    <row r="101" spans="1:12" ht="30" x14ac:dyDescent="0.2">
      <c r="A101" s="89"/>
      <c r="B101" s="94"/>
      <c r="C101" s="21" t="s">
        <v>1</v>
      </c>
      <c r="D101" s="91"/>
      <c r="E101" s="32">
        <f t="shared" si="42"/>
        <v>0</v>
      </c>
      <c r="F101" s="98">
        <v>0</v>
      </c>
      <c r="G101" s="98">
        <v>0</v>
      </c>
      <c r="H101" s="98">
        <v>0</v>
      </c>
      <c r="I101" s="98">
        <v>0</v>
      </c>
      <c r="J101" s="98">
        <v>0</v>
      </c>
      <c r="K101" s="92"/>
      <c r="L101" s="93"/>
    </row>
    <row r="102" spans="1:12" ht="30" x14ac:dyDescent="0.2">
      <c r="A102" s="89"/>
      <c r="B102" s="94"/>
      <c r="C102" s="21" t="s">
        <v>7</v>
      </c>
      <c r="D102" s="91"/>
      <c r="E102" s="32">
        <f t="shared" si="42"/>
        <v>0</v>
      </c>
      <c r="F102" s="98">
        <v>0</v>
      </c>
      <c r="G102" s="98">
        <v>0</v>
      </c>
      <c r="H102" s="98">
        <v>0</v>
      </c>
      <c r="I102" s="98">
        <v>0</v>
      </c>
      <c r="J102" s="98">
        <v>0</v>
      </c>
      <c r="K102" s="92"/>
      <c r="L102" s="93"/>
    </row>
    <row r="103" spans="1:12" ht="45" x14ac:dyDescent="0.2">
      <c r="A103" s="89"/>
      <c r="B103" s="94"/>
      <c r="C103" s="21" t="s">
        <v>15</v>
      </c>
      <c r="D103" s="91"/>
      <c r="E103" s="32">
        <f t="shared" si="42"/>
        <v>0</v>
      </c>
      <c r="F103" s="98">
        <v>0</v>
      </c>
      <c r="G103" s="98">
        <v>0</v>
      </c>
      <c r="H103" s="98">
        <v>0</v>
      </c>
      <c r="I103" s="98">
        <v>0</v>
      </c>
      <c r="J103" s="98">
        <v>0</v>
      </c>
      <c r="K103" s="92"/>
      <c r="L103" s="93"/>
    </row>
    <row r="104" spans="1:12" ht="30" x14ac:dyDescent="0.2">
      <c r="A104" s="89"/>
      <c r="B104" s="95"/>
      <c r="C104" s="21" t="s">
        <v>24</v>
      </c>
      <c r="D104" s="91"/>
      <c r="E104" s="32">
        <f t="shared" si="42"/>
        <v>0</v>
      </c>
      <c r="F104" s="98">
        <v>0</v>
      </c>
      <c r="G104" s="98">
        <v>0</v>
      </c>
      <c r="H104" s="98">
        <v>0</v>
      </c>
      <c r="I104" s="98">
        <v>0</v>
      </c>
      <c r="J104" s="98">
        <v>0</v>
      </c>
      <c r="K104" s="92"/>
      <c r="L104" s="93"/>
    </row>
    <row r="105" spans="1:12" ht="15" customHeight="1" x14ac:dyDescent="0.2">
      <c r="A105" s="89" t="s">
        <v>102</v>
      </c>
      <c r="B105" s="90" t="s">
        <v>207</v>
      </c>
      <c r="C105" s="21" t="s">
        <v>2</v>
      </c>
      <c r="D105" s="91" t="s">
        <v>36</v>
      </c>
      <c r="E105" s="32">
        <f t="shared" ref="E105:E109" si="45">SUM(F105:J105)</f>
        <v>40000</v>
      </c>
      <c r="F105" s="32">
        <f t="shared" ref="F105:G105" si="46">SUM(F106:F109)</f>
        <v>40000</v>
      </c>
      <c r="G105" s="32">
        <f t="shared" si="46"/>
        <v>0</v>
      </c>
      <c r="H105" s="32">
        <f t="shared" ref="H105:J105" si="47">SUM(H106:H109)</f>
        <v>0</v>
      </c>
      <c r="I105" s="32">
        <f t="shared" si="47"/>
        <v>0</v>
      </c>
      <c r="J105" s="32">
        <f t="shared" si="47"/>
        <v>0</v>
      </c>
      <c r="K105" s="92"/>
      <c r="L105" s="93"/>
    </row>
    <row r="106" spans="1:12" ht="30" x14ac:dyDescent="0.2">
      <c r="A106" s="89"/>
      <c r="B106" s="94"/>
      <c r="C106" s="21" t="s">
        <v>1</v>
      </c>
      <c r="D106" s="91"/>
      <c r="E106" s="32">
        <f t="shared" si="45"/>
        <v>0</v>
      </c>
      <c r="F106" s="98">
        <v>0</v>
      </c>
      <c r="G106" s="98">
        <v>0</v>
      </c>
      <c r="H106" s="98">
        <v>0</v>
      </c>
      <c r="I106" s="98">
        <v>0</v>
      </c>
      <c r="J106" s="98">
        <v>0</v>
      </c>
      <c r="K106" s="92"/>
      <c r="L106" s="93"/>
    </row>
    <row r="107" spans="1:12" ht="30" x14ac:dyDescent="0.2">
      <c r="A107" s="89"/>
      <c r="B107" s="94"/>
      <c r="C107" s="21" t="s">
        <v>7</v>
      </c>
      <c r="D107" s="91"/>
      <c r="E107" s="32">
        <f t="shared" si="45"/>
        <v>0</v>
      </c>
      <c r="F107" s="98">
        <v>0</v>
      </c>
      <c r="G107" s="98">
        <v>0</v>
      </c>
      <c r="H107" s="98">
        <v>0</v>
      </c>
      <c r="I107" s="98">
        <v>0</v>
      </c>
      <c r="J107" s="98">
        <v>0</v>
      </c>
      <c r="K107" s="92"/>
      <c r="L107" s="93"/>
    </row>
    <row r="108" spans="1:12" ht="45" x14ac:dyDescent="0.2">
      <c r="A108" s="89"/>
      <c r="B108" s="94"/>
      <c r="C108" s="21" t="s">
        <v>15</v>
      </c>
      <c r="D108" s="91"/>
      <c r="E108" s="32">
        <f t="shared" si="45"/>
        <v>40000</v>
      </c>
      <c r="F108" s="98">
        <v>40000</v>
      </c>
      <c r="G108" s="98">
        <v>0</v>
      </c>
      <c r="H108" s="98">
        <v>0</v>
      </c>
      <c r="I108" s="98">
        <v>0</v>
      </c>
      <c r="J108" s="98">
        <v>0</v>
      </c>
      <c r="K108" s="92"/>
      <c r="L108" s="93"/>
    </row>
    <row r="109" spans="1:12" ht="30" x14ac:dyDescent="0.2">
      <c r="A109" s="89"/>
      <c r="B109" s="95"/>
      <c r="C109" s="21" t="s">
        <v>24</v>
      </c>
      <c r="D109" s="91"/>
      <c r="E109" s="32">
        <f t="shared" si="45"/>
        <v>0</v>
      </c>
      <c r="F109" s="98">
        <v>0</v>
      </c>
      <c r="G109" s="98">
        <v>0</v>
      </c>
      <c r="H109" s="98">
        <v>0</v>
      </c>
      <c r="I109" s="98">
        <v>0</v>
      </c>
      <c r="J109" s="98">
        <v>0</v>
      </c>
      <c r="K109" s="92"/>
      <c r="L109" s="93"/>
    </row>
    <row r="110" spans="1:12" ht="15" customHeight="1" x14ac:dyDescent="0.2">
      <c r="A110" s="89" t="s">
        <v>209</v>
      </c>
      <c r="B110" s="90" t="s">
        <v>208</v>
      </c>
      <c r="C110" s="21" t="s">
        <v>2</v>
      </c>
      <c r="D110" s="91" t="s">
        <v>36</v>
      </c>
      <c r="E110" s="32">
        <f t="shared" ref="E110:E114" si="48">SUM(F110:J110)</f>
        <v>1105500</v>
      </c>
      <c r="F110" s="32">
        <f t="shared" ref="F110:G110" si="49">SUM(F111:F114)</f>
        <v>221100</v>
      </c>
      <c r="G110" s="32">
        <f t="shared" si="49"/>
        <v>221100</v>
      </c>
      <c r="H110" s="32">
        <f t="shared" ref="H110:J110" si="50">SUM(H111:H114)</f>
        <v>221100</v>
      </c>
      <c r="I110" s="32">
        <f t="shared" si="50"/>
        <v>221100</v>
      </c>
      <c r="J110" s="32">
        <f t="shared" si="50"/>
        <v>221100</v>
      </c>
      <c r="K110" s="92"/>
      <c r="L110" s="93"/>
    </row>
    <row r="111" spans="1:12" ht="30" x14ac:dyDescent="0.2">
      <c r="A111" s="89"/>
      <c r="B111" s="94"/>
      <c r="C111" s="21" t="s">
        <v>1</v>
      </c>
      <c r="D111" s="91"/>
      <c r="E111" s="32">
        <f t="shared" si="48"/>
        <v>0</v>
      </c>
      <c r="F111" s="98">
        <v>0</v>
      </c>
      <c r="G111" s="98">
        <v>0</v>
      </c>
      <c r="H111" s="98">
        <v>0</v>
      </c>
      <c r="I111" s="98">
        <v>0</v>
      </c>
      <c r="J111" s="98">
        <v>0</v>
      </c>
      <c r="K111" s="92"/>
      <c r="L111" s="93"/>
    </row>
    <row r="112" spans="1:12" ht="30" x14ac:dyDescent="0.2">
      <c r="A112" s="89"/>
      <c r="B112" s="94"/>
      <c r="C112" s="21" t="s">
        <v>7</v>
      </c>
      <c r="D112" s="91"/>
      <c r="E112" s="32">
        <f t="shared" si="48"/>
        <v>0</v>
      </c>
      <c r="F112" s="98">
        <v>0</v>
      </c>
      <c r="G112" s="98">
        <v>0</v>
      </c>
      <c r="H112" s="98">
        <v>0</v>
      </c>
      <c r="I112" s="98">
        <v>0</v>
      </c>
      <c r="J112" s="98">
        <v>0</v>
      </c>
      <c r="K112" s="92"/>
      <c r="L112" s="93"/>
    </row>
    <row r="113" spans="1:12" ht="45" x14ac:dyDescent="0.2">
      <c r="A113" s="89"/>
      <c r="B113" s="94"/>
      <c r="C113" s="21" t="s">
        <v>15</v>
      </c>
      <c r="D113" s="91"/>
      <c r="E113" s="32">
        <f t="shared" si="48"/>
        <v>1105500</v>
      </c>
      <c r="F113" s="98">
        <v>221100</v>
      </c>
      <c r="G113" s="98">
        <v>221100</v>
      </c>
      <c r="H113" s="98">
        <v>221100</v>
      </c>
      <c r="I113" s="98">
        <v>221100</v>
      </c>
      <c r="J113" s="98">
        <v>221100</v>
      </c>
      <c r="K113" s="92"/>
      <c r="L113" s="93"/>
    </row>
    <row r="114" spans="1:12" ht="30" x14ac:dyDescent="0.2">
      <c r="A114" s="89"/>
      <c r="B114" s="95"/>
      <c r="C114" s="21" t="s">
        <v>24</v>
      </c>
      <c r="D114" s="91"/>
      <c r="E114" s="32">
        <f t="shared" si="48"/>
        <v>0</v>
      </c>
      <c r="F114" s="98">
        <v>0</v>
      </c>
      <c r="G114" s="98">
        <v>0</v>
      </c>
      <c r="H114" s="98">
        <v>0</v>
      </c>
      <c r="I114" s="98">
        <v>0</v>
      </c>
      <c r="J114" s="98">
        <v>0</v>
      </c>
      <c r="K114" s="92"/>
      <c r="L114" s="93"/>
    </row>
    <row r="115" spans="1:12" ht="15" customHeight="1" x14ac:dyDescent="0.2">
      <c r="A115" s="89" t="s">
        <v>211</v>
      </c>
      <c r="B115" s="90" t="s">
        <v>210</v>
      </c>
      <c r="C115" s="21" t="s">
        <v>2</v>
      </c>
      <c r="D115" s="91" t="s">
        <v>36</v>
      </c>
      <c r="E115" s="32">
        <f t="shared" ref="E115:E119" si="51">SUM(F115:J115)</f>
        <v>40000</v>
      </c>
      <c r="F115" s="32">
        <f t="shared" ref="F115:G115" si="52">SUM(F116:F119)</f>
        <v>40000</v>
      </c>
      <c r="G115" s="32">
        <f t="shared" si="52"/>
        <v>0</v>
      </c>
      <c r="H115" s="32">
        <f t="shared" ref="H115:J115" si="53">SUM(H116:H119)</f>
        <v>0</v>
      </c>
      <c r="I115" s="32">
        <f t="shared" si="53"/>
        <v>0</v>
      </c>
      <c r="J115" s="32">
        <f t="shared" si="53"/>
        <v>0</v>
      </c>
      <c r="K115" s="92"/>
      <c r="L115" s="93"/>
    </row>
    <row r="116" spans="1:12" ht="30" x14ac:dyDescent="0.2">
      <c r="A116" s="89"/>
      <c r="B116" s="94"/>
      <c r="C116" s="21" t="s">
        <v>1</v>
      </c>
      <c r="D116" s="91"/>
      <c r="E116" s="32">
        <f t="shared" si="51"/>
        <v>0</v>
      </c>
      <c r="F116" s="98">
        <v>0</v>
      </c>
      <c r="G116" s="98">
        <v>0</v>
      </c>
      <c r="H116" s="98">
        <v>0</v>
      </c>
      <c r="I116" s="98">
        <v>0</v>
      </c>
      <c r="J116" s="98">
        <v>0</v>
      </c>
      <c r="K116" s="92"/>
      <c r="L116" s="93"/>
    </row>
    <row r="117" spans="1:12" ht="30" x14ac:dyDescent="0.2">
      <c r="A117" s="89"/>
      <c r="B117" s="94"/>
      <c r="C117" s="21" t="s">
        <v>7</v>
      </c>
      <c r="D117" s="91"/>
      <c r="E117" s="32">
        <f t="shared" si="51"/>
        <v>0</v>
      </c>
      <c r="F117" s="98">
        <v>0</v>
      </c>
      <c r="G117" s="98">
        <v>0</v>
      </c>
      <c r="H117" s="98">
        <v>0</v>
      </c>
      <c r="I117" s="98">
        <v>0</v>
      </c>
      <c r="J117" s="98">
        <v>0</v>
      </c>
      <c r="K117" s="92"/>
      <c r="L117" s="93"/>
    </row>
    <row r="118" spans="1:12" ht="45" x14ac:dyDescent="0.2">
      <c r="A118" s="89"/>
      <c r="B118" s="94"/>
      <c r="C118" s="21" t="s">
        <v>15</v>
      </c>
      <c r="D118" s="91"/>
      <c r="E118" s="32">
        <f t="shared" si="51"/>
        <v>40000</v>
      </c>
      <c r="F118" s="98">
        <v>40000</v>
      </c>
      <c r="G118" s="98">
        <v>0</v>
      </c>
      <c r="H118" s="98">
        <v>0</v>
      </c>
      <c r="I118" s="98">
        <v>0</v>
      </c>
      <c r="J118" s="98">
        <v>0</v>
      </c>
      <c r="K118" s="92"/>
      <c r="L118" s="93"/>
    </row>
    <row r="119" spans="1:12" ht="30" x14ac:dyDescent="0.2">
      <c r="A119" s="89"/>
      <c r="B119" s="95"/>
      <c r="C119" s="21" t="s">
        <v>24</v>
      </c>
      <c r="D119" s="91"/>
      <c r="E119" s="32">
        <f t="shared" si="51"/>
        <v>0</v>
      </c>
      <c r="F119" s="98">
        <v>0</v>
      </c>
      <c r="G119" s="98">
        <v>0</v>
      </c>
      <c r="H119" s="98">
        <v>0</v>
      </c>
      <c r="I119" s="98">
        <v>0</v>
      </c>
      <c r="J119" s="98">
        <v>0</v>
      </c>
      <c r="K119" s="92"/>
      <c r="L119" s="93"/>
    </row>
    <row r="120" spans="1:12" ht="18.75" customHeight="1" x14ac:dyDescent="0.2">
      <c r="A120" s="89" t="s">
        <v>212</v>
      </c>
      <c r="B120" s="90" t="s">
        <v>213</v>
      </c>
      <c r="C120" s="21" t="s">
        <v>2</v>
      </c>
      <c r="D120" s="91" t="s">
        <v>36</v>
      </c>
      <c r="E120" s="32">
        <f t="shared" si="23"/>
        <v>0</v>
      </c>
      <c r="F120" s="32">
        <f t="shared" ref="F120:G120" si="54">SUM(F121:F124)</f>
        <v>0</v>
      </c>
      <c r="G120" s="32">
        <f t="shared" si="54"/>
        <v>0</v>
      </c>
      <c r="H120" s="32">
        <f t="shared" ref="H120:J120" si="55">SUM(H121:H124)</f>
        <v>0</v>
      </c>
      <c r="I120" s="32">
        <f t="shared" si="55"/>
        <v>0</v>
      </c>
      <c r="J120" s="32">
        <f t="shared" si="55"/>
        <v>0</v>
      </c>
      <c r="K120" s="92"/>
      <c r="L120" s="93"/>
    </row>
    <row r="121" spans="1:12" ht="30" x14ac:dyDescent="0.2">
      <c r="A121" s="89"/>
      <c r="B121" s="94"/>
      <c r="C121" s="21" t="s">
        <v>1</v>
      </c>
      <c r="D121" s="91"/>
      <c r="E121" s="32">
        <f t="shared" si="23"/>
        <v>0</v>
      </c>
      <c r="F121" s="98">
        <v>0</v>
      </c>
      <c r="G121" s="98">
        <v>0</v>
      </c>
      <c r="H121" s="98">
        <v>0</v>
      </c>
      <c r="I121" s="98">
        <v>0</v>
      </c>
      <c r="J121" s="98">
        <v>0</v>
      </c>
      <c r="K121" s="92"/>
      <c r="L121" s="93"/>
    </row>
    <row r="122" spans="1:12" ht="30" x14ac:dyDescent="0.2">
      <c r="A122" s="89"/>
      <c r="B122" s="94"/>
      <c r="C122" s="21" t="s">
        <v>7</v>
      </c>
      <c r="D122" s="91"/>
      <c r="E122" s="32">
        <f t="shared" si="23"/>
        <v>0</v>
      </c>
      <c r="F122" s="98">
        <v>0</v>
      </c>
      <c r="G122" s="98">
        <v>0</v>
      </c>
      <c r="H122" s="98">
        <v>0</v>
      </c>
      <c r="I122" s="98">
        <v>0</v>
      </c>
      <c r="J122" s="98">
        <v>0</v>
      </c>
      <c r="K122" s="92"/>
      <c r="L122" s="93"/>
    </row>
    <row r="123" spans="1:12" ht="45" x14ac:dyDescent="0.2">
      <c r="A123" s="89"/>
      <c r="B123" s="94"/>
      <c r="C123" s="21" t="s">
        <v>15</v>
      </c>
      <c r="D123" s="91"/>
      <c r="E123" s="32">
        <f t="shared" si="23"/>
        <v>0</v>
      </c>
      <c r="F123" s="98">
        <v>0</v>
      </c>
      <c r="G123" s="98">
        <v>0</v>
      </c>
      <c r="H123" s="98">
        <v>0</v>
      </c>
      <c r="I123" s="98">
        <v>0</v>
      </c>
      <c r="J123" s="98">
        <v>0</v>
      </c>
      <c r="K123" s="92"/>
      <c r="L123" s="93"/>
    </row>
    <row r="124" spans="1:12" ht="30" x14ac:dyDescent="0.2">
      <c r="A124" s="89"/>
      <c r="B124" s="95"/>
      <c r="C124" s="21" t="s">
        <v>24</v>
      </c>
      <c r="D124" s="91"/>
      <c r="E124" s="32">
        <f t="shared" si="23"/>
        <v>0</v>
      </c>
      <c r="F124" s="98">
        <v>0</v>
      </c>
      <c r="G124" s="98">
        <v>0</v>
      </c>
      <c r="H124" s="98">
        <v>0</v>
      </c>
      <c r="I124" s="98">
        <v>0</v>
      </c>
      <c r="J124" s="98">
        <v>0</v>
      </c>
      <c r="K124" s="92"/>
      <c r="L124" s="93"/>
    </row>
    <row r="125" spans="1:12" ht="15" customHeight="1" x14ac:dyDescent="0.2">
      <c r="A125" s="89" t="s">
        <v>264</v>
      </c>
      <c r="B125" s="90" t="s">
        <v>272</v>
      </c>
      <c r="C125" s="21" t="s">
        <v>2</v>
      </c>
      <c r="D125" s="91" t="s">
        <v>36</v>
      </c>
      <c r="E125" s="32">
        <f t="shared" si="23"/>
        <v>0</v>
      </c>
      <c r="F125" s="32">
        <f t="shared" ref="F125:J125" si="56">SUM(F126:F129)</f>
        <v>0</v>
      </c>
      <c r="G125" s="32">
        <f t="shared" si="56"/>
        <v>0</v>
      </c>
      <c r="H125" s="32">
        <f t="shared" si="56"/>
        <v>0</v>
      </c>
      <c r="I125" s="32">
        <f t="shared" si="56"/>
        <v>0</v>
      </c>
      <c r="J125" s="32">
        <f t="shared" si="56"/>
        <v>0</v>
      </c>
      <c r="K125" s="92"/>
      <c r="L125" s="93"/>
    </row>
    <row r="126" spans="1:12" ht="30" x14ac:dyDescent="0.2">
      <c r="A126" s="89"/>
      <c r="B126" s="94"/>
      <c r="C126" s="21" t="s">
        <v>1</v>
      </c>
      <c r="D126" s="91"/>
      <c r="E126" s="32">
        <f t="shared" si="23"/>
        <v>0</v>
      </c>
      <c r="F126" s="98">
        <v>0</v>
      </c>
      <c r="G126" s="98">
        <v>0</v>
      </c>
      <c r="H126" s="98">
        <v>0</v>
      </c>
      <c r="I126" s="98">
        <v>0</v>
      </c>
      <c r="J126" s="98">
        <v>0</v>
      </c>
      <c r="K126" s="92"/>
      <c r="L126" s="93"/>
    </row>
    <row r="127" spans="1:12" ht="30" x14ac:dyDescent="0.2">
      <c r="A127" s="89"/>
      <c r="B127" s="94"/>
      <c r="C127" s="21" t="s">
        <v>7</v>
      </c>
      <c r="D127" s="91"/>
      <c r="E127" s="32">
        <f t="shared" si="23"/>
        <v>0</v>
      </c>
      <c r="F127" s="98">
        <v>0</v>
      </c>
      <c r="G127" s="98">
        <v>0</v>
      </c>
      <c r="H127" s="98">
        <v>0</v>
      </c>
      <c r="I127" s="98">
        <v>0</v>
      </c>
      <c r="J127" s="98">
        <v>0</v>
      </c>
      <c r="K127" s="92"/>
      <c r="L127" s="93"/>
    </row>
    <row r="128" spans="1:12" ht="45" x14ac:dyDescent="0.2">
      <c r="A128" s="89"/>
      <c r="B128" s="94"/>
      <c r="C128" s="21" t="s">
        <v>15</v>
      </c>
      <c r="D128" s="91"/>
      <c r="E128" s="32">
        <f t="shared" si="23"/>
        <v>0</v>
      </c>
      <c r="F128" s="98">
        <v>0</v>
      </c>
      <c r="G128" s="98">
        <v>0</v>
      </c>
      <c r="H128" s="98">
        <v>0</v>
      </c>
      <c r="I128" s="98">
        <v>0</v>
      </c>
      <c r="J128" s="98">
        <v>0</v>
      </c>
      <c r="K128" s="92"/>
      <c r="L128" s="93"/>
    </row>
    <row r="129" spans="1:12" ht="30" x14ac:dyDescent="0.2">
      <c r="A129" s="89"/>
      <c r="B129" s="95"/>
      <c r="C129" s="21" t="s">
        <v>24</v>
      </c>
      <c r="D129" s="91"/>
      <c r="E129" s="32">
        <f t="shared" si="23"/>
        <v>0</v>
      </c>
      <c r="F129" s="98">
        <v>0</v>
      </c>
      <c r="G129" s="98">
        <v>0</v>
      </c>
      <c r="H129" s="98">
        <v>0</v>
      </c>
      <c r="I129" s="98">
        <v>0</v>
      </c>
      <c r="J129" s="98">
        <v>0</v>
      </c>
      <c r="K129" s="92"/>
      <c r="L129" s="93"/>
    </row>
    <row r="130" spans="1:12" ht="15" customHeight="1" x14ac:dyDescent="0.2">
      <c r="A130" s="89" t="s">
        <v>267</v>
      </c>
      <c r="B130" s="90" t="s">
        <v>273</v>
      </c>
      <c r="C130" s="21" t="s">
        <v>2</v>
      </c>
      <c r="D130" s="91" t="s">
        <v>36</v>
      </c>
      <c r="E130" s="32">
        <f t="shared" si="23"/>
        <v>0</v>
      </c>
      <c r="F130" s="32">
        <f t="shared" ref="F130:J130" si="57">SUM(F131:F134)</f>
        <v>0</v>
      </c>
      <c r="G130" s="32">
        <f t="shared" si="57"/>
        <v>0</v>
      </c>
      <c r="H130" s="32">
        <f t="shared" si="57"/>
        <v>0</v>
      </c>
      <c r="I130" s="32">
        <f t="shared" si="57"/>
        <v>0</v>
      </c>
      <c r="J130" s="32">
        <f t="shared" si="57"/>
        <v>0</v>
      </c>
      <c r="K130" s="92"/>
      <c r="L130" s="93"/>
    </row>
    <row r="131" spans="1:12" ht="30" x14ac:dyDescent="0.2">
      <c r="A131" s="89"/>
      <c r="B131" s="94"/>
      <c r="C131" s="21" t="s">
        <v>1</v>
      </c>
      <c r="D131" s="91"/>
      <c r="E131" s="32">
        <f t="shared" si="23"/>
        <v>0</v>
      </c>
      <c r="F131" s="98">
        <v>0</v>
      </c>
      <c r="G131" s="98">
        <v>0</v>
      </c>
      <c r="H131" s="98">
        <v>0</v>
      </c>
      <c r="I131" s="98">
        <v>0</v>
      </c>
      <c r="J131" s="98">
        <v>0</v>
      </c>
      <c r="K131" s="92"/>
      <c r="L131" s="93"/>
    </row>
    <row r="132" spans="1:12" ht="30" x14ac:dyDescent="0.2">
      <c r="A132" s="89"/>
      <c r="B132" s="94"/>
      <c r="C132" s="21" t="s">
        <v>7</v>
      </c>
      <c r="D132" s="91"/>
      <c r="E132" s="32">
        <f t="shared" si="23"/>
        <v>0</v>
      </c>
      <c r="F132" s="98">
        <v>0</v>
      </c>
      <c r="G132" s="98">
        <v>0</v>
      </c>
      <c r="H132" s="98">
        <v>0</v>
      </c>
      <c r="I132" s="98">
        <v>0</v>
      </c>
      <c r="J132" s="98">
        <v>0</v>
      </c>
      <c r="K132" s="92"/>
      <c r="L132" s="93"/>
    </row>
    <row r="133" spans="1:12" ht="45" x14ac:dyDescent="0.2">
      <c r="A133" s="89"/>
      <c r="B133" s="94"/>
      <c r="C133" s="21" t="s">
        <v>15</v>
      </c>
      <c r="D133" s="91"/>
      <c r="E133" s="32">
        <f t="shared" si="23"/>
        <v>0</v>
      </c>
      <c r="F133" s="98">
        <v>0</v>
      </c>
      <c r="G133" s="98">
        <v>0</v>
      </c>
      <c r="H133" s="98">
        <v>0</v>
      </c>
      <c r="I133" s="98">
        <v>0</v>
      </c>
      <c r="J133" s="98">
        <v>0</v>
      </c>
      <c r="K133" s="92"/>
      <c r="L133" s="93"/>
    </row>
    <row r="134" spans="1:12" ht="30" x14ac:dyDescent="0.2">
      <c r="A134" s="89"/>
      <c r="B134" s="95"/>
      <c r="C134" s="21" t="s">
        <v>24</v>
      </c>
      <c r="D134" s="91"/>
      <c r="E134" s="32">
        <f t="shared" si="23"/>
        <v>0</v>
      </c>
      <c r="F134" s="98">
        <v>0</v>
      </c>
      <c r="G134" s="98">
        <v>0</v>
      </c>
      <c r="H134" s="98">
        <v>0</v>
      </c>
      <c r="I134" s="98">
        <v>0</v>
      </c>
      <c r="J134" s="98">
        <v>0</v>
      </c>
      <c r="K134" s="92"/>
      <c r="L134" s="93"/>
    </row>
    <row r="135" spans="1:12" ht="18.75" customHeight="1" x14ac:dyDescent="0.2">
      <c r="A135" s="89" t="s">
        <v>271</v>
      </c>
      <c r="B135" s="90" t="s">
        <v>274</v>
      </c>
      <c r="C135" s="21" t="s">
        <v>2</v>
      </c>
      <c r="D135" s="91" t="s">
        <v>36</v>
      </c>
      <c r="E135" s="32">
        <f t="shared" ref="E135:E139" si="58">SUM(F135:J135)</f>
        <v>0</v>
      </c>
      <c r="F135" s="32">
        <f t="shared" ref="F135:J135" si="59">SUM(F136:F139)</f>
        <v>0</v>
      </c>
      <c r="G135" s="32">
        <f t="shared" si="59"/>
        <v>0</v>
      </c>
      <c r="H135" s="32">
        <f t="shared" si="59"/>
        <v>0</v>
      </c>
      <c r="I135" s="32">
        <f t="shared" si="59"/>
        <v>0</v>
      </c>
      <c r="J135" s="32">
        <f t="shared" si="59"/>
        <v>0</v>
      </c>
      <c r="K135" s="92"/>
      <c r="L135" s="93"/>
    </row>
    <row r="136" spans="1:12" ht="30" x14ac:dyDescent="0.2">
      <c r="A136" s="89"/>
      <c r="B136" s="94"/>
      <c r="C136" s="21" t="s">
        <v>1</v>
      </c>
      <c r="D136" s="91"/>
      <c r="E136" s="32">
        <f t="shared" si="58"/>
        <v>0</v>
      </c>
      <c r="F136" s="98">
        <v>0</v>
      </c>
      <c r="G136" s="98">
        <v>0</v>
      </c>
      <c r="H136" s="98">
        <v>0</v>
      </c>
      <c r="I136" s="98">
        <v>0</v>
      </c>
      <c r="J136" s="98">
        <v>0</v>
      </c>
      <c r="K136" s="92"/>
      <c r="L136" s="93"/>
    </row>
    <row r="137" spans="1:12" ht="30" x14ac:dyDescent="0.2">
      <c r="A137" s="89"/>
      <c r="B137" s="94"/>
      <c r="C137" s="21" t="s">
        <v>7</v>
      </c>
      <c r="D137" s="91"/>
      <c r="E137" s="32">
        <f t="shared" si="58"/>
        <v>0</v>
      </c>
      <c r="F137" s="98">
        <v>0</v>
      </c>
      <c r="G137" s="98">
        <v>0</v>
      </c>
      <c r="H137" s="98">
        <v>0</v>
      </c>
      <c r="I137" s="98">
        <v>0</v>
      </c>
      <c r="J137" s="98">
        <v>0</v>
      </c>
      <c r="K137" s="92"/>
      <c r="L137" s="93"/>
    </row>
    <row r="138" spans="1:12" ht="45" x14ac:dyDescent="0.2">
      <c r="A138" s="89"/>
      <c r="B138" s="94"/>
      <c r="C138" s="21" t="s">
        <v>15</v>
      </c>
      <c r="D138" s="91"/>
      <c r="E138" s="32">
        <f t="shared" si="58"/>
        <v>0</v>
      </c>
      <c r="F138" s="98">
        <v>0</v>
      </c>
      <c r="G138" s="98">
        <v>0</v>
      </c>
      <c r="H138" s="98">
        <v>0</v>
      </c>
      <c r="I138" s="98">
        <v>0</v>
      </c>
      <c r="J138" s="98">
        <v>0</v>
      </c>
      <c r="K138" s="92"/>
      <c r="L138" s="93"/>
    </row>
    <row r="139" spans="1:12" ht="30" x14ac:dyDescent="0.2">
      <c r="A139" s="89"/>
      <c r="B139" s="95"/>
      <c r="C139" s="21" t="s">
        <v>24</v>
      </c>
      <c r="D139" s="91"/>
      <c r="E139" s="32">
        <f t="shared" si="58"/>
        <v>0</v>
      </c>
      <c r="F139" s="98">
        <v>0</v>
      </c>
      <c r="G139" s="98">
        <v>0</v>
      </c>
      <c r="H139" s="98">
        <v>0</v>
      </c>
      <c r="I139" s="98">
        <v>0</v>
      </c>
      <c r="J139" s="98">
        <v>0</v>
      </c>
      <c r="K139" s="92"/>
      <c r="L139" s="93"/>
    </row>
    <row r="140" spans="1:12" ht="105" x14ac:dyDescent="0.2">
      <c r="A140" s="86" t="s">
        <v>29</v>
      </c>
      <c r="B140" s="87" t="s">
        <v>214</v>
      </c>
      <c r="C140" s="21"/>
      <c r="D140" s="21"/>
      <c r="E140" s="21"/>
      <c r="F140" s="32"/>
      <c r="G140" s="32"/>
      <c r="H140" s="21"/>
      <c r="I140" s="21"/>
      <c r="J140" s="21"/>
      <c r="K140" s="21"/>
      <c r="L140" s="88"/>
    </row>
    <row r="141" spans="1:12" ht="15" customHeight="1" x14ac:dyDescent="0.2">
      <c r="A141" s="100" t="s">
        <v>215</v>
      </c>
      <c r="B141" s="101" t="s">
        <v>111</v>
      </c>
      <c r="C141" s="21" t="s">
        <v>2</v>
      </c>
      <c r="D141" s="91" t="s">
        <v>36</v>
      </c>
      <c r="E141" s="32">
        <f t="shared" ref="E141:E144" si="60">SUM(F141:J141)</f>
        <v>0</v>
      </c>
      <c r="F141" s="32">
        <f t="shared" ref="F141:J141" si="61">SUM(F142:F145)</f>
        <v>0</v>
      </c>
      <c r="G141" s="32">
        <f t="shared" si="61"/>
        <v>0</v>
      </c>
      <c r="H141" s="32">
        <f t="shared" si="61"/>
        <v>0</v>
      </c>
      <c r="I141" s="32">
        <f t="shared" si="61"/>
        <v>0</v>
      </c>
      <c r="J141" s="32">
        <f t="shared" si="61"/>
        <v>0</v>
      </c>
      <c r="K141" s="92"/>
      <c r="L141" s="93"/>
    </row>
    <row r="142" spans="1:12" ht="30" x14ac:dyDescent="0.2">
      <c r="A142" s="102"/>
      <c r="B142" s="101"/>
      <c r="C142" s="21" t="s">
        <v>1</v>
      </c>
      <c r="D142" s="91"/>
      <c r="E142" s="32">
        <f t="shared" si="60"/>
        <v>0</v>
      </c>
      <c r="F142" s="98">
        <v>0</v>
      </c>
      <c r="G142" s="98">
        <v>0</v>
      </c>
      <c r="H142" s="98">
        <v>0</v>
      </c>
      <c r="I142" s="98">
        <v>0</v>
      </c>
      <c r="J142" s="98">
        <v>0</v>
      </c>
      <c r="K142" s="92"/>
      <c r="L142" s="93"/>
    </row>
    <row r="143" spans="1:12" ht="30" x14ac:dyDescent="0.2">
      <c r="A143" s="102"/>
      <c r="B143" s="101"/>
      <c r="C143" s="21" t="s">
        <v>7</v>
      </c>
      <c r="D143" s="91"/>
      <c r="E143" s="32">
        <f t="shared" si="60"/>
        <v>0</v>
      </c>
      <c r="F143" s="98">
        <v>0</v>
      </c>
      <c r="G143" s="98">
        <v>0</v>
      </c>
      <c r="H143" s="98">
        <v>0</v>
      </c>
      <c r="I143" s="98">
        <v>0</v>
      </c>
      <c r="J143" s="98">
        <v>0</v>
      </c>
      <c r="K143" s="92"/>
      <c r="L143" s="93"/>
    </row>
    <row r="144" spans="1:12" ht="45" x14ac:dyDescent="0.2">
      <c r="A144" s="102"/>
      <c r="B144" s="101"/>
      <c r="C144" s="21" t="s">
        <v>15</v>
      </c>
      <c r="D144" s="91"/>
      <c r="E144" s="32">
        <f t="shared" si="60"/>
        <v>0</v>
      </c>
      <c r="F144" s="98">
        <v>0</v>
      </c>
      <c r="G144" s="98">
        <v>0</v>
      </c>
      <c r="H144" s="98">
        <v>0</v>
      </c>
      <c r="I144" s="98">
        <v>0</v>
      </c>
      <c r="J144" s="98">
        <v>0</v>
      </c>
      <c r="K144" s="92"/>
      <c r="L144" s="93"/>
    </row>
    <row r="145" spans="1:12" ht="30" x14ac:dyDescent="0.2">
      <c r="A145" s="103"/>
      <c r="B145" s="101"/>
      <c r="C145" s="21" t="s">
        <v>24</v>
      </c>
      <c r="D145" s="91"/>
      <c r="E145" s="32">
        <v>0</v>
      </c>
      <c r="F145" s="32">
        <v>0</v>
      </c>
      <c r="G145" s="32">
        <v>0</v>
      </c>
      <c r="H145" s="98">
        <v>0</v>
      </c>
      <c r="I145" s="32">
        <v>0</v>
      </c>
      <c r="J145" s="98">
        <v>0</v>
      </c>
      <c r="K145" s="92"/>
      <c r="L145" s="93"/>
    </row>
    <row r="146" spans="1:12" ht="60" x14ac:dyDescent="0.2">
      <c r="A146" s="86" t="s">
        <v>250</v>
      </c>
      <c r="B146" s="87" t="s">
        <v>216</v>
      </c>
      <c r="C146" s="21"/>
      <c r="D146" s="21"/>
      <c r="E146" s="21"/>
      <c r="F146" s="32"/>
      <c r="G146" s="32"/>
      <c r="H146" s="21"/>
      <c r="I146" s="21"/>
      <c r="J146" s="21"/>
      <c r="K146" s="21"/>
      <c r="L146" s="88"/>
    </row>
    <row r="147" spans="1:12" ht="15" customHeight="1" x14ac:dyDescent="0.2">
      <c r="A147" s="89" t="s">
        <v>251</v>
      </c>
      <c r="B147" s="90" t="s">
        <v>218</v>
      </c>
      <c r="C147" s="21" t="s">
        <v>2</v>
      </c>
      <c r="D147" s="91" t="s">
        <v>36</v>
      </c>
      <c r="E147" s="32">
        <f t="shared" si="23"/>
        <v>11533</v>
      </c>
      <c r="F147" s="32">
        <f t="shared" ref="F147:G147" si="62">SUM(F148:F151)</f>
        <v>5766.5</v>
      </c>
      <c r="G147" s="32">
        <f t="shared" si="62"/>
        <v>5766.5</v>
      </c>
      <c r="H147" s="32">
        <f t="shared" ref="H147:J147" si="63">SUM(H148:H151)</f>
        <v>0</v>
      </c>
      <c r="I147" s="32">
        <f t="shared" si="63"/>
        <v>0</v>
      </c>
      <c r="J147" s="32">
        <f t="shared" si="63"/>
        <v>0</v>
      </c>
      <c r="K147" s="92"/>
      <c r="L147" s="93"/>
    </row>
    <row r="148" spans="1:12" ht="30" x14ac:dyDescent="0.2">
      <c r="A148" s="89"/>
      <c r="B148" s="94"/>
      <c r="C148" s="21" t="s">
        <v>1</v>
      </c>
      <c r="D148" s="91"/>
      <c r="E148" s="32">
        <f t="shared" si="23"/>
        <v>0</v>
      </c>
      <c r="F148" s="98">
        <v>0</v>
      </c>
      <c r="G148" s="98">
        <v>0</v>
      </c>
      <c r="H148" s="98">
        <v>0</v>
      </c>
      <c r="I148" s="98">
        <v>0</v>
      </c>
      <c r="J148" s="98">
        <v>0</v>
      </c>
      <c r="K148" s="92"/>
      <c r="L148" s="93"/>
    </row>
    <row r="149" spans="1:12" ht="30" x14ac:dyDescent="0.2">
      <c r="A149" s="89"/>
      <c r="B149" s="94"/>
      <c r="C149" s="21" t="s">
        <v>7</v>
      </c>
      <c r="D149" s="91"/>
      <c r="E149" s="32">
        <f t="shared" si="23"/>
        <v>7392.64</v>
      </c>
      <c r="F149" s="98">
        <v>3696.32</v>
      </c>
      <c r="G149" s="98">
        <v>3696.32</v>
      </c>
      <c r="H149" s="98">
        <v>0</v>
      </c>
      <c r="I149" s="98">
        <v>0</v>
      </c>
      <c r="J149" s="98">
        <v>0</v>
      </c>
      <c r="K149" s="92"/>
      <c r="L149" s="93"/>
    </row>
    <row r="150" spans="1:12" ht="45" x14ac:dyDescent="0.2">
      <c r="A150" s="89"/>
      <c r="B150" s="94"/>
      <c r="C150" s="21" t="s">
        <v>15</v>
      </c>
      <c r="D150" s="91"/>
      <c r="E150" s="32">
        <f t="shared" si="23"/>
        <v>4140.3599999999997</v>
      </c>
      <c r="F150" s="98">
        <v>2070.1799999999998</v>
      </c>
      <c r="G150" s="98">
        <v>2070.1799999999998</v>
      </c>
      <c r="H150" s="98">
        <v>0</v>
      </c>
      <c r="I150" s="98">
        <v>0</v>
      </c>
      <c r="J150" s="98">
        <v>0</v>
      </c>
      <c r="K150" s="92"/>
      <c r="L150" s="93"/>
    </row>
    <row r="151" spans="1:12" ht="30" x14ac:dyDescent="0.2">
      <c r="A151" s="89"/>
      <c r="B151" s="95"/>
      <c r="C151" s="21" t="s">
        <v>24</v>
      </c>
      <c r="D151" s="91"/>
      <c r="E151" s="32">
        <f t="shared" si="23"/>
        <v>0</v>
      </c>
      <c r="F151" s="98">
        <v>0</v>
      </c>
      <c r="G151" s="98">
        <v>0</v>
      </c>
      <c r="H151" s="98">
        <v>0</v>
      </c>
      <c r="I151" s="98">
        <v>0</v>
      </c>
      <c r="J151" s="98">
        <v>0</v>
      </c>
      <c r="K151" s="92"/>
      <c r="L151" s="93"/>
    </row>
    <row r="152" spans="1:12" ht="15" customHeight="1" x14ac:dyDescent="0.2">
      <c r="A152" s="89" t="s">
        <v>219</v>
      </c>
      <c r="B152" s="90" t="s">
        <v>220</v>
      </c>
      <c r="C152" s="21" t="s">
        <v>2</v>
      </c>
      <c r="D152" s="91" t="s">
        <v>36</v>
      </c>
      <c r="E152" s="32">
        <f t="shared" ref="E152:E156" si="64">SUM(F152:J152)</f>
        <v>0</v>
      </c>
      <c r="F152" s="32">
        <f t="shared" ref="F152:J152" si="65">SUM(F153:F156)</f>
        <v>0</v>
      </c>
      <c r="G152" s="32">
        <f t="shared" si="65"/>
        <v>0</v>
      </c>
      <c r="H152" s="32">
        <f t="shared" si="65"/>
        <v>0</v>
      </c>
      <c r="I152" s="32">
        <f t="shared" si="65"/>
        <v>0</v>
      </c>
      <c r="J152" s="32">
        <f t="shared" si="65"/>
        <v>0</v>
      </c>
      <c r="K152" s="92"/>
      <c r="L152" s="93"/>
    </row>
    <row r="153" spans="1:12" ht="30" x14ac:dyDescent="0.2">
      <c r="A153" s="89"/>
      <c r="B153" s="94"/>
      <c r="C153" s="21" t="s">
        <v>1</v>
      </c>
      <c r="D153" s="91"/>
      <c r="E153" s="32">
        <f t="shared" si="64"/>
        <v>0</v>
      </c>
      <c r="F153" s="98">
        <v>0</v>
      </c>
      <c r="G153" s="98">
        <v>0</v>
      </c>
      <c r="H153" s="98">
        <v>0</v>
      </c>
      <c r="I153" s="98">
        <v>0</v>
      </c>
      <c r="J153" s="98">
        <v>0</v>
      </c>
      <c r="K153" s="92"/>
      <c r="L153" s="93"/>
    </row>
    <row r="154" spans="1:12" ht="30" x14ac:dyDescent="0.2">
      <c r="A154" s="89"/>
      <c r="B154" s="94"/>
      <c r="C154" s="21" t="s">
        <v>7</v>
      </c>
      <c r="D154" s="91"/>
      <c r="E154" s="32">
        <f t="shared" si="64"/>
        <v>0</v>
      </c>
      <c r="F154" s="98">
        <v>0</v>
      </c>
      <c r="G154" s="98">
        <v>0</v>
      </c>
      <c r="H154" s="98">
        <v>0</v>
      </c>
      <c r="I154" s="98">
        <v>0</v>
      </c>
      <c r="J154" s="98">
        <v>0</v>
      </c>
      <c r="K154" s="92"/>
      <c r="L154" s="93"/>
    </row>
    <row r="155" spans="1:12" ht="45" x14ac:dyDescent="0.2">
      <c r="A155" s="89"/>
      <c r="B155" s="94"/>
      <c r="C155" s="21" t="s">
        <v>15</v>
      </c>
      <c r="D155" s="91"/>
      <c r="E155" s="32">
        <f t="shared" si="64"/>
        <v>0</v>
      </c>
      <c r="F155" s="98">
        <v>0</v>
      </c>
      <c r="G155" s="98">
        <v>0</v>
      </c>
      <c r="H155" s="98">
        <v>0</v>
      </c>
      <c r="I155" s="98">
        <v>0</v>
      </c>
      <c r="J155" s="98">
        <v>0</v>
      </c>
      <c r="K155" s="92"/>
      <c r="L155" s="93"/>
    </row>
    <row r="156" spans="1:12" ht="30" x14ac:dyDescent="0.2">
      <c r="A156" s="89"/>
      <c r="B156" s="95"/>
      <c r="C156" s="21" t="s">
        <v>24</v>
      </c>
      <c r="D156" s="91"/>
      <c r="E156" s="32">
        <f t="shared" si="64"/>
        <v>0</v>
      </c>
      <c r="F156" s="98">
        <v>0</v>
      </c>
      <c r="G156" s="98">
        <v>0</v>
      </c>
      <c r="H156" s="98">
        <v>0</v>
      </c>
      <c r="I156" s="98">
        <v>0</v>
      </c>
      <c r="J156" s="98">
        <v>0</v>
      </c>
      <c r="K156" s="92"/>
      <c r="L156" s="93"/>
    </row>
    <row r="157" spans="1:12" ht="15.75" customHeight="1" x14ac:dyDescent="0.2">
      <c r="A157" s="81"/>
      <c r="B157" s="82" t="s">
        <v>221</v>
      </c>
      <c r="C157" s="83"/>
      <c r="D157" s="83"/>
      <c r="E157" s="83"/>
      <c r="F157" s="83"/>
      <c r="G157" s="83"/>
      <c r="H157" s="83"/>
      <c r="I157" s="83"/>
      <c r="J157" s="83"/>
      <c r="K157" s="84"/>
    </row>
    <row r="158" spans="1:12" ht="65.25" customHeight="1" x14ac:dyDescent="0.2">
      <c r="A158" s="81">
        <v>1</v>
      </c>
      <c r="B158" s="87" t="s">
        <v>167</v>
      </c>
      <c r="C158" s="104"/>
      <c r="D158" s="104"/>
      <c r="E158" s="105"/>
      <c r="F158" s="105"/>
      <c r="G158" s="105"/>
      <c r="H158" s="105"/>
      <c r="I158" s="105"/>
      <c r="J158" s="105"/>
      <c r="K158" s="105"/>
    </row>
    <row r="159" spans="1:12" ht="15" x14ac:dyDescent="0.2">
      <c r="A159" s="106" t="s">
        <v>12</v>
      </c>
      <c r="B159" s="101" t="s">
        <v>275</v>
      </c>
      <c r="C159" s="21" t="s">
        <v>2</v>
      </c>
      <c r="D159" s="74" t="s">
        <v>36</v>
      </c>
      <c r="E159" s="29">
        <f>(E161+E162)</f>
        <v>6515</v>
      </c>
      <c r="F159" s="29">
        <v>1303</v>
      </c>
      <c r="G159" s="29">
        <v>708</v>
      </c>
      <c r="H159" s="29">
        <f>SUM(H161+H162)</f>
        <v>1303</v>
      </c>
      <c r="I159" s="29">
        <v>708</v>
      </c>
      <c r="J159" s="29">
        <f>SUM(J161+J162)</f>
        <v>1303</v>
      </c>
      <c r="K159" s="105"/>
    </row>
    <row r="160" spans="1:12" ht="30" x14ac:dyDescent="0.2">
      <c r="A160" s="107"/>
      <c r="B160" s="101"/>
      <c r="C160" s="21" t="s">
        <v>1</v>
      </c>
      <c r="D160" s="108"/>
      <c r="E160" s="29">
        <v>0</v>
      </c>
      <c r="F160" s="29">
        <v>0</v>
      </c>
      <c r="G160" s="29">
        <v>0</v>
      </c>
      <c r="H160" s="29">
        <v>0</v>
      </c>
      <c r="I160" s="29">
        <v>0</v>
      </c>
      <c r="J160" s="29">
        <v>0</v>
      </c>
      <c r="K160" s="105"/>
    </row>
    <row r="161" spans="1:11" ht="30" x14ac:dyDescent="0.2">
      <c r="A161" s="107"/>
      <c r="B161" s="101"/>
      <c r="C161" s="21" t="s">
        <v>7</v>
      </c>
      <c r="D161" s="108"/>
      <c r="E161" s="29">
        <f>(F161+G161+H161+I161+J161)</f>
        <v>3540</v>
      </c>
      <c r="F161" s="29">
        <v>708</v>
      </c>
      <c r="G161" s="29">
        <v>708</v>
      </c>
      <c r="H161" s="29">
        <v>708</v>
      </c>
      <c r="I161" s="29">
        <v>708</v>
      </c>
      <c r="J161" s="29">
        <v>708</v>
      </c>
      <c r="K161" s="105"/>
    </row>
    <row r="162" spans="1:11" ht="45" x14ac:dyDescent="0.2">
      <c r="A162" s="107"/>
      <c r="B162" s="101"/>
      <c r="C162" s="21" t="s">
        <v>15</v>
      </c>
      <c r="D162" s="108"/>
      <c r="E162" s="29">
        <f>(F162+G162+H162+I162+J162)</f>
        <v>2975</v>
      </c>
      <c r="F162" s="109">
        <v>595</v>
      </c>
      <c r="G162" s="109">
        <v>595</v>
      </c>
      <c r="H162" s="109">
        <v>595</v>
      </c>
      <c r="I162" s="109">
        <v>595</v>
      </c>
      <c r="J162" s="109">
        <v>595</v>
      </c>
      <c r="K162" s="105"/>
    </row>
    <row r="163" spans="1:11" ht="30" x14ac:dyDescent="0.2">
      <c r="A163" s="110"/>
      <c r="B163" s="101"/>
      <c r="C163" s="21" t="s">
        <v>24</v>
      </c>
      <c r="D163" s="79"/>
      <c r="E163" s="29">
        <f>SUM(F163:J163)</f>
        <v>0</v>
      </c>
      <c r="F163" s="109">
        <v>0</v>
      </c>
      <c r="G163" s="109">
        <v>0</v>
      </c>
      <c r="H163" s="109">
        <v>0</v>
      </c>
      <c r="I163" s="109">
        <v>0</v>
      </c>
      <c r="J163" s="109">
        <v>0</v>
      </c>
      <c r="K163" s="105"/>
    </row>
  </sheetData>
  <mergeCells count="101">
    <mergeCell ref="A7:A8"/>
    <mergeCell ref="A32:A36"/>
    <mergeCell ref="A60:A64"/>
    <mergeCell ref="A65:A69"/>
    <mergeCell ref="A70:A74"/>
    <mergeCell ref="A11:A15"/>
    <mergeCell ref="B11:B15"/>
    <mergeCell ref="A16:A20"/>
    <mergeCell ref="B16:B20"/>
    <mergeCell ref="A21:A25"/>
    <mergeCell ref="B21:B25"/>
    <mergeCell ref="B9:K9"/>
    <mergeCell ref="D21:D25"/>
    <mergeCell ref="A147:A151"/>
    <mergeCell ref="A115:A119"/>
    <mergeCell ref="A26:A30"/>
    <mergeCell ref="B26:B30"/>
    <mergeCell ref="A141:A145"/>
    <mergeCell ref="B141:B145"/>
    <mergeCell ref="B65:B69"/>
    <mergeCell ref="A100:A104"/>
    <mergeCell ref="A54:A58"/>
    <mergeCell ref="B54:B58"/>
    <mergeCell ref="B120:B124"/>
    <mergeCell ref="A47:A51"/>
    <mergeCell ref="A37:A41"/>
    <mergeCell ref="B115:B119"/>
    <mergeCell ref="A85:A89"/>
    <mergeCell ref="A105:A109"/>
    <mergeCell ref="B105:B109"/>
    <mergeCell ref="B125:B129"/>
    <mergeCell ref="A135:A139"/>
    <mergeCell ref="B135:B139"/>
    <mergeCell ref="A75:A79"/>
    <mergeCell ref="B52:K52"/>
    <mergeCell ref="B100:B104"/>
    <mergeCell ref="D70:D74"/>
    <mergeCell ref="D130:D134"/>
    <mergeCell ref="F1:K1"/>
    <mergeCell ref="F2:K2"/>
    <mergeCell ref="C3:K3"/>
    <mergeCell ref="B5:K5"/>
    <mergeCell ref="C7:C8"/>
    <mergeCell ref="D7:D8"/>
    <mergeCell ref="K7:K8"/>
    <mergeCell ref="B7:B8"/>
    <mergeCell ref="F4:K4"/>
    <mergeCell ref="E7:J7"/>
    <mergeCell ref="B60:B64"/>
    <mergeCell ref="B70:B74"/>
    <mergeCell ref="D115:D119"/>
    <mergeCell ref="D65:D69"/>
    <mergeCell ref="D100:D104"/>
    <mergeCell ref="D54:D58"/>
    <mergeCell ref="D60:D64"/>
    <mergeCell ref="D105:D109"/>
    <mergeCell ref="D120:D124"/>
    <mergeCell ref="A120:A124"/>
    <mergeCell ref="B32:B36"/>
    <mergeCell ref="D32:D36"/>
    <mergeCell ref="B37:B41"/>
    <mergeCell ref="D37:D41"/>
    <mergeCell ref="B47:B51"/>
    <mergeCell ref="D47:D51"/>
    <mergeCell ref="A42:A46"/>
    <mergeCell ref="B42:B46"/>
    <mergeCell ref="D42:D46"/>
    <mergeCell ref="A110:A114"/>
    <mergeCell ref="A80:A84"/>
    <mergeCell ref="A90:A94"/>
    <mergeCell ref="B90:B94"/>
    <mergeCell ref="D90:D94"/>
    <mergeCell ref="A95:A99"/>
    <mergeCell ref="B95:B99"/>
    <mergeCell ref="D95:D99"/>
    <mergeCell ref="B85:B89"/>
    <mergeCell ref="D85:D89"/>
    <mergeCell ref="D135:D139"/>
    <mergeCell ref="D26:D30"/>
    <mergeCell ref="D11:D15"/>
    <mergeCell ref="D16:D20"/>
    <mergeCell ref="A159:A163"/>
    <mergeCell ref="B157:K157"/>
    <mergeCell ref="B159:B163"/>
    <mergeCell ref="D159:D163"/>
    <mergeCell ref="B110:B114"/>
    <mergeCell ref="D110:D114"/>
    <mergeCell ref="B75:B79"/>
    <mergeCell ref="D75:D79"/>
    <mergeCell ref="B80:B84"/>
    <mergeCell ref="D80:D84"/>
    <mergeCell ref="D147:D151"/>
    <mergeCell ref="B147:B151"/>
    <mergeCell ref="A152:A156"/>
    <mergeCell ref="B152:B156"/>
    <mergeCell ref="D152:D156"/>
    <mergeCell ref="D141:D145"/>
    <mergeCell ref="A125:A129"/>
    <mergeCell ref="D125:D129"/>
    <mergeCell ref="A130:A134"/>
    <mergeCell ref="B130:B134"/>
  </mergeCells>
  <pageMargins left="0.23622047244094491" right="0.23622047244094491" top="0.23622047244094491" bottom="0.47244094488188981" header="0.15748031496062992" footer="0.15748031496062992"/>
  <pageSetup paperSize="9" scale="58" fitToWidth="0" fitToHeight="0" orientation="landscape" r:id="rId1"/>
  <headerFooter alignWithMargins="0"/>
  <rowBreaks count="4" manualBreakCount="4">
    <brk id="30" max="10" man="1"/>
    <brk id="58" max="10" man="1"/>
    <brk id="84" max="10" man="1"/>
    <brk id="139" max="1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14"/>
  <sheetViews>
    <sheetView view="pageBreakPreview" zoomScale="87" zoomScaleNormal="80" zoomScaleSheetLayoutView="87" workbookViewId="0">
      <selection activeCell="M9" sqref="M9:M10"/>
    </sheetView>
  </sheetViews>
  <sheetFormatPr defaultColWidth="9.140625" defaultRowHeight="14.25" x14ac:dyDescent="0.2"/>
  <cols>
    <col min="1" max="1" width="6.7109375" style="2" customWidth="1"/>
    <col min="2" max="2" width="34.7109375" style="2" customWidth="1"/>
    <col min="3" max="3" width="13.85546875" style="2" customWidth="1"/>
    <col min="4" max="4" width="35.42578125" style="2" customWidth="1"/>
    <col min="5" max="5" width="20.5703125" style="114" customWidth="1"/>
    <col min="6" max="6" width="14.5703125" style="176" customWidth="1"/>
    <col min="7" max="7" width="14.85546875" style="176" customWidth="1"/>
    <col min="8" max="8" width="14.5703125" style="114" customWidth="1"/>
    <col min="9" max="9" width="14.7109375" style="114" customWidth="1"/>
    <col min="10" max="10" width="15" style="114" customWidth="1"/>
    <col min="11" max="11" width="12.85546875" style="114" customWidth="1"/>
    <col min="12" max="12" width="21.7109375" style="114" customWidth="1"/>
    <col min="13" max="13" width="20" style="99" customWidth="1"/>
    <col min="14" max="14" width="10.140625" style="2" bestFit="1" customWidth="1"/>
    <col min="15" max="15" width="18.7109375" style="2" customWidth="1"/>
    <col min="16" max="16" width="13.7109375" style="2" customWidth="1"/>
    <col min="17" max="17" width="9.85546875" style="2" bestFit="1" customWidth="1"/>
    <col min="18" max="18" width="12.5703125" style="2" customWidth="1"/>
    <col min="19" max="16384" width="9.140625" style="2"/>
  </cols>
  <sheetData>
    <row r="1" spans="1:15" s="40" customFormat="1" ht="18" customHeight="1" x14ac:dyDescent="0.25">
      <c r="A1" s="111"/>
      <c r="C1" s="112"/>
      <c r="D1" s="66"/>
      <c r="E1" s="66"/>
      <c r="F1" s="113"/>
      <c r="G1" s="113"/>
      <c r="H1" s="17"/>
      <c r="I1" s="17"/>
      <c r="J1" s="17"/>
      <c r="K1" s="17"/>
      <c r="L1" s="17"/>
      <c r="M1" s="17"/>
      <c r="N1" s="66"/>
      <c r="O1" s="66"/>
    </row>
    <row r="2" spans="1:15" s="15" customFormat="1" ht="15" customHeight="1" x14ac:dyDescent="0.25">
      <c r="D2" s="16"/>
      <c r="E2" s="114"/>
      <c r="F2" s="17" t="s">
        <v>99</v>
      </c>
      <c r="G2" s="17"/>
      <c r="H2" s="17"/>
      <c r="I2" s="17"/>
      <c r="J2" s="17"/>
      <c r="K2" s="17"/>
      <c r="L2" s="17"/>
      <c r="M2" s="17"/>
    </row>
    <row r="3" spans="1:15" s="15" customFormat="1" ht="15" x14ac:dyDescent="0.25">
      <c r="D3" s="16"/>
      <c r="E3" s="114"/>
      <c r="F3" s="18" t="s">
        <v>79</v>
      </c>
      <c r="G3" s="18"/>
      <c r="H3" s="18"/>
      <c r="I3" s="18"/>
      <c r="J3" s="18"/>
      <c r="K3" s="18"/>
      <c r="L3" s="18"/>
      <c r="M3" s="18"/>
    </row>
    <row r="4" spans="1:15" s="15" customFormat="1" ht="14.1" customHeight="1" x14ac:dyDescent="0.25">
      <c r="C4" s="18" t="s">
        <v>27</v>
      </c>
      <c r="D4" s="18"/>
      <c r="E4" s="18"/>
      <c r="F4" s="18"/>
      <c r="G4" s="18"/>
      <c r="H4" s="18"/>
      <c r="I4" s="18"/>
      <c r="J4" s="18"/>
      <c r="K4" s="18"/>
      <c r="L4" s="18"/>
      <c r="M4" s="18"/>
    </row>
    <row r="5" spans="1:15" s="15" customFormat="1" ht="15" customHeight="1" x14ac:dyDescent="0.25">
      <c r="D5" s="16"/>
      <c r="E5" s="114"/>
      <c r="F5" s="17" t="s">
        <v>310</v>
      </c>
      <c r="G5" s="17"/>
      <c r="H5" s="17"/>
      <c r="I5" s="17"/>
      <c r="J5" s="17"/>
      <c r="K5" s="17"/>
      <c r="L5" s="17"/>
      <c r="M5" s="17"/>
    </row>
    <row r="6" spans="1:15" s="115" customFormat="1" ht="15.75" customHeight="1" x14ac:dyDescent="0.2">
      <c r="A6" s="43" t="s">
        <v>89</v>
      </c>
      <c r="B6" s="43"/>
      <c r="C6" s="43"/>
      <c r="D6" s="43"/>
      <c r="E6" s="43"/>
      <c r="F6" s="43"/>
      <c r="G6" s="43"/>
      <c r="H6" s="43"/>
      <c r="I6" s="43"/>
      <c r="J6" s="43"/>
      <c r="K6" s="43"/>
      <c r="L6" s="43"/>
      <c r="M6" s="43"/>
    </row>
    <row r="7" spans="1:15" s="115" customFormat="1" ht="15.75" customHeight="1" x14ac:dyDescent="0.2">
      <c r="A7" s="43" t="s">
        <v>80</v>
      </c>
      <c r="B7" s="43"/>
      <c r="C7" s="43"/>
      <c r="D7" s="43"/>
      <c r="E7" s="43"/>
      <c r="F7" s="43"/>
      <c r="G7" s="43"/>
      <c r="H7" s="43"/>
      <c r="I7" s="43"/>
      <c r="J7" s="43"/>
      <c r="K7" s="43"/>
      <c r="L7" s="43"/>
      <c r="M7" s="43"/>
    </row>
    <row r="8" spans="1:15" s="115" customFormat="1" ht="15.75" x14ac:dyDescent="0.2">
      <c r="A8" s="72"/>
      <c r="B8" s="72"/>
      <c r="C8" s="72"/>
      <c r="D8" s="72"/>
      <c r="E8" s="116"/>
      <c r="F8" s="117"/>
      <c r="G8" s="117"/>
      <c r="H8" s="116"/>
      <c r="I8" s="116"/>
      <c r="J8" s="116"/>
      <c r="K8" s="116"/>
      <c r="L8" s="116"/>
      <c r="M8" s="118"/>
    </row>
    <row r="9" spans="1:15" ht="18" customHeight="1" x14ac:dyDescent="0.2">
      <c r="A9" s="27" t="s">
        <v>4</v>
      </c>
      <c r="B9" s="27" t="s">
        <v>19</v>
      </c>
      <c r="C9" s="27" t="s">
        <v>20</v>
      </c>
      <c r="D9" s="27" t="s">
        <v>8</v>
      </c>
      <c r="E9" s="119" t="s">
        <v>38</v>
      </c>
      <c r="F9" s="120" t="s">
        <v>21</v>
      </c>
      <c r="G9" s="121" t="s">
        <v>9</v>
      </c>
      <c r="H9" s="122"/>
      <c r="I9" s="122"/>
      <c r="J9" s="122"/>
      <c r="K9" s="123"/>
      <c r="L9" s="120" t="s">
        <v>11</v>
      </c>
      <c r="M9" s="124" t="s">
        <v>279</v>
      </c>
    </row>
    <row r="10" spans="1:15" ht="111" customHeight="1" x14ac:dyDescent="0.2">
      <c r="A10" s="27"/>
      <c r="B10" s="27"/>
      <c r="C10" s="27"/>
      <c r="D10" s="27"/>
      <c r="E10" s="119"/>
      <c r="F10" s="125"/>
      <c r="G10" s="126" t="s">
        <v>85</v>
      </c>
      <c r="H10" s="126" t="s">
        <v>86</v>
      </c>
      <c r="I10" s="126" t="s">
        <v>175</v>
      </c>
      <c r="J10" s="126" t="s">
        <v>176</v>
      </c>
      <c r="K10" s="126" t="s">
        <v>177</v>
      </c>
      <c r="L10" s="125"/>
      <c r="M10" s="124"/>
    </row>
    <row r="11" spans="1:15" ht="15" x14ac:dyDescent="0.2">
      <c r="A11" s="30">
        <v>1</v>
      </c>
      <c r="B11" s="30">
        <v>2</v>
      </c>
      <c r="C11" s="30">
        <v>3</v>
      </c>
      <c r="D11" s="30">
        <v>4</v>
      </c>
      <c r="E11" s="127">
        <v>5</v>
      </c>
      <c r="F11" s="128">
        <v>6</v>
      </c>
      <c r="G11" s="128">
        <v>7</v>
      </c>
      <c r="H11" s="128">
        <v>8</v>
      </c>
      <c r="I11" s="128">
        <v>9</v>
      </c>
      <c r="J11" s="128">
        <v>10</v>
      </c>
      <c r="K11" s="128">
        <v>11</v>
      </c>
      <c r="L11" s="128">
        <v>14</v>
      </c>
      <c r="M11" s="128">
        <v>15</v>
      </c>
    </row>
    <row r="12" spans="1:15" ht="22.5" customHeight="1" x14ac:dyDescent="0.2">
      <c r="A12" s="129" t="s">
        <v>78</v>
      </c>
      <c r="B12" s="130"/>
      <c r="C12" s="130"/>
      <c r="D12" s="130"/>
      <c r="E12" s="130"/>
      <c r="F12" s="130"/>
      <c r="G12" s="130"/>
      <c r="H12" s="130"/>
      <c r="I12" s="130"/>
      <c r="J12" s="130"/>
      <c r="K12" s="130"/>
      <c r="L12" s="130"/>
      <c r="M12" s="130"/>
    </row>
    <row r="13" spans="1:15" ht="30" customHeight="1" x14ac:dyDescent="0.2">
      <c r="A13" s="131" t="s">
        <v>6</v>
      </c>
      <c r="B13" s="132" t="s">
        <v>185</v>
      </c>
      <c r="C13" s="133" t="s">
        <v>187</v>
      </c>
      <c r="D13" s="134" t="s">
        <v>2</v>
      </c>
      <c r="E13" s="135">
        <f>SUM(E14:E17)</f>
        <v>237230.74</v>
      </c>
      <c r="F13" s="135">
        <f t="shared" ref="F13:K13" si="0">SUM(F14:F17)</f>
        <v>291669.27</v>
      </c>
      <c r="G13" s="135">
        <f t="shared" si="0"/>
        <v>291669.27</v>
      </c>
      <c r="H13" s="135">
        <f t="shared" si="0"/>
        <v>0</v>
      </c>
      <c r="I13" s="135">
        <f t="shared" si="0"/>
        <v>0</v>
      </c>
      <c r="J13" s="135">
        <f t="shared" si="0"/>
        <v>0</v>
      </c>
      <c r="K13" s="135">
        <f t="shared" si="0"/>
        <v>0</v>
      </c>
      <c r="L13" s="124" t="s">
        <v>31</v>
      </c>
      <c r="M13" s="136" t="s">
        <v>283</v>
      </c>
    </row>
    <row r="14" spans="1:15" x14ac:dyDescent="0.2">
      <c r="A14" s="137"/>
      <c r="B14" s="138"/>
      <c r="C14" s="133"/>
      <c r="D14" s="134" t="s">
        <v>1</v>
      </c>
      <c r="E14" s="135">
        <f>E29</f>
        <v>0</v>
      </c>
      <c r="F14" s="135">
        <f>SUM(G14:K14)</f>
        <v>140220</v>
      </c>
      <c r="G14" s="135">
        <f>G19+G29+G34</f>
        <v>140220</v>
      </c>
      <c r="H14" s="135">
        <f>H19+H29+H34</f>
        <v>0</v>
      </c>
      <c r="I14" s="135">
        <f>I19+I29+I34</f>
        <v>0</v>
      </c>
      <c r="J14" s="135">
        <f>J19+J29+J34</f>
        <v>0</v>
      </c>
      <c r="K14" s="135">
        <f>K19+K29+K34</f>
        <v>0</v>
      </c>
      <c r="L14" s="124"/>
      <c r="M14" s="139"/>
    </row>
    <row r="15" spans="1:15" ht="28.5" x14ac:dyDescent="0.2">
      <c r="A15" s="137"/>
      <c r="B15" s="138"/>
      <c r="C15" s="133"/>
      <c r="D15" s="134" t="s">
        <v>7</v>
      </c>
      <c r="E15" s="135">
        <f t="shared" ref="E15:E17" si="1">E30</f>
        <v>133540</v>
      </c>
      <c r="F15" s="135">
        <f t="shared" ref="F15:F17" si="2">SUM(G15:K15)</f>
        <v>46740</v>
      </c>
      <c r="G15" s="135">
        <f t="shared" ref="G15:H17" si="3">G20+G30+G35</f>
        <v>46740</v>
      </c>
      <c r="H15" s="135">
        <f t="shared" si="3"/>
        <v>0</v>
      </c>
      <c r="I15" s="135">
        <f t="shared" ref="I15:K15" si="4">I20+I30+I35</f>
        <v>0</v>
      </c>
      <c r="J15" s="135">
        <f t="shared" si="4"/>
        <v>0</v>
      </c>
      <c r="K15" s="135">
        <f t="shared" si="4"/>
        <v>0</v>
      </c>
      <c r="L15" s="124"/>
      <c r="M15" s="139"/>
    </row>
    <row r="16" spans="1:15" ht="28.5" x14ac:dyDescent="0.2">
      <c r="A16" s="137"/>
      <c r="B16" s="138"/>
      <c r="C16" s="133"/>
      <c r="D16" s="134" t="s">
        <v>15</v>
      </c>
      <c r="E16" s="135">
        <f t="shared" si="1"/>
        <v>103690.74</v>
      </c>
      <c r="F16" s="135">
        <f t="shared" si="2"/>
        <v>104709.27</v>
      </c>
      <c r="G16" s="135">
        <f t="shared" si="3"/>
        <v>104709.27</v>
      </c>
      <c r="H16" s="135">
        <f t="shared" si="3"/>
        <v>0</v>
      </c>
      <c r="I16" s="135">
        <f t="shared" ref="I16:K16" si="5">I21+I31+I36</f>
        <v>0</v>
      </c>
      <c r="J16" s="135">
        <f t="shared" si="5"/>
        <v>0</v>
      </c>
      <c r="K16" s="135">
        <f t="shared" si="5"/>
        <v>0</v>
      </c>
      <c r="L16" s="124"/>
      <c r="M16" s="139"/>
    </row>
    <row r="17" spans="1:15" ht="30.75" customHeight="1" x14ac:dyDescent="0.2">
      <c r="A17" s="140"/>
      <c r="B17" s="141"/>
      <c r="C17" s="133"/>
      <c r="D17" s="134" t="s">
        <v>24</v>
      </c>
      <c r="E17" s="135">
        <f t="shared" si="1"/>
        <v>0</v>
      </c>
      <c r="F17" s="135">
        <f t="shared" si="2"/>
        <v>0</v>
      </c>
      <c r="G17" s="135">
        <f t="shared" si="3"/>
        <v>0</v>
      </c>
      <c r="H17" s="135">
        <f t="shared" si="3"/>
        <v>0</v>
      </c>
      <c r="I17" s="135">
        <f t="shared" ref="I17:K17" si="6">I22+I32+I37</f>
        <v>0</v>
      </c>
      <c r="J17" s="135">
        <f t="shared" si="6"/>
        <v>0</v>
      </c>
      <c r="K17" s="135">
        <f t="shared" si="6"/>
        <v>0</v>
      </c>
      <c r="L17" s="124"/>
      <c r="M17" s="142"/>
    </row>
    <row r="18" spans="1:15" ht="15" customHeight="1" x14ac:dyDescent="0.2">
      <c r="A18" s="131" t="s">
        <v>12</v>
      </c>
      <c r="B18" s="25" t="s">
        <v>258</v>
      </c>
      <c r="C18" s="27" t="s">
        <v>187</v>
      </c>
      <c r="D18" s="21" t="s">
        <v>2</v>
      </c>
      <c r="E18" s="32">
        <f t="shared" ref="E18" si="7">SUM(E19:E22)</f>
        <v>0</v>
      </c>
      <c r="F18" s="97">
        <f t="shared" ref="F18:K18" si="8">SUM(F19:F22)</f>
        <v>0</v>
      </c>
      <c r="G18" s="32">
        <f t="shared" ref="G18:H18" si="9">SUM(G19:G22)</f>
        <v>0</v>
      </c>
      <c r="H18" s="32">
        <f t="shared" si="9"/>
        <v>0</v>
      </c>
      <c r="I18" s="32">
        <f t="shared" si="8"/>
        <v>0</v>
      </c>
      <c r="J18" s="32">
        <f t="shared" si="8"/>
        <v>0</v>
      </c>
      <c r="K18" s="32">
        <f t="shared" si="8"/>
        <v>0</v>
      </c>
      <c r="L18" s="143" t="s">
        <v>31</v>
      </c>
      <c r="M18" s="143"/>
    </row>
    <row r="19" spans="1:15" ht="15" x14ac:dyDescent="0.2">
      <c r="A19" s="137"/>
      <c r="B19" s="25"/>
      <c r="C19" s="27"/>
      <c r="D19" s="21" t="s">
        <v>1</v>
      </c>
      <c r="E19" s="32">
        <v>0</v>
      </c>
      <c r="F19" s="97">
        <v>0</v>
      </c>
      <c r="G19" s="32">
        <v>0</v>
      </c>
      <c r="H19" s="32">
        <v>0</v>
      </c>
      <c r="I19" s="32">
        <v>0</v>
      </c>
      <c r="J19" s="32">
        <v>0</v>
      </c>
      <c r="K19" s="32">
        <v>0</v>
      </c>
      <c r="L19" s="144"/>
      <c r="M19" s="144"/>
    </row>
    <row r="20" spans="1:15" ht="30" x14ac:dyDescent="0.2">
      <c r="A20" s="137"/>
      <c r="B20" s="25"/>
      <c r="C20" s="27"/>
      <c r="D20" s="21" t="s">
        <v>7</v>
      </c>
      <c r="E20" s="32">
        <v>0</v>
      </c>
      <c r="F20" s="97">
        <v>0</v>
      </c>
      <c r="G20" s="32">
        <v>0</v>
      </c>
      <c r="H20" s="32">
        <v>0</v>
      </c>
      <c r="I20" s="32">
        <v>0</v>
      </c>
      <c r="J20" s="32">
        <v>0</v>
      </c>
      <c r="K20" s="32">
        <v>0</v>
      </c>
      <c r="L20" s="144"/>
      <c r="M20" s="144"/>
    </row>
    <row r="21" spans="1:15" ht="30" x14ac:dyDescent="0.2">
      <c r="A21" s="137"/>
      <c r="B21" s="25"/>
      <c r="C21" s="27"/>
      <c r="D21" s="21" t="s">
        <v>15</v>
      </c>
      <c r="E21" s="32">
        <v>0</v>
      </c>
      <c r="F21" s="97">
        <v>0</v>
      </c>
      <c r="G21" s="32">
        <v>0</v>
      </c>
      <c r="H21" s="32">
        <v>0</v>
      </c>
      <c r="I21" s="32">
        <v>0</v>
      </c>
      <c r="J21" s="32">
        <v>0</v>
      </c>
      <c r="K21" s="32">
        <v>0</v>
      </c>
      <c r="L21" s="144"/>
      <c r="M21" s="144"/>
    </row>
    <row r="22" spans="1:15" ht="33" customHeight="1" x14ac:dyDescent="0.2">
      <c r="A22" s="140"/>
      <c r="B22" s="25"/>
      <c r="C22" s="27"/>
      <c r="D22" s="21" t="s">
        <v>24</v>
      </c>
      <c r="E22" s="32">
        <v>0</v>
      </c>
      <c r="F22" s="97">
        <f t="shared" ref="F22" si="10">SUM(G22:K22)</f>
        <v>0</v>
      </c>
      <c r="G22" s="32">
        <v>0</v>
      </c>
      <c r="H22" s="32">
        <v>0</v>
      </c>
      <c r="I22" s="32">
        <v>0</v>
      </c>
      <c r="J22" s="32">
        <v>0</v>
      </c>
      <c r="K22" s="32">
        <v>0</v>
      </c>
      <c r="L22" s="145"/>
      <c r="M22" s="145"/>
    </row>
    <row r="23" spans="1:15" ht="15" customHeight="1" x14ac:dyDescent="0.2">
      <c r="A23" s="131" t="s">
        <v>22</v>
      </c>
      <c r="B23" s="25" t="s">
        <v>186</v>
      </c>
      <c r="C23" s="27" t="s">
        <v>187</v>
      </c>
      <c r="D23" s="21" t="s">
        <v>2</v>
      </c>
      <c r="E23" s="32">
        <f t="shared" ref="E23" si="11">SUM(E24:E27)</f>
        <v>0</v>
      </c>
      <c r="F23" s="97">
        <f t="shared" ref="F23:K23" si="12">SUM(F24:F27)</f>
        <v>0</v>
      </c>
      <c r="G23" s="32">
        <f t="shared" si="12"/>
        <v>0</v>
      </c>
      <c r="H23" s="32">
        <f t="shared" si="12"/>
        <v>0</v>
      </c>
      <c r="I23" s="32">
        <f t="shared" si="12"/>
        <v>0</v>
      </c>
      <c r="J23" s="32">
        <f t="shared" si="12"/>
        <v>0</v>
      </c>
      <c r="K23" s="32">
        <f t="shared" si="12"/>
        <v>0</v>
      </c>
      <c r="L23" s="143" t="s">
        <v>31</v>
      </c>
      <c r="M23" s="143"/>
    </row>
    <row r="24" spans="1:15" ht="15" x14ac:dyDescent="0.2">
      <c r="A24" s="137"/>
      <c r="B24" s="25"/>
      <c r="C24" s="27"/>
      <c r="D24" s="21" t="s">
        <v>1</v>
      </c>
      <c r="E24" s="32">
        <v>0</v>
      </c>
      <c r="F24" s="97">
        <v>0</v>
      </c>
      <c r="G24" s="32">
        <v>0</v>
      </c>
      <c r="H24" s="32">
        <v>0</v>
      </c>
      <c r="I24" s="32">
        <v>0</v>
      </c>
      <c r="J24" s="32">
        <v>0</v>
      </c>
      <c r="K24" s="32">
        <v>0</v>
      </c>
      <c r="L24" s="144"/>
      <c r="M24" s="144"/>
    </row>
    <row r="25" spans="1:15" ht="30" x14ac:dyDescent="0.2">
      <c r="A25" s="137"/>
      <c r="B25" s="25"/>
      <c r="C25" s="27"/>
      <c r="D25" s="21" t="s">
        <v>7</v>
      </c>
      <c r="E25" s="32">
        <v>0</v>
      </c>
      <c r="F25" s="97">
        <v>0</v>
      </c>
      <c r="G25" s="32">
        <v>0</v>
      </c>
      <c r="H25" s="32">
        <v>0</v>
      </c>
      <c r="I25" s="32">
        <v>0</v>
      </c>
      <c r="J25" s="32">
        <v>0</v>
      </c>
      <c r="K25" s="32">
        <v>0</v>
      </c>
      <c r="L25" s="144"/>
      <c r="M25" s="144"/>
    </row>
    <row r="26" spans="1:15" ht="30" x14ac:dyDescent="0.2">
      <c r="A26" s="137"/>
      <c r="B26" s="25"/>
      <c r="C26" s="27"/>
      <c r="D26" s="21" t="s">
        <v>15</v>
      </c>
      <c r="E26" s="32">
        <v>0</v>
      </c>
      <c r="F26" s="97">
        <v>0</v>
      </c>
      <c r="G26" s="32">
        <v>0</v>
      </c>
      <c r="H26" s="32">
        <v>0</v>
      </c>
      <c r="I26" s="32">
        <v>0</v>
      </c>
      <c r="J26" s="32">
        <v>0</v>
      </c>
      <c r="K26" s="32">
        <v>0</v>
      </c>
      <c r="L26" s="144"/>
      <c r="M26" s="144"/>
    </row>
    <row r="27" spans="1:15" ht="33" customHeight="1" x14ac:dyDescent="0.2">
      <c r="A27" s="140"/>
      <c r="B27" s="25"/>
      <c r="C27" s="27"/>
      <c r="D27" s="21" t="s">
        <v>24</v>
      </c>
      <c r="E27" s="32">
        <v>0</v>
      </c>
      <c r="F27" s="97">
        <f t="shared" ref="F27" si="13">SUM(G27:K27)</f>
        <v>0</v>
      </c>
      <c r="G27" s="32">
        <v>0</v>
      </c>
      <c r="H27" s="32">
        <v>0</v>
      </c>
      <c r="I27" s="32">
        <v>0</v>
      </c>
      <c r="J27" s="32">
        <v>0</v>
      </c>
      <c r="K27" s="32">
        <v>0</v>
      </c>
      <c r="L27" s="145"/>
      <c r="M27" s="145"/>
    </row>
    <row r="28" spans="1:15" ht="15" customHeight="1" x14ac:dyDescent="0.2">
      <c r="A28" s="131" t="s">
        <v>93</v>
      </c>
      <c r="B28" s="25" t="s">
        <v>188</v>
      </c>
      <c r="C28" s="27" t="s">
        <v>187</v>
      </c>
      <c r="D28" s="21" t="s">
        <v>166</v>
      </c>
      <c r="E28" s="32">
        <f t="shared" ref="E28" si="14">SUM(E29:E32)</f>
        <v>237230.74</v>
      </c>
      <c r="F28" s="97">
        <f t="shared" ref="F28" si="15">SUM(F29:F32)</f>
        <v>291669.27</v>
      </c>
      <c r="G28" s="32">
        <f t="shared" ref="G28:H28" si="16">SUM(G29:G32)</f>
        <v>291669.27</v>
      </c>
      <c r="H28" s="32">
        <f t="shared" si="16"/>
        <v>0</v>
      </c>
      <c r="I28" s="32">
        <f t="shared" ref="I28:K28" si="17">SUM(I29:I32)</f>
        <v>0</v>
      </c>
      <c r="J28" s="32">
        <f t="shared" si="17"/>
        <v>0</v>
      </c>
      <c r="K28" s="32">
        <f t="shared" si="17"/>
        <v>0</v>
      </c>
      <c r="L28" s="143" t="s">
        <v>31</v>
      </c>
      <c r="M28" s="143"/>
    </row>
    <row r="29" spans="1:15" ht="24.75" customHeight="1" x14ac:dyDescent="0.2">
      <c r="A29" s="137"/>
      <c r="B29" s="25"/>
      <c r="C29" s="27"/>
      <c r="D29" s="21" t="s">
        <v>1</v>
      </c>
      <c r="E29" s="32">
        <v>0</v>
      </c>
      <c r="F29" s="97">
        <f>SUM(G29:K29)</f>
        <v>140220</v>
      </c>
      <c r="G29" s="32">
        <v>140220</v>
      </c>
      <c r="H29" s="32">
        <v>0</v>
      </c>
      <c r="I29" s="32">
        <v>0</v>
      </c>
      <c r="J29" s="32">
        <v>0</v>
      </c>
      <c r="K29" s="32">
        <v>0</v>
      </c>
      <c r="L29" s="144"/>
      <c r="M29" s="144"/>
    </row>
    <row r="30" spans="1:15" ht="30" x14ac:dyDescent="0.2">
      <c r="A30" s="137"/>
      <c r="B30" s="25"/>
      <c r="C30" s="27"/>
      <c r="D30" s="21" t="s">
        <v>7</v>
      </c>
      <c r="E30" s="32">
        <v>133540</v>
      </c>
      <c r="F30" s="97">
        <f t="shared" ref="F30:F36" si="18">SUM(G30:K30)</f>
        <v>46740</v>
      </c>
      <c r="G30" s="32">
        <v>46740</v>
      </c>
      <c r="H30" s="32">
        <v>0</v>
      </c>
      <c r="I30" s="32">
        <v>0</v>
      </c>
      <c r="J30" s="32">
        <v>0</v>
      </c>
      <c r="K30" s="32">
        <v>0</v>
      </c>
      <c r="L30" s="144"/>
      <c r="M30" s="144"/>
      <c r="O30" s="99"/>
    </row>
    <row r="31" spans="1:15" ht="45" customHeight="1" x14ac:dyDescent="0.2">
      <c r="A31" s="137"/>
      <c r="B31" s="25"/>
      <c r="C31" s="27"/>
      <c r="D31" s="21" t="s">
        <v>15</v>
      </c>
      <c r="E31" s="32">
        <v>103690.74</v>
      </c>
      <c r="F31" s="97">
        <f t="shared" si="18"/>
        <v>104709.27</v>
      </c>
      <c r="G31" s="32">
        <v>104709.27</v>
      </c>
      <c r="H31" s="32">
        <v>0</v>
      </c>
      <c r="I31" s="32">
        <v>0</v>
      </c>
      <c r="J31" s="32">
        <v>0</v>
      </c>
      <c r="K31" s="32">
        <v>0</v>
      </c>
      <c r="L31" s="144"/>
      <c r="M31" s="144"/>
      <c r="O31" s="146"/>
    </row>
    <row r="32" spans="1:15" ht="33" customHeight="1" x14ac:dyDescent="0.2">
      <c r="A32" s="140"/>
      <c r="B32" s="25"/>
      <c r="C32" s="27"/>
      <c r="D32" s="21" t="s">
        <v>24</v>
      </c>
      <c r="E32" s="32">
        <v>0</v>
      </c>
      <c r="F32" s="97">
        <f t="shared" si="18"/>
        <v>0</v>
      </c>
      <c r="G32" s="32">
        <v>0</v>
      </c>
      <c r="H32" s="32">
        <v>0</v>
      </c>
      <c r="I32" s="32">
        <v>0</v>
      </c>
      <c r="J32" s="32">
        <v>0</v>
      </c>
      <c r="K32" s="32">
        <v>0</v>
      </c>
      <c r="L32" s="145"/>
      <c r="M32" s="145"/>
    </row>
    <row r="33" spans="1:17" ht="15" customHeight="1" x14ac:dyDescent="0.2">
      <c r="A33" s="131" t="s">
        <v>94</v>
      </c>
      <c r="B33" s="25" t="s">
        <v>259</v>
      </c>
      <c r="C33" s="27" t="s">
        <v>187</v>
      </c>
      <c r="D33" s="21" t="s">
        <v>2</v>
      </c>
      <c r="E33" s="32">
        <f t="shared" ref="E33" si="19">SUM(E34:E37)</f>
        <v>0</v>
      </c>
      <c r="F33" s="97">
        <f t="shared" ref="F33" si="20">SUM(F34:F37)</f>
        <v>0</v>
      </c>
      <c r="G33" s="32">
        <f t="shared" ref="G33:H33" si="21">SUM(G34:G37)</f>
        <v>0</v>
      </c>
      <c r="H33" s="32">
        <f t="shared" si="21"/>
        <v>0</v>
      </c>
      <c r="I33" s="32">
        <f t="shared" ref="I33:K33" si="22">SUM(I34:I37)</f>
        <v>0</v>
      </c>
      <c r="J33" s="32">
        <f t="shared" si="22"/>
        <v>0</v>
      </c>
      <c r="K33" s="32">
        <f t="shared" si="22"/>
        <v>0</v>
      </c>
      <c r="L33" s="143" t="s">
        <v>31</v>
      </c>
      <c r="M33" s="124"/>
    </row>
    <row r="34" spans="1:17" ht="15" x14ac:dyDescent="0.2">
      <c r="A34" s="137"/>
      <c r="B34" s="25"/>
      <c r="C34" s="27"/>
      <c r="D34" s="21" t="s">
        <v>1</v>
      </c>
      <c r="E34" s="32">
        <v>0</v>
      </c>
      <c r="F34" s="97">
        <f t="shared" si="18"/>
        <v>0</v>
      </c>
      <c r="G34" s="32">
        <v>0</v>
      </c>
      <c r="H34" s="32">
        <v>0</v>
      </c>
      <c r="I34" s="32">
        <v>0</v>
      </c>
      <c r="J34" s="32">
        <v>0</v>
      </c>
      <c r="K34" s="32">
        <v>0</v>
      </c>
      <c r="L34" s="144"/>
      <c r="M34" s="124"/>
    </row>
    <row r="35" spans="1:17" ht="30" x14ac:dyDescent="0.2">
      <c r="A35" s="137"/>
      <c r="B35" s="25"/>
      <c r="C35" s="27"/>
      <c r="D35" s="21" t="s">
        <v>7</v>
      </c>
      <c r="E35" s="32">
        <v>0</v>
      </c>
      <c r="F35" s="97">
        <f t="shared" si="18"/>
        <v>0</v>
      </c>
      <c r="G35" s="32">
        <v>0</v>
      </c>
      <c r="H35" s="32">
        <v>0</v>
      </c>
      <c r="I35" s="32">
        <v>0</v>
      </c>
      <c r="J35" s="32">
        <v>0</v>
      </c>
      <c r="K35" s="32">
        <v>0</v>
      </c>
      <c r="L35" s="144"/>
      <c r="M35" s="124"/>
    </row>
    <row r="36" spans="1:17" ht="45" customHeight="1" x14ac:dyDescent="0.2">
      <c r="A36" s="137"/>
      <c r="B36" s="25"/>
      <c r="C36" s="27"/>
      <c r="D36" s="21" t="s">
        <v>15</v>
      </c>
      <c r="E36" s="32">
        <v>0</v>
      </c>
      <c r="F36" s="97">
        <f t="shared" si="18"/>
        <v>0</v>
      </c>
      <c r="G36" s="32">
        <v>0</v>
      </c>
      <c r="H36" s="32">
        <v>0</v>
      </c>
      <c r="I36" s="32">
        <v>0</v>
      </c>
      <c r="J36" s="32">
        <v>0</v>
      </c>
      <c r="K36" s="32">
        <v>0</v>
      </c>
      <c r="L36" s="144"/>
      <c r="M36" s="124"/>
    </row>
    <row r="37" spans="1:17" ht="33" customHeight="1" x14ac:dyDescent="0.2">
      <c r="A37" s="140"/>
      <c r="B37" s="25"/>
      <c r="C37" s="27"/>
      <c r="D37" s="21" t="s">
        <v>24</v>
      </c>
      <c r="E37" s="32">
        <v>0</v>
      </c>
      <c r="F37" s="97">
        <f t="shared" ref="F37" si="23">SUM(G37:K37)</f>
        <v>0</v>
      </c>
      <c r="G37" s="32">
        <v>0</v>
      </c>
      <c r="H37" s="32">
        <v>0</v>
      </c>
      <c r="I37" s="32">
        <v>0</v>
      </c>
      <c r="J37" s="32">
        <v>0</v>
      </c>
      <c r="K37" s="32">
        <v>0</v>
      </c>
      <c r="L37" s="145"/>
      <c r="M37" s="124"/>
    </row>
    <row r="38" spans="1:17" ht="39.75" customHeight="1" x14ac:dyDescent="0.2">
      <c r="A38" s="147" t="s">
        <v>10</v>
      </c>
      <c r="B38" s="148" t="s">
        <v>189</v>
      </c>
      <c r="C38" s="133" t="s">
        <v>187</v>
      </c>
      <c r="D38" s="134" t="s">
        <v>2</v>
      </c>
      <c r="E38" s="149">
        <v>0</v>
      </c>
      <c r="F38" s="150">
        <f>SUM(G38:K38)</f>
        <v>90634.35</v>
      </c>
      <c r="G38" s="150">
        <f>SUM(G39:G42)</f>
        <v>51505.27</v>
      </c>
      <c r="H38" s="150">
        <f t="shared" ref="H38:K38" si="24">SUM(H39:H42)</f>
        <v>9782.27</v>
      </c>
      <c r="I38" s="150">
        <f t="shared" si="24"/>
        <v>9782.27</v>
      </c>
      <c r="J38" s="150">
        <f t="shared" si="24"/>
        <v>9782.27</v>
      </c>
      <c r="K38" s="150">
        <f t="shared" si="24"/>
        <v>9782.27</v>
      </c>
      <c r="L38" s="143" t="s">
        <v>31</v>
      </c>
      <c r="M38" s="136" t="s">
        <v>301</v>
      </c>
    </row>
    <row r="39" spans="1:17" ht="23.25" customHeight="1" x14ac:dyDescent="0.2">
      <c r="A39" s="147"/>
      <c r="B39" s="148"/>
      <c r="C39" s="133"/>
      <c r="D39" s="134" t="s">
        <v>1</v>
      </c>
      <c r="E39" s="149">
        <v>0</v>
      </c>
      <c r="F39" s="150">
        <f>SUM(G39:K39)</f>
        <v>0</v>
      </c>
      <c r="G39" s="150">
        <f>G44+G49+G59+G54</f>
        <v>0</v>
      </c>
      <c r="H39" s="150">
        <f>H44+H49+H59+H54</f>
        <v>0</v>
      </c>
      <c r="I39" s="150">
        <f>I44+I49+I59+I54</f>
        <v>0</v>
      </c>
      <c r="J39" s="150">
        <f>J44+J49+J59+J54</f>
        <v>0</v>
      </c>
      <c r="K39" s="150">
        <f>K44+K49+K59+K54</f>
        <v>0</v>
      </c>
      <c r="L39" s="144"/>
      <c r="M39" s="139"/>
    </row>
    <row r="40" spans="1:17" ht="28.5" x14ac:dyDescent="0.2">
      <c r="A40" s="147"/>
      <c r="B40" s="148"/>
      <c r="C40" s="133"/>
      <c r="D40" s="134" t="s">
        <v>7</v>
      </c>
      <c r="E40" s="149">
        <v>0</v>
      </c>
      <c r="F40" s="150">
        <f>SUM(G40:K40)</f>
        <v>47668.849999999991</v>
      </c>
      <c r="G40" s="150">
        <f t="shared" ref="G40" si="25">G45+G50+G60+G55</f>
        <v>35930.17</v>
      </c>
      <c r="H40" s="150">
        <f t="shared" ref="H40" si="26">H45+H50+H60+H55</f>
        <v>2934.67</v>
      </c>
      <c r="I40" s="150">
        <f t="shared" ref="I40:J42" si="27">I45+I50+I60+I55</f>
        <v>2934.67</v>
      </c>
      <c r="J40" s="150">
        <f t="shared" si="27"/>
        <v>2934.67</v>
      </c>
      <c r="K40" s="150">
        <f t="shared" ref="K40:K42" si="28">K45+K50+K60+K55</f>
        <v>2934.67</v>
      </c>
      <c r="L40" s="144"/>
      <c r="M40" s="139"/>
    </row>
    <row r="41" spans="1:17" ht="28.5" x14ac:dyDescent="0.2">
      <c r="A41" s="147"/>
      <c r="B41" s="148"/>
      <c r="C41" s="133"/>
      <c r="D41" s="134" t="s">
        <v>15</v>
      </c>
      <c r="E41" s="149">
        <v>0</v>
      </c>
      <c r="F41" s="150">
        <f>SUM(G41:K41)</f>
        <v>42965.5</v>
      </c>
      <c r="G41" s="150">
        <f t="shared" ref="G41" si="29">G46+G51+G61+G56</f>
        <v>15575.1</v>
      </c>
      <c r="H41" s="150">
        <f t="shared" ref="H41" si="30">H46+H51+H61+H56</f>
        <v>6847.6</v>
      </c>
      <c r="I41" s="150">
        <f t="shared" si="27"/>
        <v>6847.6</v>
      </c>
      <c r="J41" s="150">
        <f t="shared" si="27"/>
        <v>6847.6</v>
      </c>
      <c r="K41" s="150">
        <f t="shared" si="28"/>
        <v>6847.6</v>
      </c>
      <c r="L41" s="144"/>
      <c r="M41" s="139"/>
      <c r="O41" s="99"/>
    </row>
    <row r="42" spans="1:17" ht="14.25" customHeight="1" x14ac:dyDescent="0.2">
      <c r="A42" s="147"/>
      <c r="B42" s="148"/>
      <c r="C42" s="133"/>
      <c r="D42" s="134" t="s">
        <v>28</v>
      </c>
      <c r="E42" s="149">
        <v>0</v>
      </c>
      <c r="F42" s="135">
        <f>SUM(G42:K42)</f>
        <v>0</v>
      </c>
      <c r="G42" s="149">
        <f t="shared" ref="G42" si="31">G47+G52+G62+G57</f>
        <v>0</v>
      </c>
      <c r="H42" s="149">
        <f t="shared" ref="H42" si="32">H47+H52+H62+H57</f>
        <v>0</v>
      </c>
      <c r="I42" s="149">
        <f t="shared" si="27"/>
        <v>0</v>
      </c>
      <c r="J42" s="149">
        <f t="shared" si="27"/>
        <v>0</v>
      </c>
      <c r="K42" s="149">
        <f t="shared" si="28"/>
        <v>0</v>
      </c>
      <c r="L42" s="144" t="s">
        <v>31</v>
      </c>
      <c r="M42" s="124"/>
    </row>
    <row r="43" spans="1:17" ht="15" customHeight="1" x14ac:dyDescent="0.2">
      <c r="A43" s="151" t="s">
        <v>13</v>
      </c>
      <c r="B43" s="90" t="s">
        <v>190</v>
      </c>
      <c r="C43" s="27" t="s">
        <v>187</v>
      </c>
      <c r="D43" s="21" t="s">
        <v>2</v>
      </c>
      <c r="E43" s="32">
        <f t="shared" ref="E43" si="33">SUM(E44:E47)</f>
        <v>1500</v>
      </c>
      <c r="F43" s="97">
        <f t="shared" ref="F43:F52" si="34">SUM(G43:K43)</f>
        <v>15158</v>
      </c>
      <c r="G43" s="32">
        <f t="shared" ref="G43:H43" si="35">SUM(G44:G47)</f>
        <v>15158</v>
      </c>
      <c r="H43" s="32">
        <f t="shared" si="35"/>
        <v>0</v>
      </c>
      <c r="I43" s="32">
        <f t="shared" ref="I43:K43" si="36">SUM(I44:I47)</f>
        <v>0</v>
      </c>
      <c r="J43" s="32">
        <f t="shared" si="36"/>
        <v>0</v>
      </c>
      <c r="K43" s="32">
        <f t="shared" si="36"/>
        <v>0</v>
      </c>
      <c r="L43" s="144"/>
      <c r="M43" s="124"/>
      <c r="O43" s="99"/>
    </row>
    <row r="44" spans="1:17" ht="15" x14ac:dyDescent="0.2">
      <c r="A44" s="152"/>
      <c r="B44" s="94"/>
      <c r="C44" s="27"/>
      <c r="D44" s="21" t="s">
        <v>1</v>
      </c>
      <c r="E44" s="32">
        <v>0</v>
      </c>
      <c r="F44" s="97">
        <f t="shared" si="34"/>
        <v>0</v>
      </c>
      <c r="G44" s="97">
        <f>SUM(H44:M44)</f>
        <v>0</v>
      </c>
      <c r="H44" s="97">
        <f>SUM(I44:N44)</f>
        <v>0</v>
      </c>
      <c r="I44" s="97">
        <f>SUM(J44:O44)</f>
        <v>0</v>
      </c>
      <c r="J44" s="97">
        <f>SUM(K44:P44)</f>
        <v>0</v>
      </c>
      <c r="K44" s="97">
        <f>SUM(M44:Q44)</f>
        <v>0</v>
      </c>
      <c r="L44" s="144"/>
      <c r="M44" s="124"/>
      <c r="Q44" s="99"/>
    </row>
    <row r="45" spans="1:17" ht="30" x14ac:dyDescent="0.2">
      <c r="A45" s="152"/>
      <c r="B45" s="94"/>
      <c r="C45" s="27"/>
      <c r="D45" s="21" t="s">
        <v>7</v>
      </c>
      <c r="E45" s="32">
        <v>0</v>
      </c>
      <c r="F45" s="97">
        <f t="shared" si="34"/>
        <v>14400</v>
      </c>
      <c r="G45" s="97">
        <v>14400</v>
      </c>
      <c r="H45" s="97">
        <f t="shared" ref="H45:J47" si="37">SUM(I45:N45)</f>
        <v>0</v>
      </c>
      <c r="I45" s="97">
        <f t="shared" si="37"/>
        <v>0</v>
      </c>
      <c r="J45" s="97">
        <f t="shared" si="37"/>
        <v>0</v>
      </c>
      <c r="K45" s="97">
        <f>SUM(M45:Q45)</f>
        <v>0</v>
      </c>
      <c r="L45" s="144"/>
      <c r="M45" s="124"/>
    </row>
    <row r="46" spans="1:17" ht="30" x14ac:dyDescent="0.2">
      <c r="A46" s="152"/>
      <c r="B46" s="94"/>
      <c r="C46" s="27"/>
      <c r="D46" s="21" t="s">
        <v>15</v>
      </c>
      <c r="E46" s="32">
        <v>1500</v>
      </c>
      <c r="F46" s="97">
        <f t="shared" si="34"/>
        <v>758</v>
      </c>
      <c r="G46" s="97">
        <v>758</v>
      </c>
      <c r="H46" s="97">
        <f t="shared" si="37"/>
        <v>0</v>
      </c>
      <c r="I46" s="97">
        <f t="shared" si="37"/>
        <v>0</v>
      </c>
      <c r="J46" s="97">
        <f t="shared" si="37"/>
        <v>0</v>
      </c>
      <c r="K46" s="97">
        <f>SUM(M46:Q46)</f>
        <v>0</v>
      </c>
      <c r="L46" s="144"/>
      <c r="M46" s="124"/>
    </row>
    <row r="47" spans="1:17" ht="15" x14ac:dyDescent="0.2">
      <c r="A47" s="153"/>
      <c r="B47" s="95"/>
      <c r="C47" s="27"/>
      <c r="D47" s="21" t="s">
        <v>24</v>
      </c>
      <c r="E47" s="32">
        <v>0</v>
      </c>
      <c r="F47" s="97">
        <f t="shared" si="34"/>
        <v>0</v>
      </c>
      <c r="G47" s="97">
        <f>SUM(H47:M47)</f>
        <v>0</v>
      </c>
      <c r="H47" s="97">
        <f t="shared" si="37"/>
        <v>0</v>
      </c>
      <c r="I47" s="97">
        <f t="shared" si="37"/>
        <v>0</v>
      </c>
      <c r="J47" s="97">
        <f t="shared" si="37"/>
        <v>0</v>
      </c>
      <c r="K47" s="97">
        <f>SUM(M47:Q47)</f>
        <v>0</v>
      </c>
      <c r="L47" s="144" t="s">
        <v>31</v>
      </c>
      <c r="M47" s="124"/>
    </row>
    <row r="48" spans="1:17" ht="15" x14ac:dyDescent="0.2">
      <c r="A48" s="151" t="s">
        <v>23</v>
      </c>
      <c r="B48" s="90" t="s">
        <v>191</v>
      </c>
      <c r="C48" s="27" t="s">
        <v>187</v>
      </c>
      <c r="D48" s="21" t="s">
        <v>2</v>
      </c>
      <c r="E48" s="32">
        <v>0</v>
      </c>
      <c r="F48" s="97">
        <f t="shared" ref="F48:F51" si="38">SUM(G48:K48)</f>
        <v>0</v>
      </c>
      <c r="G48" s="32">
        <v>0</v>
      </c>
      <c r="H48" s="32">
        <v>0</v>
      </c>
      <c r="I48" s="32">
        <v>0</v>
      </c>
      <c r="J48" s="32">
        <v>0</v>
      </c>
      <c r="K48" s="32">
        <v>0</v>
      </c>
      <c r="L48" s="144"/>
      <c r="M48" s="124"/>
      <c r="Q48" s="99"/>
    </row>
    <row r="49" spans="1:16" ht="15" x14ac:dyDescent="0.2">
      <c r="A49" s="152"/>
      <c r="B49" s="94"/>
      <c r="C49" s="27"/>
      <c r="D49" s="21" t="s">
        <v>1</v>
      </c>
      <c r="E49" s="32">
        <v>0</v>
      </c>
      <c r="F49" s="97">
        <v>0</v>
      </c>
      <c r="G49" s="32">
        <v>0</v>
      </c>
      <c r="H49" s="32">
        <v>0</v>
      </c>
      <c r="I49" s="32">
        <v>0</v>
      </c>
      <c r="J49" s="32">
        <v>0</v>
      </c>
      <c r="K49" s="32">
        <v>0</v>
      </c>
      <c r="L49" s="144"/>
      <c r="M49" s="124"/>
    </row>
    <row r="50" spans="1:16" ht="30" x14ac:dyDescent="0.2">
      <c r="A50" s="152"/>
      <c r="B50" s="94"/>
      <c r="C50" s="27"/>
      <c r="D50" s="21" t="s">
        <v>7</v>
      </c>
      <c r="E50" s="32">
        <v>0</v>
      </c>
      <c r="F50" s="97">
        <v>0</v>
      </c>
      <c r="G50" s="32">
        <v>0</v>
      </c>
      <c r="H50" s="32">
        <v>0</v>
      </c>
      <c r="I50" s="32">
        <v>0</v>
      </c>
      <c r="J50" s="32">
        <v>0</v>
      </c>
      <c r="K50" s="32">
        <v>0</v>
      </c>
      <c r="L50" s="144"/>
      <c r="M50" s="124"/>
    </row>
    <row r="51" spans="1:16" ht="30" x14ac:dyDescent="0.2">
      <c r="A51" s="152"/>
      <c r="B51" s="94"/>
      <c r="C51" s="27"/>
      <c r="D51" s="21" t="s">
        <v>15</v>
      </c>
      <c r="E51" s="32">
        <v>0</v>
      </c>
      <c r="F51" s="97">
        <f t="shared" si="38"/>
        <v>0</v>
      </c>
      <c r="G51" s="32">
        <v>0</v>
      </c>
      <c r="H51" s="32">
        <v>0</v>
      </c>
      <c r="I51" s="32">
        <v>0</v>
      </c>
      <c r="J51" s="32">
        <v>0</v>
      </c>
      <c r="K51" s="32">
        <v>0</v>
      </c>
      <c r="L51" s="144"/>
      <c r="M51" s="124"/>
    </row>
    <row r="52" spans="1:16" ht="30.75" customHeight="1" x14ac:dyDescent="0.2">
      <c r="A52" s="153"/>
      <c r="B52" s="95"/>
      <c r="C52" s="27"/>
      <c r="D52" s="21" t="s">
        <v>24</v>
      </c>
      <c r="E52" s="98">
        <v>0</v>
      </c>
      <c r="F52" s="97">
        <f t="shared" si="34"/>
        <v>0</v>
      </c>
      <c r="G52" s="98">
        <v>0</v>
      </c>
      <c r="H52" s="98">
        <v>0</v>
      </c>
      <c r="I52" s="32">
        <v>0</v>
      </c>
      <c r="J52" s="32">
        <v>0</v>
      </c>
      <c r="K52" s="32">
        <v>0</v>
      </c>
      <c r="L52" s="145"/>
      <c r="M52" s="124"/>
      <c r="O52" s="99"/>
    </row>
    <row r="53" spans="1:16" ht="15" customHeight="1" x14ac:dyDescent="0.2">
      <c r="A53" s="151" t="s">
        <v>96</v>
      </c>
      <c r="B53" s="90" t="s">
        <v>260</v>
      </c>
      <c r="C53" s="27" t="s">
        <v>187</v>
      </c>
      <c r="D53" s="21" t="s">
        <v>2</v>
      </c>
      <c r="E53" s="32">
        <f t="shared" ref="E53" si="39">SUM(E54:E57)</f>
        <v>15400</v>
      </c>
      <c r="F53" s="97">
        <f t="shared" ref="F53:F57" si="40">SUM(G53:K53)</f>
        <v>26565</v>
      </c>
      <c r="G53" s="32">
        <f t="shared" ref="G53:H53" si="41">SUM(G54:G57)</f>
        <v>26565</v>
      </c>
      <c r="H53" s="32">
        <f t="shared" si="41"/>
        <v>0</v>
      </c>
      <c r="I53" s="32">
        <f t="shared" ref="I53:K53" si="42">SUM(I54:I57)</f>
        <v>0</v>
      </c>
      <c r="J53" s="32">
        <f t="shared" si="42"/>
        <v>0</v>
      </c>
      <c r="K53" s="32">
        <f t="shared" si="42"/>
        <v>0</v>
      </c>
      <c r="L53" s="143" t="s">
        <v>31</v>
      </c>
      <c r="M53" s="124"/>
    </row>
    <row r="54" spans="1:16" ht="15" x14ac:dyDescent="0.2">
      <c r="A54" s="152"/>
      <c r="B54" s="94"/>
      <c r="C54" s="27"/>
      <c r="D54" s="21" t="s">
        <v>1</v>
      </c>
      <c r="E54" s="98">
        <v>0</v>
      </c>
      <c r="F54" s="97">
        <f t="shared" si="40"/>
        <v>0</v>
      </c>
      <c r="G54" s="98">
        <v>0</v>
      </c>
      <c r="H54" s="98">
        <v>0</v>
      </c>
      <c r="I54" s="32">
        <v>0</v>
      </c>
      <c r="J54" s="32">
        <v>0</v>
      </c>
      <c r="K54" s="32">
        <v>0</v>
      </c>
      <c r="L54" s="144"/>
      <c r="M54" s="124"/>
    </row>
    <row r="55" spans="1:16" ht="30" x14ac:dyDescent="0.2">
      <c r="A55" s="152"/>
      <c r="B55" s="94"/>
      <c r="C55" s="27"/>
      <c r="D55" s="21" t="s">
        <v>7</v>
      </c>
      <c r="E55" s="98">
        <v>4620</v>
      </c>
      <c r="F55" s="97">
        <f t="shared" si="40"/>
        <v>18595.5</v>
      </c>
      <c r="G55" s="98">
        <v>18595.5</v>
      </c>
      <c r="H55" s="98">
        <v>0</v>
      </c>
      <c r="I55" s="32">
        <v>0</v>
      </c>
      <c r="J55" s="32">
        <v>0</v>
      </c>
      <c r="K55" s="32">
        <v>0</v>
      </c>
      <c r="L55" s="144"/>
      <c r="M55" s="124"/>
      <c r="P55" s="154"/>
    </row>
    <row r="56" spans="1:16" ht="30" x14ac:dyDescent="0.2">
      <c r="A56" s="152"/>
      <c r="B56" s="94"/>
      <c r="C56" s="27"/>
      <c r="D56" s="21" t="s">
        <v>15</v>
      </c>
      <c r="E56" s="98">
        <v>10780</v>
      </c>
      <c r="F56" s="97">
        <f t="shared" si="40"/>
        <v>7969.5</v>
      </c>
      <c r="G56" s="98">
        <v>7969.5</v>
      </c>
      <c r="H56" s="98">
        <v>0</v>
      </c>
      <c r="I56" s="32">
        <v>0</v>
      </c>
      <c r="J56" s="32">
        <v>0</v>
      </c>
      <c r="K56" s="32">
        <v>0</v>
      </c>
      <c r="L56" s="144"/>
      <c r="M56" s="124"/>
      <c r="P56" s="146"/>
    </row>
    <row r="57" spans="1:16" ht="15" x14ac:dyDescent="0.2">
      <c r="A57" s="153"/>
      <c r="B57" s="95"/>
      <c r="C57" s="27"/>
      <c r="D57" s="21" t="s">
        <v>24</v>
      </c>
      <c r="E57" s="98">
        <v>0</v>
      </c>
      <c r="F57" s="97">
        <f t="shared" si="40"/>
        <v>0</v>
      </c>
      <c r="G57" s="98">
        <v>0</v>
      </c>
      <c r="H57" s="98">
        <v>0</v>
      </c>
      <c r="I57" s="32">
        <v>0</v>
      </c>
      <c r="J57" s="32">
        <v>0</v>
      </c>
      <c r="K57" s="32">
        <v>0</v>
      </c>
      <c r="L57" s="145"/>
      <c r="M57" s="124"/>
    </row>
    <row r="58" spans="1:16" ht="15" customHeight="1" x14ac:dyDescent="0.2">
      <c r="A58" s="151" t="s">
        <v>97</v>
      </c>
      <c r="B58" s="90" t="s">
        <v>192</v>
      </c>
      <c r="C58" s="27" t="s">
        <v>187</v>
      </c>
      <c r="D58" s="21" t="s">
        <v>2</v>
      </c>
      <c r="E58" s="32">
        <f t="shared" ref="E58" si="43">SUM(E59:E62)</f>
        <v>0</v>
      </c>
      <c r="F58" s="97">
        <f>SUM(G58:K58)</f>
        <v>48911.350000000006</v>
      </c>
      <c r="G58" s="32">
        <f t="shared" ref="G58:K58" si="44">SUM(G59:G62)</f>
        <v>9782.27</v>
      </c>
      <c r="H58" s="32">
        <f t="shared" si="44"/>
        <v>9782.27</v>
      </c>
      <c r="I58" s="32">
        <f t="shared" si="44"/>
        <v>9782.27</v>
      </c>
      <c r="J58" s="32">
        <f t="shared" si="44"/>
        <v>9782.27</v>
      </c>
      <c r="K58" s="32">
        <f t="shared" si="44"/>
        <v>9782.27</v>
      </c>
      <c r="L58" s="143" t="s">
        <v>31</v>
      </c>
      <c r="M58" s="124"/>
    </row>
    <row r="59" spans="1:16" ht="15" x14ac:dyDescent="0.2">
      <c r="A59" s="152"/>
      <c r="B59" s="94"/>
      <c r="C59" s="27"/>
      <c r="D59" s="21" t="s">
        <v>1</v>
      </c>
      <c r="E59" s="98">
        <v>0</v>
      </c>
      <c r="F59" s="97">
        <f>SUM(G59:K59)</f>
        <v>0</v>
      </c>
      <c r="G59" s="98">
        <v>0</v>
      </c>
      <c r="H59" s="98">
        <v>0</v>
      </c>
      <c r="I59" s="32">
        <v>0</v>
      </c>
      <c r="J59" s="32">
        <v>0</v>
      </c>
      <c r="K59" s="32">
        <v>0</v>
      </c>
      <c r="L59" s="144"/>
      <c r="M59" s="124"/>
    </row>
    <row r="60" spans="1:16" ht="30" x14ac:dyDescent="0.2">
      <c r="A60" s="152"/>
      <c r="B60" s="94"/>
      <c r="C60" s="27"/>
      <c r="D60" s="21" t="s">
        <v>7</v>
      </c>
      <c r="E60" s="98">
        <v>0</v>
      </c>
      <c r="F60" s="97">
        <f>SUM(G60:K60)</f>
        <v>14673.35</v>
      </c>
      <c r="G60" s="98">
        <v>2934.67</v>
      </c>
      <c r="H60" s="98">
        <v>2934.67</v>
      </c>
      <c r="I60" s="98">
        <v>2934.67</v>
      </c>
      <c r="J60" s="98">
        <v>2934.67</v>
      </c>
      <c r="K60" s="98">
        <v>2934.67</v>
      </c>
      <c r="L60" s="144"/>
      <c r="M60" s="124"/>
    </row>
    <row r="61" spans="1:16" ht="30" x14ac:dyDescent="0.2">
      <c r="A61" s="152"/>
      <c r="B61" s="94"/>
      <c r="C61" s="27"/>
      <c r="D61" s="21" t="s">
        <v>15</v>
      </c>
      <c r="E61" s="98">
        <v>0</v>
      </c>
      <c r="F61" s="97">
        <f>SUM(G61:K61)</f>
        <v>34238</v>
      </c>
      <c r="G61" s="98">
        <v>6847.6</v>
      </c>
      <c r="H61" s="98">
        <v>6847.6</v>
      </c>
      <c r="I61" s="98">
        <v>6847.6</v>
      </c>
      <c r="J61" s="98">
        <v>6847.6</v>
      </c>
      <c r="K61" s="98">
        <v>6847.6</v>
      </c>
      <c r="L61" s="144"/>
      <c r="M61" s="124"/>
      <c r="P61" s="146"/>
    </row>
    <row r="62" spans="1:16" ht="15" x14ac:dyDescent="0.2">
      <c r="A62" s="153"/>
      <c r="B62" s="95"/>
      <c r="C62" s="27"/>
      <c r="D62" s="21" t="s">
        <v>24</v>
      </c>
      <c r="E62" s="98">
        <v>0</v>
      </c>
      <c r="F62" s="97">
        <f>SUM(G62:K62)</f>
        <v>0</v>
      </c>
      <c r="G62" s="98">
        <v>0</v>
      </c>
      <c r="H62" s="98">
        <v>0</v>
      </c>
      <c r="I62" s="32">
        <v>0</v>
      </c>
      <c r="J62" s="32">
        <v>0</v>
      </c>
      <c r="K62" s="32">
        <v>0</v>
      </c>
      <c r="L62" s="145"/>
      <c r="M62" s="124"/>
    </row>
    <row r="63" spans="1:16" ht="15" customHeight="1" x14ac:dyDescent="0.2">
      <c r="A63" s="155"/>
      <c r="B63" s="156" t="s">
        <v>82</v>
      </c>
      <c r="C63" s="157"/>
      <c r="D63" s="134" t="s">
        <v>2</v>
      </c>
      <c r="E63" s="149">
        <v>0</v>
      </c>
      <c r="F63" s="149">
        <f>F38+F13</f>
        <v>382303.62</v>
      </c>
      <c r="G63" s="149">
        <f>SUM(G64:G67)</f>
        <v>343174.54</v>
      </c>
      <c r="H63" s="149">
        <f t="shared" ref="H63:K63" si="45">SUM(H64:H67)</f>
        <v>9782.27</v>
      </c>
      <c r="I63" s="149">
        <f t="shared" si="45"/>
        <v>9782.27</v>
      </c>
      <c r="J63" s="149">
        <f t="shared" si="45"/>
        <v>9782.27</v>
      </c>
      <c r="K63" s="149">
        <f t="shared" si="45"/>
        <v>9782.27</v>
      </c>
      <c r="L63" s="143"/>
      <c r="M63" s="158"/>
    </row>
    <row r="64" spans="1:16" x14ac:dyDescent="0.2">
      <c r="A64" s="159"/>
      <c r="B64" s="160"/>
      <c r="C64" s="161"/>
      <c r="D64" s="134" t="s">
        <v>1</v>
      </c>
      <c r="E64" s="149">
        <v>0</v>
      </c>
      <c r="F64" s="149">
        <f>F39+F14</f>
        <v>140220</v>
      </c>
      <c r="G64" s="149">
        <f t="shared" ref="G64:K67" si="46">G39+G14</f>
        <v>140220</v>
      </c>
      <c r="H64" s="149">
        <f t="shared" si="46"/>
        <v>0</v>
      </c>
      <c r="I64" s="149">
        <f t="shared" si="46"/>
        <v>0</v>
      </c>
      <c r="J64" s="149">
        <f t="shared" si="46"/>
        <v>0</v>
      </c>
      <c r="K64" s="149">
        <f t="shared" si="46"/>
        <v>0</v>
      </c>
      <c r="L64" s="144"/>
      <c r="M64" s="158"/>
      <c r="P64" s="146"/>
    </row>
    <row r="65" spans="1:16" ht="28.5" x14ac:dyDescent="0.2">
      <c r="A65" s="159"/>
      <c r="B65" s="160"/>
      <c r="C65" s="161"/>
      <c r="D65" s="134" t="s">
        <v>7</v>
      </c>
      <c r="E65" s="149">
        <v>0</v>
      </c>
      <c r="F65" s="149">
        <f>F40+F15</f>
        <v>94408.849999999991</v>
      </c>
      <c r="G65" s="149">
        <f t="shared" si="46"/>
        <v>82670.17</v>
      </c>
      <c r="H65" s="149">
        <f t="shared" si="46"/>
        <v>2934.67</v>
      </c>
      <c r="I65" s="149">
        <f t="shared" si="46"/>
        <v>2934.67</v>
      </c>
      <c r="J65" s="149">
        <f t="shared" si="46"/>
        <v>2934.67</v>
      </c>
      <c r="K65" s="149">
        <f t="shared" si="46"/>
        <v>2934.67</v>
      </c>
      <c r="L65" s="144"/>
      <c r="M65" s="158"/>
      <c r="N65" s="146"/>
      <c r="P65" s="99"/>
    </row>
    <row r="66" spans="1:16" ht="28.5" x14ac:dyDescent="0.2">
      <c r="A66" s="159"/>
      <c r="B66" s="160"/>
      <c r="C66" s="161"/>
      <c r="D66" s="134" t="s">
        <v>15</v>
      </c>
      <c r="E66" s="149">
        <v>0</v>
      </c>
      <c r="F66" s="149">
        <f>F41+F16</f>
        <v>147674.77000000002</v>
      </c>
      <c r="G66" s="149">
        <f t="shared" si="46"/>
        <v>120284.37000000001</v>
      </c>
      <c r="H66" s="149">
        <f t="shared" si="46"/>
        <v>6847.6</v>
      </c>
      <c r="I66" s="149">
        <f t="shared" si="46"/>
        <v>6847.6</v>
      </c>
      <c r="J66" s="149">
        <f t="shared" si="46"/>
        <v>6847.6</v>
      </c>
      <c r="K66" s="149">
        <f t="shared" si="46"/>
        <v>6847.6</v>
      </c>
      <c r="L66" s="144"/>
      <c r="M66" s="158"/>
    </row>
    <row r="67" spans="1:16" x14ac:dyDescent="0.2">
      <c r="A67" s="162"/>
      <c r="B67" s="163"/>
      <c r="C67" s="164"/>
      <c r="D67" s="134" t="s">
        <v>28</v>
      </c>
      <c r="E67" s="149">
        <v>0</v>
      </c>
      <c r="F67" s="149">
        <f>F42+F17</f>
        <v>0</v>
      </c>
      <c r="G67" s="149">
        <f t="shared" si="46"/>
        <v>0</v>
      </c>
      <c r="H67" s="149">
        <f t="shared" si="46"/>
        <v>0</v>
      </c>
      <c r="I67" s="149">
        <f t="shared" si="46"/>
        <v>0</v>
      </c>
      <c r="J67" s="149">
        <f t="shared" si="46"/>
        <v>0</v>
      </c>
      <c r="K67" s="149">
        <f t="shared" si="46"/>
        <v>0</v>
      </c>
      <c r="L67" s="145"/>
      <c r="M67" s="158"/>
    </row>
    <row r="68" spans="1:16" ht="24.75" customHeight="1" x14ac:dyDescent="0.2">
      <c r="A68" s="129" t="s">
        <v>254</v>
      </c>
      <c r="B68" s="130"/>
      <c r="C68" s="130"/>
      <c r="D68" s="130"/>
      <c r="E68" s="130"/>
      <c r="F68" s="130"/>
      <c r="G68" s="130"/>
      <c r="H68" s="130"/>
      <c r="I68" s="130"/>
      <c r="J68" s="130"/>
      <c r="K68" s="130"/>
      <c r="L68" s="130"/>
      <c r="M68" s="130"/>
    </row>
    <row r="69" spans="1:16" ht="30" customHeight="1" x14ac:dyDescent="0.2">
      <c r="A69" s="131" t="s">
        <v>6</v>
      </c>
      <c r="B69" s="132" t="s">
        <v>185</v>
      </c>
      <c r="C69" s="133" t="s">
        <v>187</v>
      </c>
      <c r="D69" s="134" t="s">
        <v>2</v>
      </c>
      <c r="E69" s="135">
        <f>SUM(E70:E73)</f>
        <v>0</v>
      </c>
      <c r="F69" s="135">
        <f t="shared" ref="F69:K69" si="47">SUM(F70:F73)</f>
        <v>45500</v>
      </c>
      <c r="G69" s="135">
        <f t="shared" si="47"/>
        <v>45500</v>
      </c>
      <c r="H69" s="135">
        <f t="shared" si="47"/>
        <v>0</v>
      </c>
      <c r="I69" s="135">
        <f t="shared" si="47"/>
        <v>0</v>
      </c>
      <c r="J69" s="135">
        <f t="shared" si="47"/>
        <v>0</v>
      </c>
      <c r="K69" s="135">
        <f t="shared" si="47"/>
        <v>0</v>
      </c>
      <c r="L69" s="143" t="s">
        <v>31</v>
      </c>
      <c r="M69" s="136" t="s">
        <v>296</v>
      </c>
    </row>
    <row r="70" spans="1:16" ht="14.25" customHeight="1" x14ac:dyDescent="0.2">
      <c r="A70" s="137"/>
      <c r="B70" s="138"/>
      <c r="C70" s="133"/>
      <c r="D70" s="134" t="s">
        <v>1</v>
      </c>
      <c r="E70" s="135">
        <f>E189</f>
        <v>0</v>
      </c>
      <c r="F70" s="135">
        <f>SUM(G70:K70)</f>
        <v>0</v>
      </c>
      <c r="G70" s="135">
        <f>G75</f>
        <v>0</v>
      </c>
      <c r="H70" s="135">
        <f>H75</f>
        <v>0</v>
      </c>
      <c r="I70" s="135">
        <f>I75</f>
        <v>0</v>
      </c>
      <c r="J70" s="135">
        <f>J75</f>
        <v>0</v>
      </c>
      <c r="K70" s="135">
        <f>K75</f>
        <v>0</v>
      </c>
      <c r="L70" s="144"/>
      <c r="M70" s="139"/>
    </row>
    <row r="71" spans="1:16" ht="28.5" x14ac:dyDescent="0.2">
      <c r="A71" s="137"/>
      <c r="B71" s="138"/>
      <c r="C71" s="133"/>
      <c r="D71" s="134" t="s">
        <v>7</v>
      </c>
      <c r="E71" s="135">
        <f>E190</f>
        <v>0</v>
      </c>
      <c r="F71" s="135">
        <f t="shared" ref="F71:F73" si="48">SUM(G71:K71)</f>
        <v>29802.5</v>
      </c>
      <c r="G71" s="135">
        <f t="shared" ref="G71" si="49">G76</f>
        <v>29802.5</v>
      </c>
      <c r="H71" s="135">
        <f t="shared" ref="H71" si="50">H76</f>
        <v>0</v>
      </c>
      <c r="I71" s="135">
        <f t="shared" ref="I71:J73" si="51">I76</f>
        <v>0</v>
      </c>
      <c r="J71" s="135">
        <f t="shared" si="51"/>
        <v>0</v>
      </c>
      <c r="K71" s="135">
        <f t="shared" ref="K71" si="52">K76</f>
        <v>0</v>
      </c>
      <c r="L71" s="144"/>
      <c r="M71" s="139"/>
    </row>
    <row r="72" spans="1:16" ht="28.5" x14ac:dyDescent="0.2">
      <c r="A72" s="137"/>
      <c r="B72" s="138"/>
      <c r="C72" s="133"/>
      <c r="D72" s="134" t="s">
        <v>15</v>
      </c>
      <c r="E72" s="135">
        <f>E191</f>
        <v>0</v>
      </c>
      <c r="F72" s="135">
        <f>SUM(G72:K72)</f>
        <v>15697.5</v>
      </c>
      <c r="G72" s="135">
        <f t="shared" ref="G72" si="53">G77</f>
        <v>15697.5</v>
      </c>
      <c r="H72" s="135">
        <f t="shared" ref="H72" si="54">H77</f>
        <v>0</v>
      </c>
      <c r="I72" s="135">
        <f t="shared" si="51"/>
        <v>0</v>
      </c>
      <c r="J72" s="135">
        <f t="shared" si="51"/>
        <v>0</v>
      </c>
      <c r="K72" s="135">
        <f t="shared" ref="K72" si="55">K77</f>
        <v>0</v>
      </c>
      <c r="L72" s="144"/>
      <c r="M72" s="139"/>
    </row>
    <row r="73" spans="1:16" ht="14.25" customHeight="1" x14ac:dyDescent="0.2">
      <c r="A73" s="140"/>
      <c r="B73" s="141"/>
      <c r="C73" s="133"/>
      <c r="D73" s="134" t="s">
        <v>24</v>
      </c>
      <c r="E73" s="135">
        <f>E192</f>
        <v>0</v>
      </c>
      <c r="F73" s="135">
        <f t="shared" si="48"/>
        <v>0</v>
      </c>
      <c r="G73" s="135">
        <f t="shared" ref="G73" si="56">G78</f>
        <v>0</v>
      </c>
      <c r="H73" s="135">
        <f t="shared" ref="H73" si="57">H78</f>
        <v>0</v>
      </c>
      <c r="I73" s="135">
        <f t="shared" si="51"/>
        <v>0</v>
      </c>
      <c r="J73" s="135">
        <f t="shared" si="51"/>
        <v>0</v>
      </c>
      <c r="K73" s="135">
        <f t="shared" ref="K73" si="58">K78</f>
        <v>0</v>
      </c>
      <c r="L73" s="145"/>
      <c r="M73" s="142"/>
    </row>
    <row r="74" spans="1:16" ht="15" customHeight="1" x14ac:dyDescent="0.2">
      <c r="A74" s="131" t="s">
        <v>12</v>
      </c>
      <c r="B74" s="25" t="s">
        <v>172</v>
      </c>
      <c r="C74" s="26" t="s">
        <v>187</v>
      </c>
      <c r="D74" s="21" t="s">
        <v>2</v>
      </c>
      <c r="E74" s="32">
        <f t="shared" ref="E74" si="59">SUM(E75:E78)</f>
        <v>729.19</v>
      </c>
      <c r="F74" s="97">
        <f t="shared" ref="F74:K74" si="60">SUM(F75:F78)</f>
        <v>45500</v>
      </c>
      <c r="G74" s="32">
        <f t="shared" ref="G74:H74" si="61">SUM(G75:G78)</f>
        <v>45500</v>
      </c>
      <c r="H74" s="32">
        <f t="shared" si="61"/>
        <v>0</v>
      </c>
      <c r="I74" s="32">
        <f t="shared" ref="I74" si="62">SUM(I75:I78)</f>
        <v>0</v>
      </c>
      <c r="J74" s="32">
        <f t="shared" si="60"/>
        <v>0</v>
      </c>
      <c r="K74" s="32">
        <f t="shared" si="60"/>
        <v>0</v>
      </c>
      <c r="L74" s="143" t="s">
        <v>31</v>
      </c>
      <c r="M74" s="143"/>
    </row>
    <row r="75" spans="1:16" ht="15" x14ac:dyDescent="0.2">
      <c r="A75" s="137"/>
      <c r="B75" s="25"/>
      <c r="C75" s="39"/>
      <c r="D75" s="21" t="s">
        <v>1</v>
      </c>
      <c r="E75" s="32">
        <v>0</v>
      </c>
      <c r="F75" s="97">
        <f t="shared" ref="F75:F78" si="63">SUM(G75:K75)</f>
        <v>0</v>
      </c>
      <c r="G75" s="32">
        <v>0</v>
      </c>
      <c r="H75" s="32">
        <v>0</v>
      </c>
      <c r="I75" s="32">
        <v>0</v>
      </c>
      <c r="J75" s="32">
        <v>0</v>
      </c>
      <c r="K75" s="32">
        <v>0</v>
      </c>
      <c r="L75" s="144"/>
      <c r="M75" s="144"/>
    </row>
    <row r="76" spans="1:16" ht="30" x14ac:dyDescent="0.2">
      <c r="A76" s="137"/>
      <c r="B76" s="25"/>
      <c r="C76" s="39"/>
      <c r="D76" s="21" t="s">
        <v>7</v>
      </c>
      <c r="E76" s="32">
        <v>467.41</v>
      </c>
      <c r="F76" s="97">
        <f t="shared" si="63"/>
        <v>29802.5</v>
      </c>
      <c r="G76" s="32">
        <v>29802.5</v>
      </c>
      <c r="H76" s="32">
        <v>0</v>
      </c>
      <c r="I76" s="32">
        <v>0</v>
      </c>
      <c r="J76" s="32">
        <v>0</v>
      </c>
      <c r="K76" s="32">
        <v>0</v>
      </c>
      <c r="L76" s="144"/>
      <c r="M76" s="144"/>
    </row>
    <row r="77" spans="1:16" ht="30" x14ac:dyDescent="0.2">
      <c r="A77" s="137"/>
      <c r="B77" s="25"/>
      <c r="C77" s="39"/>
      <c r="D77" s="21" t="s">
        <v>15</v>
      </c>
      <c r="E77" s="32">
        <v>261.77999999999997</v>
      </c>
      <c r="F77" s="97">
        <f t="shared" si="63"/>
        <v>15697.5</v>
      </c>
      <c r="G77" s="32">
        <v>15697.5</v>
      </c>
      <c r="H77" s="32">
        <v>0</v>
      </c>
      <c r="I77" s="32">
        <v>0</v>
      </c>
      <c r="J77" s="32">
        <v>0</v>
      </c>
      <c r="K77" s="32">
        <v>0</v>
      </c>
      <c r="L77" s="144"/>
      <c r="M77" s="144"/>
    </row>
    <row r="78" spans="1:16" ht="33" customHeight="1" x14ac:dyDescent="0.2">
      <c r="A78" s="140"/>
      <c r="B78" s="25"/>
      <c r="C78" s="28"/>
      <c r="D78" s="21" t="s">
        <v>24</v>
      </c>
      <c r="E78" s="32">
        <v>0</v>
      </c>
      <c r="F78" s="97">
        <f t="shared" si="63"/>
        <v>0</v>
      </c>
      <c r="G78" s="32">
        <v>0</v>
      </c>
      <c r="H78" s="32">
        <v>0</v>
      </c>
      <c r="I78" s="32">
        <v>0</v>
      </c>
      <c r="J78" s="32">
        <v>0</v>
      </c>
      <c r="K78" s="32">
        <v>0</v>
      </c>
      <c r="L78" s="145"/>
      <c r="M78" s="145"/>
    </row>
    <row r="79" spans="1:16" ht="15" customHeight="1" x14ac:dyDescent="0.2">
      <c r="A79" s="147" t="s">
        <v>10</v>
      </c>
      <c r="B79" s="148" t="s">
        <v>261</v>
      </c>
      <c r="C79" s="133" t="s">
        <v>187</v>
      </c>
      <c r="D79" s="134" t="s">
        <v>2</v>
      </c>
      <c r="E79" s="135">
        <v>0</v>
      </c>
      <c r="F79" s="135">
        <f>SUM(G79:K79)</f>
        <v>1328963.2050000001</v>
      </c>
      <c r="G79" s="135">
        <f t="shared" ref="G79:K79" si="64">SUM(G80:G83)</f>
        <v>361973.80500000005</v>
      </c>
      <c r="H79" s="135">
        <f t="shared" si="64"/>
        <v>241747.35</v>
      </c>
      <c r="I79" s="135">
        <f t="shared" si="64"/>
        <v>241747.35</v>
      </c>
      <c r="J79" s="135">
        <f t="shared" si="64"/>
        <v>241747.35</v>
      </c>
      <c r="K79" s="135">
        <f t="shared" si="64"/>
        <v>241747.35</v>
      </c>
      <c r="L79" s="143" t="s">
        <v>31</v>
      </c>
      <c r="M79" s="136" t="s">
        <v>297</v>
      </c>
    </row>
    <row r="80" spans="1:16" ht="14.25" customHeight="1" x14ac:dyDescent="0.2">
      <c r="A80" s="147"/>
      <c r="B80" s="148"/>
      <c r="C80" s="133"/>
      <c r="D80" s="134" t="s">
        <v>1</v>
      </c>
      <c r="E80" s="135">
        <v>0</v>
      </c>
      <c r="F80" s="135">
        <f>F90+F95+F170</f>
        <v>0</v>
      </c>
      <c r="G80" s="135">
        <f>G85+G90+G95+G100+G105+G110+G115+G120+G125+G130+G135+G140+G145</f>
        <v>0</v>
      </c>
      <c r="H80" s="135">
        <f>H85+H90+H95+H100+H105+H110+H115+H120+H125+H130+H135+H140+H145</f>
        <v>0</v>
      </c>
      <c r="I80" s="135">
        <f>I85+I90+I95+I100+I105+I110+I115+I120+I125+I130+I135+I140+I145</f>
        <v>0</v>
      </c>
      <c r="J80" s="135">
        <f>J85+J90+J95+J100+J105+J110+J115+J120+J125+J130+J135+J140+J145</f>
        <v>0</v>
      </c>
      <c r="K80" s="135">
        <f>K85+K90+K95+K100+K105+K110+K115+K120+K125+K130+K135+K140+K145</f>
        <v>0</v>
      </c>
      <c r="L80" s="144"/>
      <c r="M80" s="139"/>
    </row>
    <row r="81" spans="1:17" ht="69.75" customHeight="1" x14ac:dyDescent="0.2">
      <c r="A81" s="147"/>
      <c r="B81" s="148"/>
      <c r="C81" s="133"/>
      <c r="D81" s="134" t="s">
        <v>7</v>
      </c>
      <c r="E81" s="135">
        <v>0</v>
      </c>
      <c r="F81" s="135">
        <f>G81+H81+I81+J81+K81</f>
        <v>98117.65</v>
      </c>
      <c r="G81" s="135">
        <f t="shared" ref="G81:G83" si="65">G86+G91+G96+G101+G106+G111+G116+G121+G126+G131+G136+G141+G146</f>
        <v>19623.53</v>
      </c>
      <c r="H81" s="135">
        <f t="shared" ref="H81:H83" si="66">H86+H91+H96+H101+H106+H111+H116+H121+H126+H131+H136+H141+H146</f>
        <v>19623.53</v>
      </c>
      <c r="I81" s="135">
        <f t="shared" ref="I81:I83" si="67">I86+I91+I96+I101+I106+I111+I116+I121+I126+I131+I136+I141+I146</f>
        <v>19623.53</v>
      </c>
      <c r="J81" s="135">
        <f t="shared" ref="J81:J83" si="68">J86+J91+J96+J101+J106+J111+J116+J121+J126+J131+J136+J141+J146</f>
        <v>19623.53</v>
      </c>
      <c r="K81" s="135">
        <f t="shared" ref="K81:K83" si="69">K86+K91+K96+K101+K106+K111+K116+K121+K126+K131+K136+K141+K146</f>
        <v>19623.53</v>
      </c>
      <c r="L81" s="144"/>
      <c r="M81" s="139"/>
    </row>
    <row r="82" spans="1:17" ht="65.25" customHeight="1" x14ac:dyDescent="0.2">
      <c r="A82" s="147"/>
      <c r="B82" s="148"/>
      <c r="C82" s="133"/>
      <c r="D82" s="134" t="s">
        <v>15</v>
      </c>
      <c r="E82" s="135">
        <v>0</v>
      </c>
      <c r="F82" s="135">
        <f>G82+H82+I82+J82+K82</f>
        <v>1230845.5550000002</v>
      </c>
      <c r="G82" s="135">
        <f t="shared" si="65"/>
        <v>342350.27500000002</v>
      </c>
      <c r="H82" s="135">
        <f t="shared" si="66"/>
        <v>222123.82</v>
      </c>
      <c r="I82" s="135">
        <f t="shared" si="67"/>
        <v>222123.82</v>
      </c>
      <c r="J82" s="135">
        <f t="shared" si="68"/>
        <v>222123.82</v>
      </c>
      <c r="K82" s="135">
        <f t="shared" si="69"/>
        <v>222123.82</v>
      </c>
      <c r="L82" s="144"/>
      <c r="M82" s="139"/>
      <c r="O82" s="99"/>
      <c r="Q82" s="146"/>
    </row>
    <row r="83" spans="1:17" ht="65.25" customHeight="1" x14ac:dyDescent="0.2">
      <c r="A83" s="147"/>
      <c r="B83" s="148"/>
      <c r="C83" s="133"/>
      <c r="D83" s="134" t="s">
        <v>28</v>
      </c>
      <c r="E83" s="135">
        <v>0</v>
      </c>
      <c r="F83" s="135">
        <f>F93+F98+F173</f>
        <v>0</v>
      </c>
      <c r="G83" s="135">
        <f t="shared" si="65"/>
        <v>0</v>
      </c>
      <c r="H83" s="135">
        <f t="shared" si="66"/>
        <v>0</v>
      </c>
      <c r="I83" s="135">
        <f t="shared" si="67"/>
        <v>0</v>
      </c>
      <c r="J83" s="135">
        <f t="shared" si="68"/>
        <v>0</v>
      </c>
      <c r="K83" s="135">
        <f t="shared" si="69"/>
        <v>0</v>
      </c>
      <c r="L83" s="145"/>
      <c r="M83" s="142"/>
    </row>
    <row r="84" spans="1:17" ht="15" x14ac:dyDescent="0.2">
      <c r="A84" s="151" t="s">
        <v>95</v>
      </c>
      <c r="B84" s="90" t="s">
        <v>195</v>
      </c>
      <c r="C84" s="26" t="s">
        <v>187</v>
      </c>
      <c r="D84" s="21" t="s">
        <v>2</v>
      </c>
      <c r="E84" s="32">
        <f t="shared" ref="E84" si="70">SUM(E85:E88)</f>
        <v>17124.900000000001</v>
      </c>
      <c r="F84" s="32">
        <f t="shared" ref="F84:F173" si="71">SUM(G84:K84)</f>
        <v>15000</v>
      </c>
      <c r="G84" s="32">
        <f t="shared" ref="G84:H84" si="72">SUM(G85:G88)</f>
        <v>15000</v>
      </c>
      <c r="H84" s="32">
        <f t="shared" si="72"/>
        <v>0</v>
      </c>
      <c r="I84" s="32">
        <f t="shared" ref="I84:K84" si="73">SUM(I85:I88)</f>
        <v>0</v>
      </c>
      <c r="J84" s="32">
        <f t="shared" si="73"/>
        <v>0</v>
      </c>
      <c r="K84" s="32">
        <f t="shared" si="73"/>
        <v>0</v>
      </c>
      <c r="L84" s="143" t="s">
        <v>31</v>
      </c>
      <c r="M84" s="143"/>
    </row>
    <row r="85" spans="1:17" ht="15" x14ac:dyDescent="0.2">
      <c r="A85" s="152"/>
      <c r="B85" s="94"/>
      <c r="C85" s="39"/>
      <c r="D85" s="21" t="s">
        <v>1</v>
      </c>
      <c r="E85" s="98">
        <v>0</v>
      </c>
      <c r="F85" s="32">
        <f t="shared" si="71"/>
        <v>0</v>
      </c>
      <c r="G85" s="98">
        <v>0</v>
      </c>
      <c r="H85" s="98">
        <v>0</v>
      </c>
      <c r="I85" s="98">
        <v>0</v>
      </c>
      <c r="J85" s="98">
        <v>0</v>
      </c>
      <c r="K85" s="98">
        <v>0</v>
      </c>
      <c r="L85" s="144"/>
      <c r="M85" s="144"/>
      <c r="O85" s="99"/>
    </row>
    <row r="86" spans="1:17" ht="30" x14ac:dyDescent="0.2">
      <c r="A86" s="152"/>
      <c r="B86" s="94"/>
      <c r="C86" s="39"/>
      <c r="D86" s="21" t="s">
        <v>7</v>
      </c>
      <c r="E86" s="98">
        <v>0</v>
      </c>
      <c r="F86" s="32">
        <f t="shared" si="71"/>
        <v>0</v>
      </c>
      <c r="G86" s="98">
        <v>0</v>
      </c>
      <c r="H86" s="98">
        <v>0</v>
      </c>
      <c r="I86" s="98">
        <v>0</v>
      </c>
      <c r="J86" s="98">
        <v>0</v>
      </c>
      <c r="K86" s="98">
        <v>0</v>
      </c>
      <c r="L86" s="144"/>
      <c r="M86" s="144"/>
      <c r="O86" s="146"/>
    </row>
    <row r="87" spans="1:17" ht="30" x14ac:dyDescent="0.2">
      <c r="A87" s="152"/>
      <c r="B87" s="94"/>
      <c r="C87" s="39"/>
      <c r="D87" s="21" t="s">
        <v>15</v>
      </c>
      <c r="E87" s="98">
        <v>17124.900000000001</v>
      </c>
      <c r="F87" s="32">
        <f t="shared" si="71"/>
        <v>15000</v>
      </c>
      <c r="G87" s="98">
        <v>15000</v>
      </c>
      <c r="H87" s="98">
        <v>0</v>
      </c>
      <c r="I87" s="98">
        <v>0</v>
      </c>
      <c r="J87" s="98">
        <v>0</v>
      </c>
      <c r="K87" s="98">
        <v>0</v>
      </c>
      <c r="L87" s="144"/>
      <c r="M87" s="144"/>
      <c r="N87" s="99"/>
      <c r="O87" s="146"/>
      <c r="P87" s="146"/>
    </row>
    <row r="88" spans="1:17" ht="15" x14ac:dyDescent="0.2">
      <c r="A88" s="153"/>
      <c r="B88" s="95"/>
      <c r="C88" s="28"/>
      <c r="D88" s="21" t="s">
        <v>24</v>
      </c>
      <c r="E88" s="98">
        <v>0</v>
      </c>
      <c r="F88" s="32">
        <f t="shared" si="71"/>
        <v>0</v>
      </c>
      <c r="G88" s="98">
        <v>0</v>
      </c>
      <c r="H88" s="98">
        <v>0</v>
      </c>
      <c r="I88" s="98">
        <v>0</v>
      </c>
      <c r="J88" s="98">
        <v>0</v>
      </c>
      <c r="K88" s="98">
        <v>0</v>
      </c>
      <c r="L88" s="145"/>
      <c r="M88" s="145"/>
      <c r="P88" s="146"/>
    </row>
    <row r="89" spans="1:17" ht="15" x14ac:dyDescent="0.2">
      <c r="A89" s="151" t="s">
        <v>23</v>
      </c>
      <c r="B89" s="90" t="s">
        <v>196</v>
      </c>
      <c r="C89" s="26" t="s">
        <v>187</v>
      </c>
      <c r="D89" s="21" t="s">
        <v>2</v>
      </c>
      <c r="E89" s="32">
        <f t="shared" ref="E89" si="74">SUM(E90:E93)</f>
        <v>0</v>
      </c>
      <c r="F89" s="97">
        <f t="shared" si="71"/>
        <v>0</v>
      </c>
      <c r="G89" s="32">
        <f t="shared" ref="G89:K89" si="75">SUM(G90:G93)</f>
        <v>0</v>
      </c>
      <c r="H89" s="32">
        <f t="shared" si="75"/>
        <v>0</v>
      </c>
      <c r="I89" s="32">
        <f t="shared" si="75"/>
        <v>0</v>
      </c>
      <c r="J89" s="32">
        <f t="shared" si="75"/>
        <v>0</v>
      </c>
      <c r="K89" s="32">
        <f t="shared" si="75"/>
        <v>0</v>
      </c>
      <c r="L89" s="143" t="s">
        <v>31</v>
      </c>
      <c r="M89" s="143"/>
      <c r="O89" s="99"/>
      <c r="Q89" s="146"/>
    </row>
    <row r="90" spans="1:17" ht="15" x14ac:dyDescent="0.2">
      <c r="A90" s="152"/>
      <c r="B90" s="94"/>
      <c r="C90" s="39"/>
      <c r="D90" s="21" t="s">
        <v>1</v>
      </c>
      <c r="E90" s="98">
        <v>0</v>
      </c>
      <c r="F90" s="97">
        <f t="shared" si="71"/>
        <v>0</v>
      </c>
      <c r="G90" s="98">
        <v>0</v>
      </c>
      <c r="H90" s="98">
        <v>0</v>
      </c>
      <c r="I90" s="98">
        <v>0</v>
      </c>
      <c r="J90" s="98">
        <v>0</v>
      </c>
      <c r="K90" s="98">
        <v>0</v>
      </c>
      <c r="L90" s="144"/>
      <c r="M90" s="144"/>
      <c r="P90" s="99"/>
    </row>
    <row r="91" spans="1:17" ht="30" x14ac:dyDescent="0.2">
      <c r="A91" s="152"/>
      <c r="B91" s="94"/>
      <c r="C91" s="39"/>
      <c r="D91" s="21" t="s">
        <v>7</v>
      </c>
      <c r="E91" s="98">
        <v>0</v>
      </c>
      <c r="F91" s="97">
        <f t="shared" si="71"/>
        <v>0</v>
      </c>
      <c r="G91" s="98">
        <v>0</v>
      </c>
      <c r="H91" s="98">
        <v>0</v>
      </c>
      <c r="I91" s="98">
        <v>0</v>
      </c>
      <c r="J91" s="98">
        <v>0</v>
      </c>
      <c r="K91" s="98">
        <v>0</v>
      </c>
      <c r="L91" s="144"/>
      <c r="M91" s="144"/>
      <c r="N91" s="146"/>
    </row>
    <row r="92" spans="1:17" ht="30" x14ac:dyDescent="0.2">
      <c r="A92" s="152"/>
      <c r="B92" s="94"/>
      <c r="C92" s="39"/>
      <c r="D92" s="21" t="s">
        <v>15</v>
      </c>
      <c r="E92" s="98">
        <v>0</v>
      </c>
      <c r="F92" s="97">
        <f t="shared" si="71"/>
        <v>0</v>
      </c>
      <c r="G92" s="98">
        <v>0</v>
      </c>
      <c r="H92" s="98">
        <v>0</v>
      </c>
      <c r="I92" s="98">
        <v>0</v>
      </c>
      <c r="J92" s="98">
        <v>0</v>
      </c>
      <c r="K92" s="98">
        <v>0</v>
      </c>
      <c r="L92" s="144"/>
      <c r="M92" s="144"/>
      <c r="N92" s="99"/>
      <c r="O92" s="99"/>
    </row>
    <row r="93" spans="1:17" ht="15" x14ac:dyDescent="0.2">
      <c r="A93" s="153"/>
      <c r="B93" s="95"/>
      <c r="C93" s="28"/>
      <c r="D93" s="21" t="s">
        <v>24</v>
      </c>
      <c r="E93" s="98">
        <v>0</v>
      </c>
      <c r="F93" s="97">
        <f t="shared" si="71"/>
        <v>0</v>
      </c>
      <c r="G93" s="98">
        <v>0</v>
      </c>
      <c r="H93" s="98">
        <v>0</v>
      </c>
      <c r="I93" s="98">
        <v>0</v>
      </c>
      <c r="J93" s="98">
        <v>0</v>
      </c>
      <c r="K93" s="98">
        <v>0</v>
      </c>
      <c r="L93" s="145"/>
      <c r="M93" s="145"/>
    </row>
    <row r="94" spans="1:17" ht="15" customHeight="1" x14ac:dyDescent="0.2">
      <c r="A94" s="151" t="s">
        <v>26</v>
      </c>
      <c r="B94" s="90" t="s">
        <v>197</v>
      </c>
      <c r="C94" s="26" t="s">
        <v>187</v>
      </c>
      <c r="D94" s="21" t="s">
        <v>2</v>
      </c>
      <c r="E94" s="32">
        <f>SUM(E95:E98)</f>
        <v>0</v>
      </c>
      <c r="F94" s="97">
        <f t="shared" si="71"/>
        <v>0</v>
      </c>
      <c r="G94" s="32">
        <f>SUM(G95:G98)</f>
        <v>0</v>
      </c>
      <c r="H94" s="32">
        <f>SUM(H95:H98)</f>
        <v>0</v>
      </c>
      <c r="I94" s="32">
        <f t="shared" ref="I94:K94" si="76">SUM(I95:I98)</f>
        <v>0</v>
      </c>
      <c r="J94" s="32">
        <f t="shared" si="76"/>
        <v>0</v>
      </c>
      <c r="K94" s="32">
        <f t="shared" si="76"/>
        <v>0</v>
      </c>
      <c r="L94" s="143" t="s">
        <v>31</v>
      </c>
      <c r="M94" s="143"/>
    </row>
    <row r="95" spans="1:17" ht="15" x14ac:dyDescent="0.2">
      <c r="A95" s="152"/>
      <c r="B95" s="94"/>
      <c r="C95" s="39"/>
      <c r="D95" s="21" t="s">
        <v>1</v>
      </c>
      <c r="E95" s="98">
        <v>0</v>
      </c>
      <c r="F95" s="97">
        <f t="shared" si="71"/>
        <v>0</v>
      </c>
      <c r="G95" s="98">
        <v>0</v>
      </c>
      <c r="H95" s="98">
        <v>0</v>
      </c>
      <c r="I95" s="98">
        <v>0</v>
      </c>
      <c r="J95" s="98">
        <v>0</v>
      </c>
      <c r="K95" s="98">
        <v>0</v>
      </c>
      <c r="L95" s="144"/>
      <c r="M95" s="144"/>
    </row>
    <row r="96" spans="1:17" ht="30" x14ac:dyDescent="0.2">
      <c r="A96" s="152"/>
      <c r="B96" s="94"/>
      <c r="C96" s="39"/>
      <c r="D96" s="21" t="s">
        <v>7</v>
      </c>
      <c r="E96" s="98">
        <v>0</v>
      </c>
      <c r="F96" s="97">
        <f t="shared" si="71"/>
        <v>0</v>
      </c>
      <c r="G96" s="98">
        <v>0</v>
      </c>
      <c r="H96" s="98">
        <v>0</v>
      </c>
      <c r="I96" s="98">
        <v>0</v>
      </c>
      <c r="J96" s="98">
        <v>0</v>
      </c>
      <c r="K96" s="98">
        <v>0</v>
      </c>
      <c r="L96" s="144"/>
      <c r="M96" s="144"/>
    </row>
    <row r="97" spans="1:16" ht="30" x14ac:dyDescent="0.2">
      <c r="A97" s="152"/>
      <c r="B97" s="94"/>
      <c r="C97" s="39"/>
      <c r="D97" s="21" t="s">
        <v>15</v>
      </c>
      <c r="E97" s="98">
        <v>0</v>
      </c>
      <c r="F97" s="97">
        <f t="shared" si="71"/>
        <v>0</v>
      </c>
      <c r="G97" s="98">
        <v>0</v>
      </c>
      <c r="H97" s="98">
        <v>0</v>
      </c>
      <c r="I97" s="98">
        <v>0</v>
      </c>
      <c r="J97" s="98">
        <v>0</v>
      </c>
      <c r="K97" s="98">
        <v>0</v>
      </c>
      <c r="L97" s="144"/>
      <c r="M97" s="144"/>
    </row>
    <row r="98" spans="1:16" ht="15" x14ac:dyDescent="0.2">
      <c r="A98" s="153"/>
      <c r="B98" s="95"/>
      <c r="C98" s="28"/>
      <c r="D98" s="21" t="s">
        <v>24</v>
      </c>
      <c r="E98" s="98">
        <v>0</v>
      </c>
      <c r="F98" s="97">
        <f t="shared" si="71"/>
        <v>0</v>
      </c>
      <c r="G98" s="98">
        <v>0</v>
      </c>
      <c r="H98" s="98">
        <v>0</v>
      </c>
      <c r="I98" s="98">
        <v>0</v>
      </c>
      <c r="J98" s="98">
        <v>0</v>
      </c>
      <c r="K98" s="98">
        <v>0</v>
      </c>
      <c r="L98" s="145"/>
      <c r="M98" s="145"/>
    </row>
    <row r="99" spans="1:16" ht="15" customHeight="1" x14ac:dyDescent="0.2">
      <c r="A99" s="151" t="s">
        <v>97</v>
      </c>
      <c r="B99" s="90" t="s">
        <v>198</v>
      </c>
      <c r="C99" s="26" t="s">
        <v>187</v>
      </c>
      <c r="D99" s="21" t="s">
        <v>2</v>
      </c>
      <c r="E99" s="32">
        <f>SUM(E100:E103)</f>
        <v>0</v>
      </c>
      <c r="F99" s="97">
        <f t="shared" si="71"/>
        <v>103236.75</v>
      </c>
      <c r="G99" s="32">
        <f>SUM(G100:G103)</f>
        <v>20647.349999999999</v>
      </c>
      <c r="H99" s="32">
        <f>SUM(H100:H103)</f>
        <v>20647.349999999999</v>
      </c>
      <c r="I99" s="32">
        <f t="shared" ref="I99:K99" si="77">SUM(I100:I103)</f>
        <v>20647.349999999999</v>
      </c>
      <c r="J99" s="32">
        <f t="shared" si="77"/>
        <v>20647.349999999999</v>
      </c>
      <c r="K99" s="32">
        <f t="shared" si="77"/>
        <v>20647.349999999999</v>
      </c>
      <c r="L99" s="143" t="s">
        <v>31</v>
      </c>
      <c r="M99" s="143"/>
    </row>
    <row r="100" spans="1:16" ht="15" x14ac:dyDescent="0.2">
      <c r="A100" s="152"/>
      <c r="B100" s="94"/>
      <c r="C100" s="39"/>
      <c r="D100" s="21" t="s">
        <v>1</v>
      </c>
      <c r="E100" s="98">
        <v>0</v>
      </c>
      <c r="F100" s="97">
        <f t="shared" si="71"/>
        <v>0</v>
      </c>
      <c r="G100" s="98">
        <v>0</v>
      </c>
      <c r="H100" s="98">
        <v>0</v>
      </c>
      <c r="I100" s="98">
        <v>0</v>
      </c>
      <c r="J100" s="98">
        <v>0</v>
      </c>
      <c r="K100" s="98">
        <v>0</v>
      </c>
      <c r="L100" s="144"/>
      <c r="M100" s="144"/>
    </row>
    <row r="101" spans="1:16" ht="30" x14ac:dyDescent="0.2">
      <c r="A101" s="152"/>
      <c r="B101" s="94"/>
      <c r="C101" s="39"/>
      <c r="D101" s="21" t="s">
        <v>7</v>
      </c>
      <c r="E101" s="98">
        <v>0</v>
      </c>
      <c r="F101" s="97">
        <f t="shared" si="71"/>
        <v>98117.65</v>
      </c>
      <c r="G101" s="98">
        <v>19623.53</v>
      </c>
      <c r="H101" s="98">
        <v>19623.53</v>
      </c>
      <c r="I101" s="98">
        <v>19623.53</v>
      </c>
      <c r="J101" s="98">
        <v>19623.53</v>
      </c>
      <c r="K101" s="98">
        <v>19623.53</v>
      </c>
      <c r="L101" s="144"/>
      <c r="M101" s="144"/>
    </row>
    <row r="102" spans="1:16" ht="30" x14ac:dyDescent="0.2">
      <c r="A102" s="152"/>
      <c r="B102" s="94"/>
      <c r="C102" s="39"/>
      <c r="D102" s="21" t="s">
        <v>15</v>
      </c>
      <c r="E102" s="98">
        <v>0</v>
      </c>
      <c r="F102" s="97">
        <f t="shared" si="71"/>
        <v>5119.1000000000004</v>
      </c>
      <c r="G102" s="98">
        <v>1023.82</v>
      </c>
      <c r="H102" s="98">
        <v>1023.82</v>
      </c>
      <c r="I102" s="98">
        <v>1023.82</v>
      </c>
      <c r="J102" s="98">
        <v>1023.82</v>
      </c>
      <c r="K102" s="98">
        <v>1023.82</v>
      </c>
      <c r="L102" s="144"/>
      <c r="M102" s="144"/>
    </row>
    <row r="103" spans="1:16" ht="15" x14ac:dyDescent="0.2">
      <c r="A103" s="153"/>
      <c r="B103" s="95"/>
      <c r="C103" s="28"/>
      <c r="D103" s="21" t="s">
        <v>24</v>
      </c>
      <c r="E103" s="98">
        <v>0</v>
      </c>
      <c r="F103" s="97">
        <f t="shared" si="71"/>
        <v>0</v>
      </c>
      <c r="G103" s="98">
        <v>0</v>
      </c>
      <c r="H103" s="98">
        <v>0</v>
      </c>
      <c r="I103" s="98">
        <v>0</v>
      </c>
      <c r="J103" s="98">
        <v>0</v>
      </c>
      <c r="K103" s="98">
        <v>0</v>
      </c>
      <c r="L103" s="145"/>
      <c r="M103" s="145"/>
    </row>
    <row r="104" spans="1:16" ht="15" customHeight="1" x14ac:dyDescent="0.2">
      <c r="A104" s="151" t="s">
        <v>199</v>
      </c>
      <c r="B104" s="90" t="s">
        <v>200</v>
      </c>
      <c r="C104" s="26" t="s">
        <v>187</v>
      </c>
      <c r="D104" s="21" t="s">
        <v>2</v>
      </c>
      <c r="E104" s="32">
        <f>SUM(E105:E108)</f>
        <v>0</v>
      </c>
      <c r="F104" s="97">
        <f t="shared" si="71"/>
        <v>0</v>
      </c>
      <c r="G104" s="32">
        <f>SUM(G105:G108)</f>
        <v>0</v>
      </c>
      <c r="H104" s="32">
        <f>SUM(H105:H108)</f>
        <v>0</v>
      </c>
      <c r="I104" s="32">
        <f t="shared" ref="I104:K104" si="78">SUM(I105:I108)</f>
        <v>0</v>
      </c>
      <c r="J104" s="32">
        <f t="shared" si="78"/>
        <v>0</v>
      </c>
      <c r="K104" s="32">
        <f t="shared" si="78"/>
        <v>0</v>
      </c>
      <c r="L104" s="143" t="s">
        <v>31</v>
      </c>
      <c r="M104" s="143"/>
    </row>
    <row r="105" spans="1:16" ht="15" x14ac:dyDescent="0.2">
      <c r="A105" s="152"/>
      <c r="B105" s="94"/>
      <c r="C105" s="39"/>
      <c r="D105" s="21" t="s">
        <v>1</v>
      </c>
      <c r="E105" s="98">
        <v>0</v>
      </c>
      <c r="F105" s="97">
        <f t="shared" si="71"/>
        <v>0</v>
      </c>
      <c r="G105" s="98">
        <v>0</v>
      </c>
      <c r="H105" s="98">
        <v>0</v>
      </c>
      <c r="I105" s="98">
        <v>0</v>
      </c>
      <c r="J105" s="98">
        <v>0</v>
      </c>
      <c r="K105" s="98">
        <v>0</v>
      </c>
      <c r="L105" s="144"/>
      <c r="M105" s="144"/>
    </row>
    <row r="106" spans="1:16" ht="30" x14ac:dyDescent="0.2">
      <c r="A106" s="152"/>
      <c r="B106" s="94"/>
      <c r="C106" s="39"/>
      <c r="D106" s="21" t="s">
        <v>7</v>
      </c>
      <c r="E106" s="98">
        <v>0</v>
      </c>
      <c r="F106" s="97">
        <f t="shared" si="71"/>
        <v>0</v>
      </c>
      <c r="G106" s="98">
        <v>0</v>
      </c>
      <c r="H106" s="98">
        <v>0</v>
      </c>
      <c r="I106" s="98">
        <v>0</v>
      </c>
      <c r="J106" s="98">
        <v>0</v>
      </c>
      <c r="K106" s="98">
        <v>0</v>
      </c>
      <c r="L106" s="144"/>
      <c r="M106" s="144"/>
    </row>
    <row r="107" spans="1:16" ht="30" x14ac:dyDescent="0.2">
      <c r="A107" s="152"/>
      <c r="B107" s="94"/>
      <c r="C107" s="39"/>
      <c r="D107" s="21" t="s">
        <v>15</v>
      </c>
      <c r="E107" s="98">
        <v>0</v>
      </c>
      <c r="F107" s="97">
        <f t="shared" si="71"/>
        <v>0</v>
      </c>
      <c r="G107" s="98">
        <v>0</v>
      </c>
      <c r="H107" s="98">
        <v>0</v>
      </c>
      <c r="I107" s="98">
        <v>0</v>
      </c>
      <c r="J107" s="98">
        <v>0</v>
      </c>
      <c r="K107" s="98">
        <v>0</v>
      </c>
      <c r="L107" s="144"/>
      <c r="M107" s="144"/>
    </row>
    <row r="108" spans="1:16" ht="15" x14ac:dyDescent="0.2">
      <c r="A108" s="153"/>
      <c r="B108" s="95"/>
      <c r="C108" s="28"/>
      <c r="D108" s="21" t="s">
        <v>24</v>
      </c>
      <c r="E108" s="98">
        <v>0</v>
      </c>
      <c r="F108" s="97">
        <f t="shared" si="71"/>
        <v>0</v>
      </c>
      <c r="G108" s="98">
        <v>0</v>
      </c>
      <c r="H108" s="98">
        <v>0</v>
      </c>
      <c r="I108" s="98">
        <v>0</v>
      </c>
      <c r="J108" s="98">
        <v>0</v>
      </c>
      <c r="K108" s="98">
        <v>0</v>
      </c>
      <c r="L108" s="145"/>
      <c r="M108" s="145"/>
    </row>
    <row r="109" spans="1:16" ht="15" customHeight="1" x14ac:dyDescent="0.2">
      <c r="A109" s="151" t="s">
        <v>202</v>
      </c>
      <c r="B109" s="90" t="s">
        <v>201</v>
      </c>
      <c r="C109" s="26" t="s">
        <v>187</v>
      </c>
      <c r="D109" s="21" t="s">
        <v>2</v>
      </c>
      <c r="E109" s="32">
        <f>SUM(E110:E113)</f>
        <v>0</v>
      </c>
      <c r="F109" s="97">
        <f t="shared" si="71"/>
        <v>0</v>
      </c>
      <c r="G109" s="32">
        <f>SUM(G110:G113)</f>
        <v>0</v>
      </c>
      <c r="H109" s="32">
        <f>SUM(H110:H113)</f>
        <v>0</v>
      </c>
      <c r="I109" s="32">
        <f t="shared" ref="I109:K109" si="79">SUM(I110:I113)</f>
        <v>0</v>
      </c>
      <c r="J109" s="32">
        <f t="shared" si="79"/>
        <v>0</v>
      </c>
      <c r="K109" s="32">
        <f t="shared" si="79"/>
        <v>0</v>
      </c>
      <c r="L109" s="143" t="s">
        <v>31</v>
      </c>
      <c r="M109" s="143"/>
      <c r="P109" s="99"/>
    </row>
    <row r="110" spans="1:16" ht="15" x14ac:dyDescent="0.2">
      <c r="A110" s="152"/>
      <c r="B110" s="94"/>
      <c r="C110" s="39"/>
      <c r="D110" s="21" t="s">
        <v>1</v>
      </c>
      <c r="E110" s="98">
        <v>0</v>
      </c>
      <c r="F110" s="97">
        <f t="shared" si="71"/>
        <v>0</v>
      </c>
      <c r="G110" s="98">
        <v>0</v>
      </c>
      <c r="H110" s="98">
        <v>0</v>
      </c>
      <c r="I110" s="98">
        <v>0</v>
      </c>
      <c r="J110" s="98">
        <v>0</v>
      </c>
      <c r="K110" s="98">
        <v>0</v>
      </c>
      <c r="L110" s="144"/>
      <c r="M110" s="144"/>
    </row>
    <row r="111" spans="1:16" ht="30" x14ac:dyDescent="0.2">
      <c r="A111" s="152"/>
      <c r="B111" s="94"/>
      <c r="C111" s="39"/>
      <c r="D111" s="21" t="s">
        <v>7</v>
      </c>
      <c r="E111" s="98">
        <v>0</v>
      </c>
      <c r="F111" s="97">
        <f t="shared" si="71"/>
        <v>0</v>
      </c>
      <c r="G111" s="98">
        <v>0</v>
      </c>
      <c r="H111" s="98">
        <v>0</v>
      </c>
      <c r="I111" s="98">
        <v>0</v>
      </c>
      <c r="J111" s="98">
        <v>0</v>
      </c>
      <c r="K111" s="98">
        <v>0</v>
      </c>
      <c r="L111" s="144"/>
      <c r="M111" s="144"/>
    </row>
    <row r="112" spans="1:16" ht="30" x14ac:dyDescent="0.2">
      <c r="A112" s="152"/>
      <c r="B112" s="94"/>
      <c r="C112" s="39"/>
      <c r="D112" s="21" t="s">
        <v>15</v>
      </c>
      <c r="E112" s="98">
        <v>0</v>
      </c>
      <c r="F112" s="97">
        <f t="shared" si="71"/>
        <v>0</v>
      </c>
      <c r="G112" s="98">
        <v>0</v>
      </c>
      <c r="H112" s="98">
        <v>0</v>
      </c>
      <c r="I112" s="98">
        <v>0</v>
      </c>
      <c r="J112" s="98">
        <v>0</v>
      </c>
      <c r="K112" s="98">
        <v>0</v>
      </c>
      <c r="L112" s="144"/>
      <c r="M112" s="144"/>
    </row>
    <row r="113" spans="1:16" ht="15" x14ac:dyDescent="0.2">
      <c r="A113" s="153"/>
      <c r="B113" s="95"/>
      <c r="C113" s="28"/>
      <c r="D113" s="21" t="s">
        <v>24</v>
      </c>
      <c r="E113" s="98">
        <v>0</v>
      </c>
      <c r="F113" s="97">
        <f t="shared" si="71"/>
        <v>0</v>
      </c>
      <c r="G113" s="98">
        <v>0</v>
      </c>
      <c r="H113" s="98">
        <v>0</v>
      </c>
      <c r="I113" s="98">
        <v>0</v>
      </c>
      <c r="J113" s="98">
        <v>0</v>
      </c>
      <c r="K113" s="98">
        <v>0</v>
      </c>
      <c r="L113" s="145"/>
      <c r="M113" s="145"/>
    </row>
    <row r="114" spans="1:16" ht="15" customHeight="1" x14ac:dyDescent="0.2">
      <c r="A114" s="151" t="s">
        <v>193</v>
      </c>
      <c r="B114" s="90" t="s">
        <v>262</v>
      </c>
      <c r="C114" s="26" t="s">
        <v>187</v>
      </c>
      <c r="D114" s="21" t="s">
        <v>2</v>
      </c>
      <c r="E114" s="32">
        <f>SUM(E115:E118)</f>
        <v>0</v>
      </c>
      <c r="F114" s="97">
        <f t="shared" si="71"/>
        <v>0</v>
      </c>
      <c r="G114" s="32">
        <f>SUM(G115:G118)</f>
        <v>0</v>
      </c>
      <c r="H114" s="32">
        <f>SUM(H115:H118)</f>
        <v>0</v>
      </c>
      <c r="I114" s="32">
        <f t="shared" ref="I114:K114" si="80">SUM(I115:I118)</f>
        <v>0</v>
      </c>
      <c r="J114" s="32">
        <f t="shared" si="80"/>
        <v>0</v>
      </c>
      <c r="K114" s="32">
        <f t="shared" si="80"/>
        <v>0</v>
      </c>
      <c r="L114" s="143" t="s">
        <v>31</v>
      </c>
      <c r="M114" s="143"/>
    </row>
    <row r="115" spans="1:16" ht="15" x14ac:dyDescent="0.2">
      <c r="A115" s="152"/>
      <c r="B115" s="94"/>
      <c r="C115" s="39"/>
      <c r="D115" s="21" t="s">
        <v>1</v>
      </c>
      <c r="E115" s="98">
        <v>0</v>
      </c>
      <c r="F115" s="97">
        <f t="shared" si="71"/>
        <v>0</v>
      </c>
      <c r="G115" s="98">
        <v>0</v>
      </c>
      <c r="H115" s="98">
        <v>0</v>
      </c>
      <c r="I115" s="98">
        <v>0</v>
      </c>
      <c r="J115" s="98">
        <v>0</v>
      </c>
      <c r="K115" s="98">
        <v>0</v>
      </c>
      <c r="L115" s="144"/>
      <c r="M115" s="144"/>
    </row>
    <row r="116" spans="1:16" ht="30" x14ac:dyDescent="0.2">
      <c r="A116" s="152"/>
      <c r="B116" s="94"/>
      <c r="C116" s="39"/>
      <c r="D116" s="21" t="s">
        <v>7</v>
      </c>
      <c r="E116" s="98">
        <v>0</v>
      </c>
      <c r="F116" s="97">
        <f t="shared" si="71"/>
        <v>0</v>
      </c>
      <c r="G116" s="98">
        <v>0</v>
      </c>
      <c r="H116" s="98">
        <v>0</v>
      </c>
      <c r="I116" s="98">
        <v>0</v>
      </c>
      <c r="J116" s="98">
        <v>0</v>
      </c>
      <c r="K116" s="98">
        <v>0</v>
      </c>
      <c r="L116" s="144"/>
      <c r="M116" s="144"/>
    </row>
    <row r="117" spans="1:16" ht="30" x14ac:dyDescent="0.2">
      <c r="A117" s="152"/>
      <c r="B117" s="94"/>
      <c r="C117" s="39"/>
      <c r="D117" s="21" t="s">
        <v>15</v>
      </c>
      <c r="E117" s="98">
        <v>0</v>
      </c>
      <c r="F117" s="97">
        <v>0</v>
      </c>
      <c r="G117" s="98">
        <v>0</v>
      </c>
      <c r="H117" s="98">
        <v>0</v>
      </c>
      <c r="I117" s="98">
        <v>0</v>
      </c>
      <c r="J117" s="98">
        <v>0</v>
      </c>
      <c r="K117" s="98">
        <v>0</v>
      </c>
      <c r="L117" s="144"/>
      <c r="M117" s="144"/>
    </row>
    <row r="118" spans="1:16" ht="15" x14ac:dyDescent="0.2">
      <c r="A118" s="153"/>
      <c r="B118" s="95"/>
      <c r="C118" s="28"/>
      <c r="D118" s="21" t="s">
        <v>24</v>
      </c>
      <c r="E118" s="98">
        <v>0</v>
      </c>
      <c r="F118" s="97">
        <f t="shared" si="71"/>
        <v>0</v>
      </c>
      <c r="G118" s="98">
        <v>0</v>
      </c>
      <c r="H118" s="98">
        <v>0</v>
      </c>
      <c r="I118" s="98">
        <v>0</v>
      </c>
      <c r="J118" s="98">
        <v>0</v>
      </c>
      <c r="K118" s="98">
        <v>0</v>
      </c>
      <c r="L118" s="145"/>
      <c r="M118" s="145"/>
    </row>
    <row r="119" spans="1:16" ht="15" customHeight="1" x14ac:dyDescent="0.2">
      <c r="A119" s="151" t="s">
        <v>203</v>
      </c>
      <c r="B119" s="90" t="s">
        <v>204</v>
      </c>
      <c r="C119" s="26" t="s">
        <v>187</v>
      </c>
      <c r="D119" s="21" t="s">
        <v>2</v>
      </c>
      <c r="E119" s="32">
        <f>SUM(E120:E123)</f>
        <v>0</v>
      </c>
      <c r="F119" s="97">
        <f t="shared" si="71"/>
        <v>25226.455000000002</v>
      </c>
      <c r="G119" s="32">
        <f>SUM(G120:G123)</f>
        <v>25226.455000000002</v>
      </c>
      <c r="H119" s="32">
        <f>SUM(H120:H123)</f>
        <v>0</v>
      </c>
      <c r="I119" s="32">
        <f t="shared" ref="I119:K119" si="81">SUM(I120:I123)</f>
        <v>0</v>
      </c>
      <c r="J119" s="32">
        <f t="shared" si="81"/>
        <v>0</v>
      </c>
      <c r="K119" s="32">
        <f t="shared" si="81"/>
        <v>0</v>
      </c>
      <c r="L119" s="143" t="s">
        <v>31</v>
      </c>
      <c r="M119" s="143"/>
    </row>
    <row r="120" spans="1:16" ht="15" x14ac:dyDescent="0.2">
      <c r="A120" s="152"/>
      <c r="B120" s="94"/>
      <c r="C120" s="39"/>
      <c r="D120" s="21" t="s">
        <v>1</v>
      </c>
      <c r="E120" s="98">
        <v>0</v>
      </c>
      <c r="F120" s="97">
        <f t="shared" si="71"/>
        <v>0</v>
      </c>
      <c r="G120" s="98">
        <v>0</v>
      </c>
      <c r="H120" s="98">
        <v>0</v>
      </c>
      <c r="I120" s="98">
        <v>0</v>
      </c>
      <c r="J120" s="98">
        <v>0</v>
      </c>
      <c r="K120" s="98">
        <v>0</v>
      </c>
      <c r="L120" s="144"/>
      <c r="M120" s="144"/>
    </row>
    <row r="121" spans="1:16" ht="30" x14ac:dyDescent="0.2">
      <c r="A121" s="152"/>
      <c r="B121" s="94"/>
      <c r="C121" s="39"/>
      <c r="D121" s="21" t="s">
        <v>7</v>
      </c>
      <c r="E121" s="98">
        <v>0</v>
      </c>
      <c r="F121" s="97">
        <f t="shared" si="71"/>
        <v>0</v>
      </c>
      <c r="G121" s="98">
        <v>0</v>
      </c>
      <c r="H121" s="98">
        <v>0</v>
      </c>
      <c r="I121" s="98">
        <v>0</v>
      </c>
      <c r="J121" s="98">
        <v>0</v>
      </c>
      <c r="K121" s="98">
        <v>0</v>
      </c>
      <c r="L121" s="144"/>
      <c r="M121" s="144"/>
    </row>
    <row r="122" spans="1:16" ht="30" x14ac:dyDescent="0.2">
      <c r="A122" s="152"/>
      <c r="B122" s="94"/>
      <c r="C122" s="39"/>
      <c r="D122" s="21" t="s">
        <v>15</v>
      </c>
      <c r="E122" s="98">
        <v>0</v>
      </c>
      <c r="F122" s="97">
        <f t="shared" si="71"/>
        <v>25226.455000000002</v>
      </c>
      <c r="G122" s="98">
        <v>25226.455000000002</v>
      </c>
      <c r="H122" s="98">
        <v>0</v>
      </c>
      <c r="I122" s="98">
        <v>0</v>
      </c>
      <c r="J122" s="98">
        <v>0</v>
      </c>
      <c r="K122" s="98">
        <v>0</v>
      </c>
      <c r="L122" s="144"/>
      <c r="M122" s="144"/>
    </row>
    <row r="123" spans="1:16" ht="15" x14ac:dyDescent="0.2">
      <c r="A123" s="153"/>
      <c r="B123" s="95"/>
      <c r="C123" s="28"/>
      <c r="D123" s="21" t="s">
        <v>24</v>
      </c>
      <c r="E123" s="98">
        <v>0</v>
      </c>
      <c r="F123" s="97">
        <f t="shared" si="71"/>
        <v>0</v>
      </c>
      <c r="G123" s="98">
        <v>0</v>
      </c>
      <c r="H123" s="98">
        <v>0</v>
      </c>
      <c r="I123" s="98">
        <v>0</v>
      </c>
      <c r="J123" s="98">
        <v>0</v>
      </c>
      <c r="K123" s="98">
        <v>0</v>
      </c>
      <c r="L123" s="145"/>
      <c r="M123" s="145"/>
    </row>
    <row r="124" spans="1:16" ht="15" customHeight="1" x14ac:dyDescent="0.2">
      <c r="A124" s="151" t="s">
        <v>205</v>
      </c>
      <c r="B124" s="90" t="s">
        <v>206</v>
      </c>
      <c r="C124" s="26" t="s">
        <v>187</v>
      </c>
      <c r="D124" s="21" t="s">
        <v>2</v>
      </c>
      <c r="E124" s="32">
        <f>SUM(E125:E128)</f>
        <v>0</v>
      </c>
      <c r="F124" s="97">
        <f t="shared" si="71"/>
        <v>0</v>
      </c>
      <c r="G124" s="32">
        <f>SUM(G125:G128)</f>
        <v>0</v>
      </c>
      <c r="H124" s="32">
        <f>SUM(H125:H128)</f>
        <v>0</v>
      </c>
      <c r="I124" s="32">
        <f t="shared" ref="I124:K124" si="82">SUM(I125:I128)</f>
        <v>0</v>
      </c>
      <c r="J124" s="32">
        <f t="shared" si="82"/>
        <v>0</v>
      </c>
      <c r="K124" s="32">
        <f t="shared" si="82"/>
        <v>0</v>
      </c>
      <c r="L124" s="143" t="s">
        <v>31</v>
      </c>
      <c r="M124" s="143"/>
    </row>
    <row r="125" spans="1:16" ht="15" x14ac:dyDescent="0.2">
      <c r="A125" s="152"/>
      <c r="B125" s="94"/>
      <c r="C125" s="39"/>
      <c r="D125" s="21" t="s">
        <v>1</v>
      </c>
      <c r="E125" s="98">
        <v>0</v>
      </c>
      <c r="F125" s="97">
        <f t="shared" si="71"/>
        <v>0</v>
      </c>
      <c r="G125" s="98">
        <v>0</v>
      </c>
      <c r="H125" s="98">
        <v>0</v>
      </c>
      <c r="I125" s="98">
        <v>0</v>
      </c>
      <c r="J125" s="98">
        <v>0</v>
      </c>
      <c r="K125" s="98">
        <v>0</v>
      </c>
      <c r="L125" s="144"/>
      <c r="M125" s="144"/>
    </row>
    <row r="126" spans="1:16" ht="30" x14ac:dyDescent="0.2">
      <c r="A126" s="152"/>
      <c r="B126" s="94"/>
      <c r="C126" s="39"/>
      <c r="D126" s="21" t="s">
        <v>7</v>
      </c>
      <c r="E126" s="98">
        <v>0</v>
      </c>
      <c r="F126" s="97">
        <f t="shared" si="71"/>
        <v>0</v>
      </c>
      <c r="G126" s="98">
        <v>0</v>
      </c>
      <c r="H126" s="98">
        <v>0</v>
      </c>
      <c r="I126" s="98">
        <v>0</v>
      </c>
      <c r="J126" s="98">
        <v>0</v>
      </c>
      <c r="K126" s="98">
        <v>0</v>
      </c>
      <c r="L126" s="144"/>
      <c r="M126" s="144"/>
    </row>
    <row r="127" spans="1:16" ht="30" x14ac:dyDescent="0.2">
      <c r="A127" s="152"/>
      <c r="B127" s="94"/>
      <c r="C127" s="39"/>
      <c r="D127" s="21" t="s">
        <v>15</v>
      </c>
      <c r="E127" s="98">
        <v>0</v>
      </c>
      <c r="F127" s="97">
        <v>0</v>
      </c>
      <c r="G127" s="98">
        <v>0</v>
      </c>
      <c r="H127" s="98">
        <v>0</v>
      </c>
      <c r="I127" s="98">
        <v>0</v>
      </c>
      <c r="J127" s="98">
        <v>0</v>
      </c>
      <c r="K127" s="98">
        <v>0</v>
      </c>
      <c r="L127" s="144"/>
      <c r="M127" s="144"/>
      <c r="O127" s="99"/>
      <c r="P127" s="99"/>
    </row>
    <row r="128" spans="1:16" ht="15" x14ac:dyDescent="0.2">
      <c r="A128" s="153"/>
      <c r="B128" s="95"/>
      <c r="C128" s="28"/>
      <c r="D128" s="21" t="s">
        <v>24</v>
      </c>
      <c r="E128" s="98">
        <v>0</v>
      </c>
      <c r="F128" s="97">
        <f t="shared" si="71"/>
        <v>0</v>
      </c>
      <c r="G128" s="98">
        <v>0</v>
      </c>
      <c r="H128" s="98">
        <v>0</v>
      </c>
      <c r="I128" s="98">
        <v>0</v>
      </c>
      <c r="J128" s="98">
        <v>0</v>
      </c>
      <c r="K128" s="98">
        <v>0</v>
      </c>
      <c r="L128" s="145"/>
      <c r="M128" s="145"/>
    </row>
    <row r="129" spans="1:13" ht="15" customHeight="1" x14ac:dyDescent="0.2">
      <c r="A129" s="151" t="s">
        <v>102</v>
      </c>
      <c r="B129" s="90" t="s">
        <v>207</v>
      </c>
      <c r="C129" s="26" t="s">
        <v>187</v>
      </c>
      <c r="D129" s="21" t="s">
        <v>2</v>
      </c>
      <c r="E129" s="32">
        <f>SUM(E130:E133)</f>
        <v>10000</v>
      </c>
      <c r="F129" s="32">
        <f t="shared" ref="F129:F133" si="83">SUM(G129:K129)</f>
        <v>40000</v>
      </c>
      <c r="G129" s="32">
        <f>SUM(G130:G133)</f>
        <v>40000</v>
      </c>
      <c r="H129" s="32">
        <f>SUM(H130:H133)</f>
        <v>0</v>
      </c>
      <c r="I129" s="32">
        <f t="shared" ref="I129:K129" si="84">SUM(I130:I133)</f>
        <v>0</v>
      </c>
      <c r="J129" s="32">
        <f t="shared" si="84"/>
        <v>0</v>
      </c>
      <c r="K129" s="32">
        <f t="shared" si="84"/>
        <v>0</v>
      </c>
      <c r="L129" s="143" t="s">
        <v>31</v>
      </c>
      <c r="M129" s="143"/>
    </row>
    <row r="130" spans="1:13" ht="15" x14ac:dyDescent="0.2">
      <c r="A130" s="152"/>
      <c r="B130" s="94"/>
      <c r="C130" s="39"/>
      <c r="D130" s="21" t="s">
        <v>1</v>
      </c>
      <c r="E130" s="98">
        <v>0</v>
      </c>
      <c r="F130" s="97">
        <f t="shared" si="83"/>
        <v>0</v>
      </c>
      <c r="G130" s="98">
        <v>0</v>
      </c>
      <c r="H130" s="98">
        <v>0</v>
      </c>
      <c r="I130" s="98">
        <v>0</v>
      </c>
      <c r="J130" s="98">
        <v>0</v>
      </c>
      <c r="K130" s="98">
        <v>0</v>
      </c>
      <c r="L130" s="144"/>
      <c r="M130" s="144"/>
    </row>
    <row r="131" spans="1:13" ht="30" x14ac:dyDescent="0.2">
      <c r="A131" s="152"/>
      <c r="B131" s="94"/>
      <c r="C131" s="39"/>
      <c r="D131" s="21" t="s">
        <v>7</v>
      </c>
      <c r="E131" s="98">
        <v>0</v>
      </c>
      <c r="F131" s="97">
        <f t="shared" si="83"/>
        <v>0</v>
      </c>
      <c r="G131" s="98">
        <v>0</v>
      </c>
      <c r="H131" s="98">
        <v>0</v>
      </c>
      <c r="I131" s="98">
        <v>0</v>
      </c>
      <c r="J131" s="98">
        <v>0</v>
      </c>
      <c r="K131" s="98">
        <v>0</v>
      </c>
      <c r="L131" s="144"/>
      <c r="M131" s="144"/>
    </row>
    <row r="132" spans="1:13" ht="30" x14ac:dyDescent="0.2">
      <c r="A132" s="152"/>
      <c r="B132" s="94"/>
      <c r="C132" s="39"/>
      <c r="D132" s="21" t="s">
        <v>15</v>
      </c>
      <c r="E132" s="98">
        <v>10000</v>
      </c>
      <c r="F132" s="98">
        <v>40000</v>
      </c>
      <c r="G132" s="98">
        <v>40000</v>
      </c>
      <c r="H132" s="98">
        <v>0</v>
      </c>
      <c r="I132" s="98">
        <v>0</v>
      </c>
      <c r="J132" s="98">
        <v>0</v>
      </c>
      <c r="K132" s="98">
        <v>0</v>
      </c>
      <c r="L132" s="144"/>
      <c r="M132" s="144"/>
    </row>
    <row r="133" spans="1:13" ht="15" x14ac:dyDescent="0.2">
      <c r="A133" s="153"/>
      <c r="B133" s="95"/>
      <c r="C133" s="28"/>
      <c r="D133" s="21" t="s">
        <v>24</v>
      </c>
      <c r="E133" s="98">
        <v>0</v>
      </c>
      <c r="F133" s="97">
        <f t="shared" si="83"/>
        <v>0</v>
      </c>
      <c r="G133" s="98">
        <v>0</v>
      </c>
      <c r="H133" s="98">
        <v>0</v>
      </c>
      <c r="I133" s="98">
        <v>0</v>
      </c>
      <c r="J133" s="98">
        <v>0</v>
      </c>
      <c r="K133" s="98">
        <v>0</v>
      </c>
      <c r="L133" s="145"/>
      <c r="M133" s="145"/>
    </row>
    <row r="134" spans="1:13" ht="15" customHeight="1" x14ac:dyDescent="0.2">
      <c r="A134" s="151" t="s">
        <v>209</v>
      </c>
      <c r="B134" s="90" t="s">
        <v>208</v>
      </c>
      <c r="C134" s="26" t="s">
        <v>187</v>
      </c>
      <c r="D134" s="21" t="s">
        <v>2</v>
      </c>
      <c r="E134" s="32">
        <f>SUM(E135:E138)</f>
        <v>208995.05</v>
      </c>
      <c r="F134" s="98">
        <f t="shared" ref="F134:F138" si="85">SUM(G134:K134)</f>
        <v>1105500</v>
      </c>
      <c r="G134" s="32">
        <f>SUM(G135:G138)</f>
        <v>221100</v>
      </c>
      <c r="H134" s="32">
        <f>SUM(H135:H138)</f>
        <v>221100</v>
      </c>
      <c r="I134" s="32">
        <f t="shared" ref="I134:K134" si="86">SUM(I135:I138)</f>
        <v>221100</v>
      </c>
      <c r="J134" s="32">
        <f t="shared" si="86"/>
        <v>221100</v>
      </c>
      <c r="K134" s="32">
        <f t="shared" si="86"/>
        <v>221100</v>
      </c>
      <c r="L134" s="143" t="s">
        <v>31</v>
      </c>
      <c r="M134" s="143"/>
    </row>
    <row r="135" spans="1:13" ht="15" x14ac:dyDescent="0.2">
      <c r="A135" s="152"/>
      <c r="B135" s="94"/>
      <c r="C135" s="39"/>
      <c r="D135" s="21" t="s">
        <v>1</v>
      </c>
      <c r="E135" s="98">
        <v>0</v>
      </c>
      <c r="F135" s="98">
        <f t="shared" si="85"/>
        <v>0</v>
      </c>
      <c r="G135" s="98">
        <v>0</v>
      </c>
      <c r="H135" s="98">
        <v>0</v>
      </c>
      <c r="I135" s="98">
        <v>0</v>
      </c>
      <c r="J135" s="98">
        <v>0</v>
      </c>
      <c r="K135" s="98">
        <v>0</v>
      </c>
      <c r="L135" s="144"/>
      <c r="M135" s="144"/>
    </row>
    <row r="136" spans="1:13" ht="30" x14ac:dyDescent="0.2">
      <c r="A136" s="152"/>
      <c r="B136" s="94"/>
      <c r="C136" s="39"/>
      <c r="D136" s="21" t="s">
        <v>7</v>
      </c>
      <c r="E136" s="98">
        <v>0</v>
      </c>
      <c r="F136" s="98">
        <f t="shared" si="85"/>
        <v>0</v>
      </c>
      <c r="G136" s="98">
        <v>0</v>
      </c>
      <c r="H136" s="98">
        <v>0</v>
      </c>
      <c r="I136" s="98">
        <v>0</v>
      </c>
      <c r="J136" s="98">
        <v>0</v>
      </c>
      <c r="K136" s="98">
        <v>0</v>
      </c>
      <c r="L136" s="144"/>
      <c r="M136" s="144"/>
    </row>
    <row r="137" spans="1:13" ht="30" x14ac:dyDescent="0.2">
      <c r="A137" s="152"/>
      <c r="B137" s="94"/>
      <c r="C137" s="39"/>
      <c r="D137" s="21" t="s">
        <v>15</v>
      </c>
      <c r="E137" s="98">
        <v>208995.05</v>
      </c>
      <c r="F137" s="98">
        <f t="shared" si="85"/>
        <v>1105500</v>
      </c>
      <c r="G137" s="98">
        <v>221100</v>
      </c>
      <c r="H137" s="98">
        <v>221100</v>
      </c>
      <c r="I137" s="98">
        <v>221100</v>
      </c>
      <c r="J137" s="98">
        <v>221100</v>
      </c>
      <c r="K137" s="98">
        <v>221100</v>
      </c>
      <c r="L137" s="144"/>
      <c r="M137" s="144"/>
    </row>
    <row r="138" spans="1:13" ht="15" x14ac:dyDescent="0.2">
      <c r="A138" s="153"/>
      <c r="B138" s="95"/>
      <c r="C138" s="28"/>
      <c r="D138" s="21" t="s">
        <v>24</v>
      </c>
      <c r="E138" s="98">
        <v>0</v>
      </c>
      <c r="F138" s="97">
        <f t="shared" si="85"/>
        <v>0</v>
      </c>
      <c r="G138" s="98">
        <v>0</v>
      </c>
      <c r="H138" s="98">
        <v>0</v>
      </c>
      <c r="I138" s="98">
        <v>0</v>
      </c>
      <c r="J138" s="98">
        <v>0</v>
      </c>
      <c r="K138" s="98">
        <v>0</v>
      </c>
      <c r="L138" s="145"/>
      <c r="M138" s="145"/>
    </row>
    <row r="139" spans="1:13" ht="15.75" customHeight="1" x14ac:dyDescent="0.2">
      <c r="A139" s="151" t="s">
        <v>211</v>
      </c>
      <c r="B139" s="90" t="s">
        <v>210</v>
      </c>
      <c r="C139" s="26" t="s">
        <v>187</v>
      </c>
      <c r="D139" s="21" t="s">
        <v>2</v>
      </c>
      <c r="E139" s="32">
        <f>SUM(E140:E143)</f>
        <v>13694.08</v>
      </c>
      <c r="F139" s="98">
        <f t="shared" ref="F139:F143" si="87">SUM(G139:K139)</f>
        <v>40000</v>
      </c>
      <c r="G139" s="98">
        <f>SUM(G140:G143)</f>
        <v>40000</v>
      </c>
      <c r="H139" s="32">
        <f>SUM(H140:H143)</f>
        <v>0</v>
      </c>
      <c r="I139" s="32">
        <f t="shared" ref="I139:K139" si="88">SUM(I140:I143)</f>
        <v>0</v>
      </c>
      <c r="J139" s="32">
        <f t="shared" si="88"/>
        <v>0</v>
      </c>
      <c r="K139" s="32">
        <f t="shared" si="88"/>
        <v>0</v>
      </c>
      <c r="L139" s="143" t="s">
        <v>31</v>
      </c>
      <c r="M139" s="143"/>
    </row>
    <row r="140" spans="1:13" ht="15" x14ac:dyDescent="0.2">
      <c r="A140" s="152"/>
      <c r="B140" s="94"/>
      <c r="C140" s="39"/>
      <c r="D140" s="21" t="s">
        <v>1</v>
      </c>
      <c r="E140" s="98">
        <v>0</v>
      </c>
      <c r="F140" s="98">
        <f t="shared" si="87"/>
        <v>0</v>
      </c>
      <c r="G140" s="98">
        <v>0</v>
      </c>
      <c r="H140" s="98">
        <v>0</v>
      </c>
      <c r="I140" s="98">
        <v>0</v>
      </c>
      <c r="J140" s="98">
        <v>0</v>
      </c>
      <c r="K140" s="98">
        <v>0</v>
      </c>
      <c r="L140" s="144"/>
      <c r="M140" s="144"/>
    </row>
    <row r="141" spans="1:13" ht="30" x14ac:dyDescent="0.2">
      <c r="A141" s="152"/>
      <c r="B141" s="94"/>
      <c r="C141" s="39"/>
      <c r="D141" s="21" t="s">
        <v>7</v>
      </c>
      <c r="E141" s="98">
        <v>0</v>
      </c>
      <c r="F141" s="98">
        <f t="shared" si="87"/>
        <v>0</v>
      </c>
      <c r="G141" s="98">
        <v>0</v>
      </c>
      <c r="H141" s="98">
        <v>0</v>
      </c>
      <c r="I141" s="98">
        <v>0</v>
      </c>
      <c r="J141" s="98">
        <v>0</v>
      </c>
      <c r="K141" s="98">
        <v>0</v>
      </c>
      <c r="L141" s="144"/>
      <c r="M141" s="144"/>
    </row>
    <row r="142" spans="1:13" ht="30" x14ac:dyDescent="0.2">
      <c r="A142" s="152"/>
      <c r="B142" s="94"/>
      <c r="C142" s="39"/>
      <c r="D142" s="21" t="s">
        <v>15</v>
      </c>
      <c r="E142" s="98">
        <v>13694.08</v>
      </c>
      <c r="F142" s="98">
        <f t="shared" si="87"/>
        <v>40000</v>
      </c>
      <c r="G142" s="98">
        <v>40000</v>
      </c>
      <c r="H142" s="98">
        <v>0</v>
      </c>
      <c r="I142" s="98">
        <v>0</v>
      </c>
      <c r="J142" s="98">
        <v>0</v>
      </c>
      <c r="K142" s="98">
        <v>0</v>
      </c>
      <c r="L142" s="144"/>
      <c r="M142" s="144"/>
    </row>
    <row r="143" spans="1:13" ht="15" x14ac:dyDescent="0.2">
      <c r="A143" s="153"/>
      <c r="B143" s="95"/>
      <c r="C143" s="28"/>
      <c r="D143" s="21" t="s">
        <v>24</v>
      </c>
      <c r="E143" s="98">
        <v>0</v>
      </c>
      <c r="F143" s="97">
        <f t="shared" si="87"/>
        <v>0</v>
      </c>
      <c r="G143" s="98">
        <v>0</v>
      </c>
      <c r="H143" s="98">
        <v>0</v>
      </c>
      <c r="I143" s="98">
        <v>0</v>
      </c>
      <c r="J143" s="98">
        <v>0</v>
      </c>
      <c r="K143" s="98">
        <v>0</v>
      </c>
      <c r="L143" s="145"/>
      <c r="M143" s="145"/>
    </row>
    <row r="144" spans="1:13" ht="15" x14ac:dyDescent="0.2">
      <c r="A144" s="151" t="s">
        <v>212</v>
      </c>
      <c r="B144" s="90" t="s">
        <v>263</v>
      </c>
      <c r="C144" s="26" t="s">
        <v>187</v>
      </c>
      <c r="D144" s="21" t="s">
        <v>2</v>
      </c>
      <c r="E144" s="32">
        <f t="shared" ref="E144" si="89">SUM(E145:E148)</f>
        <v>0</v>
      </c>
      <c r="F144" s="97">
        <f t="shared" si="71"/>
        <v>0</v>
      </c>
      <c r="G144" s="32">
        <f t="shared" ref="G144:H144" si="90">SUM(G145:G148)</f>
        <v>0</v>
      </c>
      <c r="H144" s="32">
        <f t="shared" si="90"/>
        <v>0</v>
      </c>
      <c r="I144" s="32">
        <f t="shared" ref="I144:K144" si="91">SUM(I145:I148)</f>
        <v>0</v>
      </c>
      <c r="J144" s="32">
        <f t="shared" si="91"/>
        <v>0</v>
      </c>
      <c r="K144" s="32">
        <f t="shared" si="91"/>
        <v>0</v>
      </c>
      <c r="L144" s="143" t="s">
        <v>31</v>
      </c>
      <c r="M144" s="143"/>
    </row>
    <row r="145" spans="1:13" ht="15" x14ac:dyDescent="0.2">
      <c r="A145" s="152"/>
      <c r="B145" s="94"/>
      <c r="C145" s="39"/>
      <c r="D145" s="21" t="s">
        <v>1</v>
      </c>
      <c r="E145" s="98">
        <v>0</v>
      </c>
      <c r="F145" s="97">
        <f t="shared" si="71"/>
        <v>0</v>
      </c>
      <c r="G145" s="98">
        <v>0</v>
      </c>
      <c r="H145" s="98">
        <v>0</v>
      </c>
      <c r="I145" s="98">
        <v>0</v>
      </c>
      <c r="J145" s="98">
        <v>0</v>
      </c>
      <c r="K145" s="98">
        <v>0</v>
      </c>
      <c r="L145" s="144"/>
      <c r="M145" s="144"/>
    </row>
    <row r="146" spans="1:13" ht="30" x14ac:dyDescent="0.2">
      <c r="A146" s="152"/>
      <c r="B146" s="94"/>
      <c r="C146" s="39"/>
      <c r="D146" s="21" t="s">
        <v>7</v>
      </c>
      <c r="E146" s="98">
        <v>0</v>
      </c>
      <c r="F146" s="97">
        <f t="shared" si="71"/>
        <v>0</v>
      </c>
      <c r="G146" s="98">
        <v>0</v>
      </c>
      <c r="H146" s="98">
        <v>0</v>
      </c>
      <c r="I146" s="98">
        <v>0</v>
      </c>
      <c r="J146" s="98">
        <v>0</v>
      </c>
      <c r="K146" s="98">
        <v>0</v>
      </c>
      <c r="L146" s="144"/>
      <c r="M146" s="144"/>
    </row>
    <row r="147" spans="1:13" ht="30" x14ac:dyDescent="0.2">
      <c r="A147" s="152"/>
      <c r="B147" s="94"/>
      <c r="C147" s="39"/>
      <c r="D147" s="21" t="s">
        <v>15</v>
      </c>
      <c r="E147" s="98">
        <v>0</v>
      </c>
      <c r="F147" s="97">
        <f t="shared" si="71"/>
        <v>0</v>
      </c>
      <c r="G147" s="98">
        <v>0</v>
      </c>
      <c r="H147" s="98">
        <v>0</v>
      </c>
      <c r="I147" s="98">
        <v>0</v>
      </c>
      <c r="J147" s="98">
        <v>0</v>
      </c>
      <c r="K147" s="98">
        <v>0</v>
      </c>
      <c r="L147" s="144"/>
      <c r="M147" s="144"/>
    </row>
    <row r="148" spans="1:13" ht="15" x14ac:dyDescent="0.2">
      <c r="A148" s="153"/>
      <c r="B148" s="95"/>
      <c r="C148" s="28"/>
      <c r="D148" s="21" t="s">
        <v>24</v>
      </c>
      <c r="E148" s="98">
        <v>0</v>
      </c>
      <c r="F148" s="97">
        <f t="shared" si="71"/>
        <v>0</v>
      </c>
      <c r="G148" s="98">
        <v>0</v>
      </c>
      <c r="H148" s="98">
        <v>0</v>
      </c>
      <c r="I148" s="98">
        <v>0</v>
      </c>
      <c r="J148" s="98">
        <v>0</v>
      </c>
      <c r="K148" s="98">
        <v>0</v>
      </c>
      <c r="L148" s="145"/>
      <c r="M148" s="145"/>
    </row>
    <row r="149" spans="1:13" ht="15" customHeight="1" x14ac:dyDescent="0.2">
      <c r="A149" s="151" t="s">
        <v>264</v>
      </c>
      <c r="B149" s="90" t="s">
        <v>265</v>
      </c>
      <c r="C149" s="26" t="s">
        <v>187</v>
      </c>
      <c r="D149" s="21" t="s">
        <v>2</v>
      </c>
      <c r="E149" s="32">
        <f>SUM(E150:E153)</f>
        <v>0</v>
      </c>
      <c r="F149" s="97">
        <f t="shared" si="71"/>
        <v>0</v>
      </c>
      <c r="G149" s="32">
        <f>SUM(G150:G153)</f>
        <v>0</v>
      </c>
      <c r="H149" s="32">
        <f>SUM(H150:H153)</f>
        <v>0</v>
      </c>
      <c r="I149" s="32">
        <f t="shared" ref="I149:K149" si="92">SUM(I150:I153)</f>
        <v>0</v>
      </c>
      <c r="J149" s="32">
        <f t="shared" si="92"/>
        <v>0</v>
      </c>
      <c r="K149" s="32">
        <f t="shared" si="92"/>
        <v>0</v>
      </c>
      <c r="L149" s="143" t="s">
        <v>31</v>
      </c>
      <c r="M149" s="143"/>
    </row>
    <row r="150" spans="1:13" ht="15" x14ac:dyDescent="0.2">
      <c r="A150" s="152"/>
      <c r="B150" s="94"/>
      <c r="C150" s="39"/>
      <c r="D150" s="21" t="s">
        <v>1</v>
      </c>
      <c r="E150" s="98">
        <v>0</v>
      </c>
      <c r="F150" s="97">
        <f t="shared" si="71"/>
        <v>0</v>
      </c>
      <c r="G150" s="98">
        <v>0</v>
      </c>
      <c r="H150" s="98">
        <v>0</v>
      </c>
      <c r="I150" s="98">
        <v>0</v>
      </c>
      <c r="J150" s="98">
        <v>0</v>
      </c>
      <c r="K150" s="98">
        <v>0</v>
      </c>
      <c r="L150" s="144"/>
      <c r="M150" s="144"/>
    </row>
    <row r="151" spans="1:13" ht="30" x14ac:dyDescent="0.2">
      <c r="A151" s="152"/>
      <c r="B151" s="94"/>
      <c r="C151" s="39"/>
      <c r="D151" s="21" t="s">
        <v>7</v>
      </c>
      <c r="E151" s="98">
        <v>0</v>
      </c>
      <c r="F151" s="97">
        <f t="shared" si="71"/>
        <v>0</v>
      </c>
      <c r="G151" s="98">
        <v>0</v>
      </c>
      <c r="H151" s="98">
        <v>0</v>
      </c>
      <c r="I151" s="98">
        <v>0</v>
      </c>
      <c r="J151" s="98">
        <v>0</v>
      </c>
      <c r="K151" s="98">
        <v>0</v>
      </c>
      <c r="L151" s="144"/>
      <c r="M151" s="144"/>
    </row>
    <row r="152" spans="1:13" ht="30" x14ac:dyDescent="0.2">
      <c r="A152" s="152"/>
      <c r="B152" s="94"/>
      <c r="C152" s="39"/>
      <c r="D152" s="21" t="s">
        <v>15</v>
      </c>
      <c r="E152" s="98">
        <v>0</v>
      </c>
      <c r="F152" s="97">
        <f t="shared" si="71"/>
        <v>0</v>
      </c>
      <c r="G152" s="98">
        <v>0</v>
      </c>
      <c r="H152" s="98">
        <v>0</v>
      </c>
      <c r="I152" s="98">
        <v>0</v>
      </c>
      <c r="J152" s="98">
        <v>0</v>
      </c>
      <c r="K152" s="98">
        <v>0</v>
      </c>
      <c r="L152" s="144"/>
      <c r="M152" s="144"/>
    </row>
    <row r="153" spans="1:13" ht="15" x14ac:dyDescent="0.2">
      <c r="A153" s="153"/>
      <c r="B153" s="95"/>
      <c r="C153" s="28"/>
      <c r="D153" s="21" t="s">
        <v>24</v>
      </c>
      <c r="E153" s="98">
        <v>0</v>
      </c>
      <c r="F153" s="97">
        <f t="shared" si="71"/>
        <v>0</v>
      </c>
      <c r="G153" s="98">
        <v>0</v>
      </c>
      <c r="H153" s="98">
        <v>0</v>
      </c>
      <c r="I153" s="98">
        <v>0</v>
      </c>
      <c r="J153" s="98">
        <v>0</v>
      </c>
      <c r="K153" s="98">
        <v>0</v>
      </c>
      <c r="L153" s="145"/>
      <c r="M153" s="145"/>
    </row>
    <row r="154" spans="1:13" ht="15.75" customHeight="1" x14ac:dyDescent="0.2">
      <c r="A154" s="151" t="s">
        <v>267</v>
      </c>
      <c r="B154" s="90" t="s">
        <v>266</v>
      </c>
      <c r="C154" s="26" t="s">
        <v>187</v>
      </c>
      <c r="D154" s="21" t="s">
        <v>2</v>
      </c>
      <c r="E154" s="32">
        <f>SUM(E155:E158)</f>
        <v>0</v>
      </c>
      <c r="F154" s="97">
        <f t="shared" si="71"/>
        <v>0</v>
      </c>
      <c r="G154" s="32">
        <f>SUM(G155:G158)</f>
        <v>0</v>
      </c>
      <c r="H154" s="32">
        <f>SUM(H155:H158)</f>
        <v>0</v>
      </c>
      <c r="I154" s="32">
        <f t="shared" ref="I154:K154" si="93">SUM(I155:I158)</f>
        <v>0</v>
      </c>
      <c r="J154" s="32">
        <f t="shared" si="93"/>
        <v>0</v>
      </c>
      <c r="K154" s="32">
        <f t="shared" si="93"/>
        <v>0</v>
      </c>
      <c r="L154" s="143" t="s">
        <v>31</v>
      </c>
      <c r="M154" s="143"/>
    </row>
    <row r="155" spans="1:13" ht="15" x14ac:dyDescent="0.2">
      <c r="A155" s="152"/>
      <c r="B155" s="94"/>
      <c r="C155" s="39"/>
      <c r="D155" s="21" t="s">
        <v>1</v>
      </c>
      <c r="E155" s="98">
        <v>0</v>
      </c>
      <c r="F155" s="97">
        <f t="shared" si="71"/>
        <v>0</v>
      </c>
      <c r="G155" s="98">
        <v>0</v>
      </c>
      <c r="H155" s="98">
        <v>0</v>
      </c>
      <c r="I155" s="98">
        <v>0</v>
      </c>
      <c r="J155" s="98">
        <v>0</v>
      </c>
      <c r="K155" s="98">
        <v>0</v>
      </c>
      <c r="L155" s="144"/>
      <c r="M155" s="144"/>
    </row>
    <row r="156" spans="1:13" ht="30" x14ac:dyDescent="0.2">
      <c r="A156" s="152"/>
      <c r="B156" s="94"/>
      <c r="C156" s="39"/>
      <c r="D156" s="21" t="s">
        <v>7</v>
      </c>
      <c r="E156" s="98">
        <v>0</v>
      </c>
      <c r="F156" s="97">
        <f t="shared" si="71"/>
        <v>0</v>
      </c>
      <c r="G156" s="98">
        <v>0</v>
      </c>
      <c r="H156" s="98">
        <v>0</v>
      </c>
      <c r="I156" s="98">
        <v>0</v>
      </c>
      <c r="J156" s="98">
        <v>0</v>
      </c>
      <c r="K156" s="98">
        <v>0</v>
      </c>
      <c r="L156" s="144"/>
      <c r="M156" s="144"/>
    </row>
    <row r="157" spans="1:13" ht="30" x14ac:dyDescent="0.2">
      <c r="A157" s="152"/>
      <c r="B157" s="94"/>
      <c r="C157" s="39"/>
      <c r="D157" s="21" t="s">
        <v>15</v>
      </c>
      <c r="E157" s="98">
        <v>0</v>
      </c>
      <c r="F157" s="97">
        <f t="shared" si="71"/>
        <v>0</v>
      </c>
      <c r="G157" s="98">
        <v>0</v>
      </c>
      <c r="H157" s="98">
        <v>0</v>
      </c>
      <c r="I157" s="98">
        <v>0</v>
      </c>
      <c r="J157" s="98">
        <v>0</v>
      </c>
      <c r="K157" s="98">
        <v>0</v>
      </c>
      <c r="L157" s="144"/>
      <c r="M157" s="144"/>
    </row>
    <row r="158" spans="1:13" ht="15" x14ac:dyDescent="0.2">
      <c r="A158" s="153"/>
      <c r="B158" s="95"/>
      <c r="C158" s="28"/>
      <c r="D158" s="21" t="s">
        <v>24</v>
      </c>
      <c r="E158" s="98">
        <v>0</v>
      </c>
      <c r="F158" s="97">
        <f t="shared" si="71"/>
        <v>0</v>
      </c>
      <c r="G158" s="98">
        <v>0</v>
      </c>
      <c r="H158" s="98">
        <v>0</v>
      </c>
      <c r="I158" s="98">
        <v>0</v>
      </c>
      <c r="J158" s="98">
        <v>0</v>
      </c>
      <c r="K158" s="98">
        <v>0</v>
      </c>
      <c r="L158" s="145"/>
      <c r="M158" s="145"/>
    </row>
    <row r="159" spans="1:13" ht="15" x14ac:dyDescent="0.2">
      <c r="A159" s="151" t="s">
        <v>269</v>
      </c>
      <c r="B159" s="90" t="s">
        <v>268</v>
      </c>
      <c r="C159" s="26" t="s">
        <v>187</v>
      </c>
      <c r="D159" s="21" t="s">
        <v>2</v>
      </c>
      <c r="E159" s="32">
        <f t="shared" ref="E159" si="94">SUM(E160:E163)</f>
        <v>0</v>
      </c>
      <c r="F159" s="97">
        <f t="shared" ref="F159:F163" si="95">SUM(G159:K159)</f>
        <v>0</v>
      </c>
      <c r="G159" s="32">
        <f t="shared" ref="G159:K159" si="96">SUM(G160:G163)</f>
        <v>0</v>
      </c>
      <c r="H159" s="32">
        <f t="shared" si="96"/>
        <v>0</v>
      </c>
      <c r="I159" s="32">
        <f t="shared" si="96"/>
        <v>0</v>
      </c>
      <c r="J159" s="32">
        <f t="shared" si="96"/>
        <v>0</v>
      </c>
      <c r="K159" s="32">
        <f t="shared" si="96"/>
        <v>0</v>
      </c>
      <c r="L159" s="143" t="s">
        <v>31</v>
      </c>
      <c r="M159" s="143"/>
    </row>
    <row r="160" spans="1:13" ht="15" x14ac:dyDescent="0.2">
      <c r="A160" s="152"/>
      <c r="B160" s="94"/>
      <c r="C160" s="39"/>
      <c r="D160" s="21" t="s">
        <v>1</v>
      </c>
      <c r="E160" s="98">
        <v>0</v>
      </c>
      <c r="F160" s="97">
        <f t="shared" si="95"/>
        <v>0</v>
      </c>
      <c r="G160" s="98">
        <v>0</v>
      </c>
      <c r="H160" s="98">
        <v>0</v>
      </c>
      <c r="I160" s="98">
        <v>0</v>
      </c>
      <c r="J160" s="98">
        <v>0</v>
      </c>
      <c r="K160" s="98">
        <v>0</v>
      </c>
      <c r="L160" s="144"/>
      <c r="M160" s="144"/>
    </row>
    <row r="161" spans="1:17" ht="30" x14ac:dyDescent="0.2">
      <c r="A161" s="152"/>
      <c r="B161" s="94"/>
      <c r="C161" s="39"/>
      <c r="D161" s="21" t="s">
        <v>7</v>
      </c>
      <c r="E161" s="98">
        <v>0</v>
      </c>
      <c r="F161" s="97">
        <f t="shared" si="95"/>
        <v>0</v>
      </c>
      <c r="G161" s="98">
        <v>0</v>
      </c>
      <c r="H161" s="98">
        <v>0</v>
      </c>
      <c r="I161" s="98">
        <v>0</v>
      </c>
      <c r="J161" s="98">
        <v>0</v>
      </c>
      <c r="K161" s="98">
        <v>0</v>
      </c>
      <c r="L161" s="144"/>
      <c r="M161" s="144"/>
    </row>
    <row r="162" spans="1:17" ht="30" x14ac:dyDescent="0.2">
      <c r="A162" s="152"/>
      <c r="B162" s="94"/>
      <c r="C162" s="39"/>
      <c r="D162" s="21" t="s">
        <v>15</v>
      </c>
      <c r="E162" s="98">
        <v>0</v>
      </c>
      <c r="F162" s="97">
        <f t="shared" si="95"/>
        <v>0</v>
      </c>
      <c r="G162" s="98">
        <v>0</v>
      </c>
      <c r="H162" s="98">
        <v>0</v>
      </c>
      <c r="I162" s="98">
        <v>0</v>
      </c>
      <c r="J162" s="98">
        <v>0</v>
      </c>
      <c r="K162" s="98">
        <v>0</v>
      </c>
      <c r="L162" s="144"/>
      <c r="M162" s="144"/>
    </row>
    <row r="163" spans="1:17" ht="15" x14ac:dyDescent="0.2">
      <c r="A163" s="153"/>
      <c r="B163" s="95"/>
      <c r="C163" s="28"/>
      <c r="D163" s="21" t="s">
        <v>24</v>
      </c>
      <c r="E163" s="98">
        <v>0</v>
      </c>
      <c r="F163" s="97">
        <f t="shared" si="95"/>
        <v>0</v>
      </c>
      <c r="G163" s="98">
        <v>0</v>
      </c>
      <c r="H163" s="98">
        <v>0</v>
      </c>
      <c r="I163" s="98">
        <v>0</v>
      </c>
      <c r="J163" s="98">
        <v>0</v>
      </c>
      <c r="K163" s="98">
        <v>0</v>
      </c>
      <c r="L163" s="145"/>
      <c r="M163" s="145"/>
    </row>
    <row r="164" spans="1:17" ht="15" customHeight="1" x14ac:dyDescent="0.2">
      <c r="A164" s="147" t="s">
        <v>29</v>
      </c>
      <c r="B164" s="148" t="s">
        <v>214</v>
      </c>
      <c r="C164" s="133" t="s">
        <v>187</v>
      </c>
      <c r="D164" s="134" t="s">
        <v>2</v>
      </c>
      <c r="E164" s="150">
        <v>0</v>
      </c>
      <c r="F164" s="150">
        <f>SUM(G164:K164)</f>
        <v>0</v>
      </c>
      <c r="G164" s="150">
        <f t="shared" ref="G164:K164" si="97">SUM(G165:G168)</f>
        <v>0</v>
      </c>
      <c r="H164" s="150">
        <f t="shared" si="97"/>
        <v>0</v>
      </c>
      <c r="I164" s="150">
        <f t="shared" si="97"/>
        <v>0</v>
      </c>
      <c r="J164" s="150">
        <f t="shared" si="97"/>
        <v>0</v>
      </c>
      <c r="K164" s="150">
        <f t="shared" si="97"/>
        <v>0</v>
      </c>
      <c r="L164" s="143" t="s">
        <v>31</v>
      </c>
      <c r="M164" s="136" t="s">
        <v>298</v>
      </c>
    </row>
    <row r="165" spans="1:17" ht="14.25" customHeight="1" x14ac:dyDescent="0.2">
      <c r="A165" s="147"/>
      <c r="B165" s="148"/>
      <c r="C165" s="133"/>
      <c r="D165" s="134" t="s">
        <v>1</v>
      </c>
      <c r="E165" s="150">
        <v>0</v>
      </c>
      <c r="F165" s="150">
        <f>F175+F180+F199</f>
        <v>0</v>
      </c>
      <c r="G165" s="150">
        <f>G170</f>
        <v>0</v>
      </c>
      <c r="H165" s="150">
        <f>H170</f>
        <v>0</v>
      </c>
      <c r="I165" s="150">
        <f>I170</f>
        <v>0</v>
      </c>
      <c r="J165" s="150">
        <f>J170</f>
        <v>0</v>
      </c>
      <c r="K165" s="150">
        <f>K170</f>
        <v>0</v>
      </c>
      <c r="L165" s="144"/>
      <c r="M165" s="139"/>
    </row>
    <row r="166" spans="1:17" ht="28.5" x14ac:dyDescent="0.2">
      <c r="A166" s="147"/>
      <c r="B166" s="148"/>
      <c r="C166" s="133"/>
      <c r="D166" s="134" t="s">
        <v>7</v>
      </c>
      <c r="E166" s="150">
        <v>0</v>
      </c>
      <c r="F166" s="150">
        <f>G166+H166+I166+J166+K166</f>
        <v>0</v>
      </c>
      <c r="G166" s="150">
        <f t="shared" ref="G166" si="98">G171</f>
        <v>0</v>
      </c>
      <c r="H166" s="150">
        <f t="shared" ref="H166" si="99">H171</f>
        <v>0</v>
      </c>
      <c r="I166" s="150">
        <f t="shared" ref="I166" si="100">I171</f>
        <v>0</v>
      </c>
      <c r="J166" s="150">
        <f t="shared" ref="J166:K168" si="101">J171</f>
        <v>0</v>
      </c>
      <c r="K166" s="150">
        <f t="shared" si="101"/>
        <v>0</v>
      </c>
      <c r="L166" s="144"/>
      <c r="M166" s="139"/>
    </row>
    <row r="167" spans="1:17" ht="28.5" x14ac:dyDescent="0.2">
      <c r="A167" s="147"/>
      <c r="B167" s="148"/>
      <c r="C167" s="133"/>
      <c r="D167" s="134" t="s">
        <v>15</v>
      </c>
      <c r="E167" s="150">
        <v>0</v>
      </c>
      <c r="F167" s="150">
        <f>G167+H167+I167+J167+K167</f>
        <v>0</v>
      </c>
      <c r="G167" s="150">
        <f t="shared" ref="G167" si="102">G172</f>
        <v>0</v>
      </c>
      <c r="H167" s="150">
        <f t="shared" ref="H167" si="103">H172</f>
        <v>0</v>
      </c>
      <c r="I167" s="150">
        <f t="shared" ref="I167" si="104">I172</f>
        <v>0</v>
      </c>
      <c r="J167" s="150">
        <f t="shared" si="101"/>
        <v>0</v>
      </c>
      <c r="K167" s="150">
        <f t="shared" si="101"/>
        <v>0</v>
      </c>
      <c r="L167" s="144"/>
      <c r="M167" s="139"/>
      <c r="O167" s="99"/>
      <c r="Q167" s="146"/>
    </row>
    <row r="168" spans="1:17" ht="22.5" customHeight="1" x14ac:dyDescent="0.2">
      <c r="A168" s="147"/>
      <c r="B168" s="148"/>
      <c r="C168" s="133"/>
      <c r="D168" s="134" t="s">
        <v>28</v>
      </c>
      <c r="E168" s="150">
        <v>0</v>
      </c>
      <c r="F168" s="150">
        <v>0</v>
      </c>
      <c r="G168" s="150">
        <f t="shared" ref="G168" si="105">G173</f>
        <v>0</v>
      </c>
      <c r="H168" s="150">
        <f t="shared" ref="H168" si="106">H173</f>
        <v>0</v>
      </c>
      <c r="I168" s="150">
        <f t="shared" ref="I168" si="107">I173</f>
        <v>0</v>
      </c>
      <c r="J168" s="150">
        <f t="shared" si="101"/>
        <v>0</v>
      </c>
      <c r="K168" s="150">
        <f t="shared" si="101"/>
        <v>0</v>
      </c>
      <c r="L168" s="145"/>
      <c r="M168" s="142"/>
    </row>
    <row r="169" spans="1:17" ht="15" customHeight="1" x14ac:dyDescent="0.2">
      <c r="A169" s="151" t="s">
        <v>215</v>
      </c>
      <c r="B169" s="90" t="s">
        <v>110</v>
      </c>
      <c r="C169" s="26" t="s">
        <v>187</v>
      </c>
      <c r="D169" s="21" t="s">
        <v>2</v>
      </c>
      <c r="E169" s="32">
        <f t="shared" ref="E169" si="108">SUM(E170:E173)</f>
        <v>0</v>
      </c>
      <c r="F169" s="97">
        <f t="shared" si="71"/>
        <v>0</v>
      </c>
      <c r="G169" s="32">
        <f t="shared" ref="G169:H169" si="109">SUM(G170:G173)</f>
        <v>0</v>
      </c>
      <c r="H169" s="32">
        <f t="shared" si="109"/>
        <v>0</v>
      </c>
      <c r="I169" s="32">
        <f t="shared" ref="I169:K169" si="110">SUM(I170:I173)</f>
        <v>0</v>
      </c>
      <c r="J169" s="32">
        <f t="shared" si="110"/>
        <v>0</v>
      </c>
      <c r="K169" s="32">
        <f t="shared" si="110"/>
        <v>0</v>
      </c>
      <c r="L169" s="143" t="s">
        <v>31</v>
      </c>
      <c r="M169" s="143"/>
    </row>
    <row r="170" spans="1:17" ht="15" x14ac:dyDescent="0.2">
      <c r="A170" s="152"/>
      <c r="B170" s="94"/>
      <c r="C170" s="39"/>
      <c r="D170" s="21" t="s">
        <v>1</v>
      </c>
      <c r="E170" s="32">
        <v>0</v>
      </c>
      <c r="F170" s="97">
        <f t="shared" si="71"/>
        <v>0</v>
      </c>
      <c r="G170" s="32">
        <v>0</v>
      </c>
      <c r="H170" s="32">
        <v>0</v>
      </c>
      <c r="I170" s="98">
        <v>0</v>
      </c>
      <c r="J170" s="98">
        <v>0</v>
      </c>
      <c r="K170" s="98">
        <v>0</v>
      </c>
      <c r="L170" s="144"/>
      <c r="M170" s="144"/>
    </row>
    <row r="171" spans="1:17" ht="30" x14ac:dyDescent="0.2">
      <c r="A171" s="152"/>
      <c r="B171" s="94"/>
      <c r="C171" s="39"/>
      <c r="D171" s="21" t="s">
        <v>7</v>
      </c>
      <c r="E171" s="32">
        <v>0</v>
      </c>
      <c r="F171" s="97">
        <f t="shared" si="71"/>
        <v>0</v>
      </c>
      <c r="G171" s="32">
        <v>0</v>
      </c>
      <c r="H171" s="32">
        <v>0</v>
      </c>
      <c r="I171" s="98">
        <v>0</v>
      </c>
      <c r="J171" s="98">
        <v>0</v>
      </c>
      <c r="K171" s="98">
        <v>0</v>
      </c>
      <c r="L171" s="144"/>
      <c r="M171" s="144"/>
    </row>
    <row r="172" spans="1:17" ht="30" x14ac:dyDescent="0.2">
      <c r="A172" s="152"/>
      <c r="B172" s="94"/>
      <c r="C172" s="39"/>
      <c r="D172" s="21" t="s">
        <v>15</v>
      </c>
      <c r="E172" s="32">
        <v>0</v>
      </c>
      <c r="F172" s="97">
        <f t="shared" si="71"/>
        <v>0</v>
      </c>
      <c r="G172" s="32">
        <v>0</v>
      </c>
      <c r="H172" s="32">
        <v>0</v>
      </c>
      <c r="I172" s="98">
        <v>0</v>
      </c>
      <c r="J172" s="98">
        <v>0</v>
      </c>
      <c r="K172" s="98">
        <v>0</v>
      </c>
      <c r="L172" s="144"/>
      <c r="M172" s="144"/>
      <c r="O172" s="99"/>
    </row>
    <row r="173" spans="1:17" ht="15" x14ac:dyDescent="0.2">
      <c r="A173" s="153"/>
      <c r="B173" s="95"/>
      <c r="C173" s="28"/>
      <c r="D173" s="21" t="s">
        <v>24</v>
      </c>
      <c r="E173" s="32">
        <v>0</v>
      </c>
      <c r="F173" s="97">
        <f t="shared" si="71"/>
        <v>0</v>
      </c>
      <c r="G173" s="32">
        <v>0</v>
      </c>
      <c r="H173" s="32">
        <v>0</v>
      </c>
      <c r="I173" s="98">
        <v>0</v>
      </c>
      <c r="J173" s="98">
        <v>0</v>
      </c>
      <c r="K173" s="98">
        <v>0</v>
      </c>
      <c r="L173" s="145"/>
      <c r="M173" s="145"/>
    </row>
    <row r="174" spans="1:17" ht="15" customHeight="1" x14ac:dyDescent="0.2">
      <c r="A174" s="147" t="s">
        <v>40</v>
      </c>
      <c r="B174" s="148" t="s">
        <v>216</v>
      </c>
      <c r="C174" s="133" t="s">
        <v>187</v>
      </c>
      <c r="D174" s="134" t="s">
        <v>2</v>
      </c>
      <c r="E174" s="150">
        <v>0</v>
      </c>
      <c r="F174" s="150">
        <f>SUM(G174:K174)</f>
        <v>11533</v>
      </c>
      <c r="G174" s="150">
        <f t="shared" ref="G174:K174" si="111">SUM(G175:G178)</f>
        <v>5766.5</v>
      </c>
      <c r="H174" s="150">
        <f t="shared" si="111"/>
        <v>5766.5</v>
      </c>
      <c r="I174" s="150">
        <f t="shared" si="111"/>
        <v>0</v>
      </c>
      <c r="J174" s="150">
        <f t="shared" si="111"/>
        <v>0</v>
      </c>
      <c r="K174" s="150">
        <f t="shared" si="111"/>
        <v>0</v>
      </c>
      <c r="L174" s="143" t="s">
        <v>31</v>
      </c>
      <c r="M174" s="136" t="s">
        <v>299</v>
      </c>
    </row>
    <row r="175" spans="1:17" ht="14.25" customHeight="1" x14ac:dyDescent="0.2">
      <c r="A175" s="147"/>
      <c r="B175" s="148"/>
      <c r="C175" s="133"/>
      <c r="D175" s="134" t="s">
        <v>1</v>
      </c>
      <c r="E175" s="150">
        <v>0</v>
      </c>
      <c r="F175" s="150">
        <v>0</v>
      </c>
      <c r="G175" s="150">
        <f>G180+G185</f>
        <v>0</v>
      </c>
      <c r="H175" s="150">
        <f>H180+H185</f>
        <v>0</v>
      </c>
      <c r="I175" s="150">
        <f>I180+I185</f>
        <v>0</v>
      </c>
      <c r="J175" s="150">
        <f>J180+J185</f>
        <v>0</v>
      </c>
      <c r="K175" s="150">
        <f>K180+K185</f>
        <v>0</v>
      </c>
      <c r="L175" s="144"/>
      <c r="M175" s="139"/>
    </row>
    <row r="176" spans="1:17" ht="28.5" x14ac:dyDescent="0.2">
      <c r="A176" s="147"/>
      <c r="B176" s="148"/>
      <c r="C176" s="133"/>
      <c r="D176" s="134" t="s">
        <v>7</v>
      </c>
      <c r="E176" s="150">
        <v>0</v>
      </c>
      <c r="F176" s="150">
        <f t="shared" ref="F176:F177" si="112">SUM(G176:K176)</f>
        <v>7392.64</v>
      </c>
      <c r="G176" s="150">
        <f t="shared" ref="G176" si="113">G181+G186</f>
        <v>3696.32</v>
      </c>
      <c r="H176" s="150">
        <f t="shared" ref="H176" si="114">H181+H186</f>
        <v>3696.32</v>
      </c>
      <c r="I176" s="150">
        <f t="shared" ref="I176" si="115">I181+I186</f>
        <v>0</v>
      </c>
      <c r="J176" s="150">
        <f t="shared" ref="J176:K178" si="116">J181+J186</f>
        <v>0</v>
      </c>
      <c r="K176" s="150">
        <f t="shared" si="116"/>
        <v>0</v>
      </c>
      <c r="L176" s="144"/>
      <c r="M176" s="139"/>
    </row>
    <row r="177" spans="1:17" ht="28.5" x14ac:dyDescent="0.2">
      <c r="A177" s="147"/>
      <c r="B177" s="148"/>
      <c r="C177" s="133"/>
      <c r="D177" s="134" t="s">
        <v>15</v>
      </c>
      <c r="E177" s="150">
        <v>0</v>
      </c>
      <c r="F177" s="150">
        <f t="shared" si="112"/>
        <v>4140.3599999999997</v>
      </c>
      <c r="G177" s="150">
        <f t="shared" ref="G177" si="117">G182+G187</f>
        <v>2070.1799999999998</v>
      </c>
      <c r="H177" s="150">
        <f t="shared" ref="H177" si="118">H182+H187</f>
        <v>2070.1799999999998</v>
      </c>
      <c r="I177" s="150">
        <f t="shared" ref="I177" si="119">I182+I187</f>
        <v>0</v>
      </c>
      <c r="J177" s="150">
        <f t="shared" si="116"/>
        <v>0</v>
      </c>
      <c r="K177" s="150">
        <f t="shared" si="116"/>
        <v>0</v>
      </c>
      <c r="L177" s="144"/>
      <c r="M177" s="139"/>
      <c r="O177" s="99"/>
      <c r="Q177" s="146"/>
    </row>
    <row r="178" spans="1:17" ht="22.5" customHeight="1" x14ac:dyDescent="0.2">
      <c r="A178" s="147"/>
      <c r="B178" s="148"/>
      <c r="C178" s="133"/>
      <c r="D178" s="134" t="s">
        <v>28</v>
      </c>
      <c r="E178" s="150">
        <v>0</v>
      </c>
      <c r="F178" s="150">
        <v>0</v>
      </c>
      <c r="G178" s="150">
        <f t="shared" ref="G178" si="120">G183+G188</f>
        <v>0</v>
      </c>
      <c r="H178" s="150">
        <f t="shared" ref="H178" si="121">H183+H188</f>
        <v>0</v>
      </c>
      <c r="I178" s="150">
        <f t="shared" ref="I178" si="122">I183+I188</f>
        <v>0</v>
      </c>
      <c r="J178" s="150">
        <f t="shared" si="116"/>
        <v>0</v>
      </c>
      <c r="K178" s="150">
        <f t="shared" si="116"/>
        <v>0</v>
      </c>
      <c r="L178" s="145"/>
      <c r="M178" s="142"/>
    </row>
    <row r="179" spans="1:17" ht="15" customHeight="1" x14ac:dyDescent="0.2">
      <c r="A179" s="151" t="s">
        <v>217</v>
      </c>
      <c r="B179" s="90" t="s">
        <v>218</v>
      </c>
      <c r="C179" s="26" t="s">
        <v>187</v>
      </c>
      <c r="D179" s="21" t="s">
        <v>2</v>
      </c>
      <c r="E179" s="32">
        <f t="shared" ref="E179" si="123">SUM(E180:E183)</f>
        <v>1531.32</v>
      </c>
      <c r="F179" s="97">
        <f>SUM(G179:K179)</f>
        <v>11533</v>
      </c>
      <c r="G179" s="32">
        <f t="shared" ref="G179:K179" si="124">SUM(G180:G183)</f>
        <v>5766.5</v>
      </c>
      <c r="H179" s="32">
        <f t="shared" si="124"/>
        <v>5766.5</v>
      </c>
      <c r="I179" s="32">
        <f t="shared" si="124"/>
        <v>0</v>
      </c>
      <c r="J179" s="32">
        <f t="shared" si="124"/>
        <v>0</v>
      </c>
      <c r="K179" s="32">
        <f t="shared" si="124"/>
        <v>0</v>
      </c>
      <c r="L179" s="143" t="s">
        <v>31</v>
      </c>
      <c r="M179" s="143"/>
    </row>
    <row r="180" spans="1:17" ht="15" x14ac:dyDescent="0.2">
      <c r="A180" s="152"/>
      <c r="B180" s="94"/>
      <c r="C180" s="39"/>
      <c r="D180" s="21" t="s">
        <v>1</v>
      </c>
      <c r="E180" s="32">
        <v>0</v>
      </c>
      <c r="F180" s="97">
        <f t="shared" ref="F180:F183" si="125">SUM(G180:K180)</f>
        <v>0</v>
      </c>
      <c r="G180" s="32">
        <v>0</v>
      </c>
      <c r="H180" s="32">
        <v>0</v>
      </c>
      <c r="I180" s="98">
        <v>0</v>
      </c>
      <c r="J180" s="98">
        <v>0</v>
      </c>
      <c r="K180" s="98">
        <v>0</v>
      </c>
      <c r="L180" s="144"/>
      <c r="M180" s="144"/>
    </row>
    <row r="181" spans="1:17" ht="30" x14ac:dyDescent="0.2">
      <c r="A181" s="152"/>
      <c r="B181" s="94"/>
      <c r="C181" s="39"/>
      <c r="D181" s="21" t="s">
        <v>7</v>
      </c>
      <c r="E181" s="32">
        <v>0</v>
      </c>
      <c r="F181" s="97">
        <f t="shared" si="125"/>
        <v>7392.64</v>
      </c>
      <c r="G181" s="32">
        <v>3696.32</v>
      </c>
      <c r="H181" s="32">
        <v>3696.32</v>
      </c>
      <c r="I181" s="98">
        <v>0</v>
      </c>
      <c r="J181" s="98">
        <v>0</v>
      </c>
      <c r="K181" s="98">
        <v>0</v>
      </c>
      <c r="L181" s="144"/>
      <c r="M181" s="144"/>
    </row>
    <row r="182" spans="1:17" ht="30" x14ac:dyDescent="0.2">
      <c r="A182" s="152"/>
      <c r="B182" s="94"/>
      <c r="C182" s="39"/>
      <c r="D182" s="21" t="s">
        <v>15</v>
      </c>
      <c r="E182" s="32">
        <v>1531.32</v>
      </c>
      <c r="F182" s="97">
        <f t="shared" si="125"/>
        <v>4140.3599999999997</v>
      </c>
      <c r="G182" s="32">
        <v>2070.1799999999998</v>
      </c>
      <c r="H182" s="32">
        <v>2070.1799999999998</v>
      </c>
      <c r="I182" s="98">
        <v>0</v>
      </c>
      <c r="J182" s="98">
        <v>0</v>
      </c>
      <c r="K182" s="98">
        <v>0</v>
      </c>
      <c r="L182" s="144"/>
      <c r="M182" s="144"/>
      <c r="O182" s="99"/>
    </row>
    <row r="183" spans="1:17" ht="15" x14ac:dyDescent="0.2">
      <c r="A183" s="153"/>
      <c r="B183" s="95"/>
      <c r="C183" s="28"/>
      <c r="D183" s="21" t="s">
        <v>24</v>
      </c>
      <c r="E183" s="32">
        <v>0</v>
      </c>
      <c r="F183" s="97">
        <f t="shared" si="125"/>
        <v>0</v>
      </c>
      <c r="G183" s="32">
        <v>0</v>
      </c>
      <c r="H183" s="32">
        <v>0</v>
      </c>
      <c r="I183" s="98">
        <v>0</v>
      </c>
      <c r="J183" s="98">
        <v>0</v>
      </c>
      <c r="K183" s="98">
        <v>0</v>
      </c>
      <c r="L183" s="145"/>
      <c r="M183" s="145"/>
    </row>
    <row r="184" spans="1:17" ht="15" customHeight="1" x14ac:dyDescent="0.2">
      <c r="A184" s="151" t="s">
        <v>219</v>
      </c>
      <c r="B184" s="90" t="s">
        <v>220</v>
      </c>
      <c r="C184" s="26" t="s">
        <v>187</v>
      </c>
      <c r="D184" s="21" t="s">
        <v>2</v>
      </c>
      <c r="E184" s="32">
        <f t="shared" ref="E184" si="126">SUM(E185:E188)</f>
        <v>0</v>
      </c>
      <c r="F184" s="97">
        <f t="shared" ref="F184:F189" si="127">SUM(G184:K184)</f>
        <v>0</v>
      </c>
      <c r="G184" s="32">
        <f t="shared" ref="G184:H184" si="128">SUM(G185:G188)</f>
        <v>0</v>
      </c>
      <c r="H184" s="32">
        <f t="shared" si="128"/>
        <v>0</v>
      </c>
      <c r="I184" s="32">
        <f t="shared" ref="I184:K184" si="129">SUM(I185:I188)</f>
        <v>0</v>
      </c>
      <c r="J184" s="32">
        <f t="shared" si="129"/>
        <v>0</v>
      </c>
      <c r="K184" s="32">
        <f t="shared" si="129"/>
        <v>0</v>
      </c>
      <c r="L184" s="143" t="s">
        <v>31</v>
      </c>
      <c r="M184" s="143"/>
    </row>
    <row r="185" spans="1:17" ht="15" x14ac:dyDescent="0.2">
      <c r="A185" s="152"/>
      <c r="B185" s="94"/>
      <c r="C185" s="39"/>
      <c r="D185" s="21" t="s">
        <v>1</v>
      </c>
      <c r="E185" s="32">
        <v>0</v>
      </c>
      <c r="F185" s="97">
        <f t="shared" si="127"/>
        <v>0</v>
      </c>
      <c r="G185" s="32">
        <v>0</v>
      </c>
      <c r="H185" s="32">
        <v>0</v>
      </c>
      <c r="I185" s="98">
        <v>0</v>
      </c>
      <c r="J185" s="98">
        <v>0</v>
      </c>
      <c r="K185" s="98">
        <v>0</v>
      </c>
      <c r="L185" s="144"/>
      <c r="M185" s="144"/>
    </row>
    <row r="186" spans="1:17" ht="30" x14ac:dyDescent="0.2">
      <c r="A186" s="152"/>
      <c r="B186" s="94"/>
      <c r="C186" s="39"/>
      <c r="D186" s="21" t="s">
        <v>7</v>
      </c>
      <c r="E186" s="32">
        <v>0</v>
      </c>
      <c r="F186" s="97">
        <f t="shared" si="127"/>
        <v>0</v>
      </c>
      <c r="G186" s="32">
        <v>0</v>
      </c>
      <c r="H186" s="32">
        <v>0</v>
      </c>
      <c r="I186" s="98">
        <v>0</v>
      </c>
      <c r="J186" s="98">
        <v>0</v>
      </c>
      <c r="K186" s="98">
        <v>0</v>
      </c>
      <c r="L186" s="144"/>
      <c r="M186" s="144"/>
    </row>
    <row r="187" spans="1:17" ht="30" x14ac:dyDescent="0.2">
      <c r="A187" s="152"/>
      <c r="B187" s="94"/>
      <c r="C187" s="39"/>
      <c r="D187" s="21" t="s">
        <v>15</v>
      </c>
      <c r="E187" s="32">
        <v>0</v>
      </c>
      <c r="F187" s="97">
        <f t="shared" si="127"/>
        <v>0</v>
      </c>
      <c r="G187" s="32">
        <v>0</v>
      </c>
      <c r="H187" s="32">
        <v>0</v>
      </c>
      <c r="I187" s="98">
        <v>0</v>
      </c>
      <c r="J187" s="98">
        <v>0</v>
      </c>
      <c r="K187" s="98">
        <v>0</v>
      </c>
      <c r="L187" s="144"/>
      <c r="M187" s="144"/>
      <c r="N187" s="146"/>
    </row>
    <row r="188" spans="1:17" ht="34.5" customHeight="1" x14ac:dyDescent="0.2">
      <c r="A188" s="153"/>
      <c r="B188" s="95"/>
      <c r="C188" s="28"/>
      <c r="D188" s="21" t="s">
        <v>24</v>
      </c>
      <c r="E188" s="32">
        <v>0</v>
      </c>
      <c r="F188" s="97">
        <f t="shared" si="127"/>
        <v>0</v>
      </c>
      <c r="G188" s="32">
        <v>0</v>
      </c>
      <c r="H188" s="32">
        <v>0</v>
      </c>
      <c r="I188" s="98">
        <v>0</v>
      </c>
      <c r="J188" s="98">
        <v>0</v>
      </c>
      <c r="K188" s="98">
        <v>0</v>
      </c>
      <c r="L188" s="145"/>
      <c r="M188" s="145"/>
    </row>
    <row r="189" spans="1:17" x14ac:dyDescent="0.2">
      <c r="A189" s="155"/>
      <c r="B189" s="156" t="s">
        <v>83</v>
      </c>
      <c r="C189" s="157"/>
      <c r="D189" s="134" t="s">
        <v>2</v>
      </c>
      <c r="E189" s="149">
        <f>SUM(E190:E193)</f>
        <v>0</v>
      </c>
      <c r="F189" s="149">
        <f t="shared" si="127"/>
        <v>1385996.2050000001</v>
      </c>
      <c r="G189" s="149">
        <f>SUM(G190:G193)</f>
        <v>413240.30499999999</v>
      </c>
      <c r="H189" s="149">
        <f>SUM(H190:H193)</f>
        <v>247513.85</v>
      </c>
      <c r="I189" s="149">
        <f>SUM(I190:I193)</f>
        <v>241747.35</v>
      </c>
      <c r="J189" s="149">
        <f>SUM(J190:J193)</f>
        <v>241747.35</v>
      </c>
      <c r="K189" s="149">
        <f>SUM(K190:K193)</f>
        <v>241747.35</v>
      </c>
      <c r="L189" s="165"/>
      <c r="M189" s="143"/>
    </row>
    <row r="190" spans="1:17" x14ac:dyDescent="0.2">
      <c r="A190" s="159"/>
      <c r="B190" s="160"/>
      <c r="C190" s="161"/>
      <c r="D190" s="134" t="s">
        <v>1</v>
      </c>
      <c r="E190" s="149">
        <v>0</v>
      </c>
      <c r="F190" s="149">
        <f>SUM(G190:K190)</f>
        <v>0</v>
      </c>
      <c r="G190" s="149">
        <f t="shared" ref="G190:K193" si="130">G70+G80+G165+G175</f>
        <v>0</v>
      </c>
      <c r="H190" s="149">
        <f t="shared" si="130"/>
        <v>0</v>
      </c>
      <c r="I190" s="149">
        <f t="shared" si="130"/>
        <v>0</v>
      </c>
      <c r="J190" s="149">
        <f t="shared" si="130"/>
        <v>0</v>
      </c>
      <c r="K190" s="149">
        <f t="shared" si="130"/>
        <v>0</v>
      </c>
      <c r="L190" s="166"/>
      <c r="M190" s="144"/>
    </row>
    <row r="191" spans="1:17" ht="28.5" x14ac:dyDescent="0.2">
      <c r="A191" s="159"/>
      <c r="B191" s="160"/>
      <c r="C191" s="161"/>
      <c r="D191" s="134" t="s">
        <v>7</v>
      </c>
      <c r="E191" s="149">
        <v>0</v>
      </c>
      <c r="F191" s="149">
        <f t="shared" ref="F191:F193" si="131">SUM(G191:K191)</f>
        <v>135312.78999999998</v>
      </c>
      <c r="G191" s="149">
        <f t="shared" si="130"/>
        <v>53122.35</v>
      </c>
      <c r="H191" s="149">
        <f t="shared" si="130"/>
        <v>23319.85</v>
      </c>
      <c r="I191" s="149">
        <f t="shared" si="130"/>
        <v>19623.53</v>
      </c>
      <c r="J191" s="149">
        <f t="shared" si="130"/>
        <v>19623.53</v>
      </c>
      <c r="K191" s="149">
        <f t="shared" si="130"/>
        <v>19623.53</v>
      </c>
      <c r="L191" s="166"/>
      <c r="M191" s="144"/>
    </row>
    <row r="192" spans="1:17" ht="28.5" x14ac:dyDescent="0.2">
      <c r="A192" s="159"/>
      <c r="B192" s="160"/>
      <c r="C192" s="161"/>
      <c r="D192" s="134" t="s">
        <v>15</v>
      </c>
      <c r="E192" s="149">
        <v>0</v>
      </c>
      <c r="F192" s="149">
        <f t="shared" si="131"/>
        <v>1250683.4150000003</v>
      </c>
      <c r="G192" s="149">
        <f t="shared" si="130"/>
        <v>360117.95500000002</v>
      </c>
      <c r="H192" s="149">
        <f t="shared" si="130"/>
        <v>224194</v>
      </c>
      <c r="I192" s="149">
        <f t="shared" si="130"/>
        <v>222123.82</v>
      </c>
      <c r="J192" s="149">
        <f t="shared" si="130"/>
        <v>222123.82</v>
      </c>
      <c r="K192" s="149">
        <f t="shared" si="130"/>
        <v>222123.82</v>
      </c>
      <c r="L192" s="166"/>
      <c r="M192" s="144"/>
    </row>
    <row r="193" spans="1:19" x14ac:dyDescent="0.2">
      <c r="A193" s="162"/>
      <c r="B193" s="163"/>
      <c r="C193" s="164"/>
      <c r="D193" s="134" t="s">
        <v>28</v>
      </c>
      <c r="E193" s="149">
        <v>0</v>
      </c>
      <c r="F193" s="149">
        <f t="shared" si="131"/>
        <v>0</v>
      </c>
      <c r="G193" s="149">
        <f t="shared" si="130"/>
        <v>0</v>
      </c>
      <c r="H193" s="149">
        <f t="shared" si="130"/>
        <v>0</v>
      </c>
      <c r="I193" s="149">
        <f t="shared" si="130"/>
        <v>0</v>
      </c>
      <c r="J193" s="149">
        <f t="shared" si="130"/>
        <v>0</v>
      </c>
      <c r="K193" s="149">
        <f t="shared" si="130"/>
        <v>0</v>
      </c>
      <c r="L193" s="167"/>
      <c r="M193" s="145"/>
    </row>
    <row r="194" spans="1:19" ht="15.75" customHeight="1" x14ac:dyDescent="0.2">
      <c r="A194" s="50" t="s">
        <v>221</v>
      </c>
      <c r="B194" s="51"/>
      <c r="C194" s="51"/>
      <c r="D194" s="51"/>
      <c r="E194" s="51"/>
      <c r="F194" s="51"/>
      <c r="G194" s="51"/>
      <c r="H194" s="51"/>
      <c r="I194" s="51"/>
      <c r="J194" s="51"/>
      <c r="K194" s="51"/>
      <c r="L194" s="51"/>
      <c r="M194" s="51"/>
    </row>
    <row r="195" spans="1:19" ht="15" customHeight="1" x14ac:dyDescent="0.2">
      <c r="A195" s="147" t="s">
        <v>6</v>
      </c>
      <c r="B195" s="101" t="s">
        <v>167</v>
      </c>
      <c r="C195" s="133" t="s">
        <v>187</v>
      </c>
      <c r="D195" s="134" t="s">
        <v>2</v>
      </c>
      <c r="E195" s="149">
        <v>612</v>
      </c>
      <c r="F195" s="149">
        <f>G195+H195+I195+J195+K195</f>
        <v>6515</v>
      </c>
      <c r="G195" s="168">
        <f>SUM(G197+G198)</f>
        <v>1303</v>
      </c>
      <c r="H195" s="168">
        <f>SUM(H196:H198)</f>
        <v>1303</v>
      </c>
      <c r="I195" s="168">
        <f>SUM(I196:I198)</f>
        <v>1303</v>
      </c>
      <c r="J195" s="168">
        <f t="shared" ref="J195:K195" si="132">SUM(J196:J198)</f>
        <v>1303</v>
      </c>
      <c r="K195" s="168">
        <f t="shared" si="132"/>
        <v>1303</v>
      </c>
      <c r="L195" s="27" t="s">
        <v>31</v>
      </c>
      <c r="M195" s="27"/>
    </row>
    <row r="196" spans="1:19" ht="45.75" customHeight="1" x14ac:dyDescent="0.2">
      <c r="A196" s="147"/>
      <c r="B196" s="101"/>
      <c r="C196" s="133"/>
      <c r="D196" s="134" t="s">
        <v>1</v>
      </c>
      <c r="E196" s="149">
        <v>0</v>
      </c>
      <c r="F196" s="149">
        <f>F201</f>
        <v>0</v>
      </c>
      <c r="G196" s="168">
        <v>0</v>
      </c>
      <c r="H196" s="168">
        <v>0</v>
      </c>
      <c r="I196" s="168">
        <f>I201</f>
        <v>0</v>
      </c>
      <c r="J196" s="168">
        <f>J201</f>
        <v>0</v>
      </c>
      <c r="K196" s="168">
        <f>K201</f>
        <v>0</v>
      </c>
      <c r="L196" s="27"/>
      <c r="M196" s="27"/>
    </row>
    <row r="197" spans="1:19" ht="33" customHeight="1" x14ac:dyDescent="0.2">
      <c r="A197" s="147"/>
      <c r="B197" s="101"/>
      <c r="C197" s="133"/>
      <c r="D197" s="134" t="s">
        <v>7</v>
      </c>
      <c r="E197" s="149">
        <v>612</v>
      </c>
      <c r="F197" s="149">
        <f>F202</f>
        <v>3540</v>
      </c>
      <c r="G197" s="168">
        <f t="shared" ref="G197:H197" si="133">G202</f>
        <v>708</v>
      </c>
      <c r="H197" s="168">
        <f t="shared" si="133"/>
        <v>708</v>
      </c>
      <c r="I197" s="168">
        <f>I202</f>
        <v>708</v>
      </c>
      <c r="J197" s="168">
        <f t="shared" ref="I197:K199" si="134">J202</f>
        <v>708</v>
      </c>
      <c r="K197" s="168">
        <f t="shared" si="134"/>
        <v>708</v>
      </c>
      <c r="L197" s="27"/>
      <c r="M197" s="27"/>
    </row>
    <row r="198" spans="1:19" ht="45" customHeight="1" x14ac:dyDescent="0.2">
      <c r="A198" s="147"/>
      <c r="B198" s="101"/>
      <c r="C198" s="133"/>
      <c r="D198" s="134" t="s">
        <v>15</v>
      </c>
      <c r="E198" s="149">
        <v>0</v>
      </c>
      <c r="F198" s="149">
        <f>F203</f>
        <v>2975</v>
      </c>
      <c r="G198" s="169">
        <f t="shared" ref="G198:H198" si="135">G203</f>
        <v>595</v>
      </c>
      <c r="H198" s="169">
        <f t="shared" si="135"/>
        <v>595</v>
      </c>
      <c r="I198" s="168">
        <f>I203</f>
        <v>595</v>
      </c>
      <c r="J198" s="168">
        <f>J203</f>
        <v>595</v>
      </c>
      <c r="K198" s="168">
        <f t="shared" si="134"/>
        <v>595</v>
      </c>
      <c r="L198" s="27"/>
      <c r="M198" s="27"/>
    </row>
    <row r="199" spans="1:19" ht="18.75" customHeight="1" x14ac:dyDescent="0.2">
      <c r="A199" s="147"/>
      <c r="B199" s="101"/>
      <c r="C199" s="133"/>
      <c r="D199" s="134" t="s">
        <v>24</v>
      </c>
      <c r="E199" s="149">
        <v>0</v>
      </c>
      <c r="F199" s="149">
        <f>F204</f>
        <v>0</v>
      </c>
      <c r="G199" s="169">
        <v>0</v>
      </c>
      <c r="H199" s="169">
        <v>0</v>
      </c>
      <c r="I199" s="168">
        <f t="shared" si="134"/>
        <v>0</v>
      </c>
      <c r="J199" s="168">
        <f t="shared" si="134"/>
        <v>0</v>
      </c>
      <c r="K199" s="168">
        <f t="shared" si="134"/>
        <v>0</v>
      </c>
      <c r="L199" s="27"/>
      <c r="M199" s="27"/>
    </row>
    <row r="200" spans="1:19" ht="15" customHeight="1" x14ac:dyDescent="0.2">
      <c r="A200" s="170" t="s">
        <v>12</v>
      </c>
      <c r="B200" s="171" t="s">
        <v>276</v>
      </c>
      <c r="C200" s="27" t="s">
        <v>187</v>
      </c>
      <c r="D200" s="21" t="s">
        <v>2</v>
      </c>
      <c r="E200" s="29">
        <f>SUM(E204+E203+E202+E201)</f>
        <v>1303</v>
      </c>
      <c r="F200" s="32">
        <f>SUM(K200+J200+I200+H200+G200)</f>
        <v>6515</v>
      </c>
      <c r="G200" s="29">
        <f>SUM(G204+G203+G202+G201)</f>
        <v>1303</v>
      </c>
      <c r="H200" s="29">
        <f>SUM(H204+H203+H202+H201)</f>
        <v>1303</v>
      </c>
      <c r="I200" s="29">
        <f>SUM(I204+I203+I202+I201)</f>
        <v>1303</v>
      </c>
      <c r="J200" s="29">
        <f>SUM(J204+J203+J202+J201)</f>
        <v>1303</v>
      </c>
      <c r="K200" s="29">
        <f>SUM(K204+K203+K202+K201)</f>
        <v>1303</v>
      </c>
      <c r="L200" s="27" t="s">
        <v>31</v>
      </c>
      <c r="M200" s="27"/>
    </row>
    <row r="201" spans="1:19" ht="32.25" customHeight="1" x14ac:dyDescent="0.2">
      <c r="A201" s="170"/>
      <c r="B201" s="172"/>
      <c r="C201" s="27"/>
      <c r="D201" s="21" t="s">
        <v>1</v>
      </c>
      <c r="E201" s="29">
        <v>0</v>
      </c>
      <c r="F201" s="32">
        <f t="shared" ref="F201:F208" si="136">G201+H201+I201+J201+K201</f>
        <v>0</v>
      </c>
      <c r="G201" s="29">
        <v>0</v>
      </c>
      <c r="H201" s="29">
        <v>0</v>
      </c>
      <c r="I201" s="29">
        <v>0</v>
      </c>
      <c r="J201" s="29">
        <v>0</v>
      </c>
      <c r="K201" s="29">
        <v>0</v>
      </c>
      <c r="L201" s="27"/>
      <c r="M201" s="27"/>
    </row>
    <row r="202" spans="1:19" ht="30" x14ac:dyDescent="0.2">
      <c r="A202" s="170"/>
      <c r="B202" s="172"/>
      <c r="C202" s="27"/>
      <c r="D202" s="21" t="s">
        <v>7</v>
      </c>
      <c r="E202" s="29">
        <v>708</v>
      </c>
      <c r="F202" s="32">
        <f>G202+H202+I202+J202+K202</f>
        <v>3540</v>
      </c>
      <c r="G202" s="29">
        <v>708</v>
      </c>
      <c r="H202" s="29">
        <v>708</v>
      </c>
      <c r="I202" s="29">
        <v>708</v>
      </c>
      <c r="J202" s="29">
        <v>708</v>
      </c>
      <c r="K202" s="29">
        <v>708</v>
      </c>
      <c r="L202" s="27"/>
      <c r="M202" s="27"/>
      <c r="S202" s="99"/>
    </row>
    <row r="203" spans="1:19" ht="30.75" customHeight="1" x14ac:dyDescent="0.2">
      <c r="A203" s="170"/>
      <c r="B203" s="172"/>
      <c r="C203" s="27"/>
      <c r="D203" s="21" t="s">
        <v>15</v>
      </c>
      <c r="E203" s="109">
        <v>595</v>
      </c>
      <c r="F203" s="32">
        <f>G203+H203+I203+J203+K203</f>
        <v>2975</v>
      </c>
      <c r="G203" s="109">
        <v>595</v>
      </c>
      <c r="H203" s="109">
        <v>595</v>
      </c>
      <c r="I203" s="109">
        <v>595</v>
      </c>
      <c r="J203" s="109">
        <v>595</v>
      </c>
      <c r="K203" s="109">
        <v>595</v>
      </c>
      <c r="L203" s="27"/>
      <c r="M203" s="27"/>
    </row>
    <row r="204" spans="1:19" ht="18" customHeight="1" x14ac:dyDescent="0.2">
      <c r="A204" s="170"/>
      <c r="B204" s="173"/>
      <c r="C204" s="27"/>
      <c r="D204" s="21" t="s">
        <v>24</v>
      </c>
      <c r="E204" s="109">
        <v>0</v>
      </c>
      <c r="F204" s="32">
        <f t="shared" si="136"/>
        <v>0</v>
      </c>
      <c r="G204" s="109">
        <v>0</v>
      </c>
      <c r="H204" s="109">
        <v>0</v>
      </c>
      <c r="I204" s="109">
        <v>0</v>
      </c>
      <c r="J204" s="109">
        <v>0</v>
      </c>
      <c r="K204" s="109">
        <v>0</v>
      </c>
      <c r="L204" s="27"/>
      <c r="M204" s="27"/>
    </row>
    <row r="205" spans="1:19" ht="14.25" customHeight="1" x14ac:dyDescent="0.2">
      <c r="A205" s="147"/>
      <c r="B205" s="174" t="s">
        <v>222</v>
      </c>
      <c r="C205" s="174"/>
      <c r="D205" s="134" t="s">
        <v>2</v>
      </c>
      <c r="E205" s="149">
        <v>612</v>
      </c>
      <c r="F205" s="149">
        <f t="shared" si="136"/>
        <v>6515</v>
      </c>
      <c r="G205" s="149">
        <f t="shared" ref="G205:K209" si="137">G195</f>
        <v>1303</v>
      </c>
      <c r="H205" s="149">
        <f>H195</f>
        <v>1303</v>
      </c>
      <c r="I205" s="149">
        <f t="shared" si="137"/>
        <v>1303</v>
      </c>
      <c r="J205" s="149">
        <f t="shared" si="137"/>
        <v>1303</v>
      </c>
      <c r="K205" s="149">
        <f t="shared" si="137"/>
        <v>1303</v>
      </c>
      <c r="L205" s="27"/>
      <c r="M205" s="133"/>
    </row>
    <row r="206" spans="1:19" ht="27.75" customHeight="1" x14ac:dyDescent="0.2">
      <c r="A206" s="147"/>
      <c r="B206" s="174"/>
      <c r="C206" s="174"/>
      <c r="D206" s="134" t="s">
        <v>1</v>
      </c>
      <c r="E206" s="149">
        <f>E196</f>
        <v>0</v>
      </c>
      <c r="F206" s="149">
        <f t="shared" si="136"/>
        <v>0</v>
      </c>
      <c r="G206" s="149">
        <f t="shared" si="137"/>
        <v>0</v>
      </c>
      <c r="H206" s="149">
        <f t="shared" si="137"/>
        <v>0</v>
      </c>
      <c r="I206" s="149">
        <f t="shared" si="137"/>
        <v>0</v>
      </c>
      <c r="J206" s="149">
        <f t="shared" si="137"/>
        <v>0</v>
      </c>
      <c r="K206" s="149">
        <f t="shared" si="137"/>
        <v>0</v>
      </c>
      <c r="L206" s="27"/>
      <c r="M206" s="133"/>
    </row>
    <row r="207" spans="1:19" ht="32.25" customHeight="1" x14ac:dyDescent="0.2">
      <c r="A207" s="147"/>
      <c r="B207" s="174"/>
      <c r="C207" s="174"/>
      <c r="D207" s="134" t="s">
        <v>7</v>
      </c>
      <c r="E207" s="149">
        <f>E197</f>
        <v>612</v>
      </c>
      <c r="F207" s="149">
        <f t="shared" si="136"/>
        <v>3540</v>
      </c>
      <c r="G207" s="149">
        <f>G197</f>
        <v>708</v>
      </c>
      <c r="H207" s="149">
        <f t="shared" si="137"/>
        <v>708</v>
      </c>
      <c r="I207" s="149">
        <f t="shared" si="137"/>
        <v>708</v>
      </c>
      <c r="J207" s="149">
        <f t="shared" si="137"/>
        <v>708</v>
      </c>
      <c r="K207" s="149">
        <f t="shared" si="137"/>
        <v>708</v>
      </c>
      <c r="L207" s="27"/>
      <c r="M207" s="133"/>
    </row>
    <row r="208" spans="1:19" ht="28.5" x14ac:dyDescent="0.2">
      <c r="A208" s="147"/>
      <c r="B208" s="174"/>
      <c r="C208" s="174"/>
      <c r="D208" s="134" t="s">
        <v>15</v>
      </c>
      <c r="E208" s="149">
        <f>E198</f>
        <v>0</v>
      </c>
      <c r="F208" s="149">
        <f t="shared" si="136"/>
        <v>2975</v>
      </c>
      <c r="G208" s="149">
        <f t="shared" si="137"/>
        <v>595</v>
      </c>
      <c r="H208" s="149">
        <f>H198</f>
        <v>595</v>
      </c>
      <c r="I208" s="149">
        <f t="shared" si="137"/>
        <v>595</v>
      </c>
      <c r="J208" s="149">
        <f t="shared" si="137"/>
        <v>595</v>
      </c>
      <c r="K208" s="149">
        <f t="shared" si="137"/>
        <v>595</v>
      </c>
      <c r="L208" s="27"/>
      <c r="M208" s="133"/>
      <c r="R208" s="99"/>
    </row>
    <row r="209" spans="1:15" ht="31.5" customHeight="1" x14ac:dyDescent="0.2">
      <c r="A209" s="147"/>
      <c r="B209" s="174"/>
      <c r="C209" s="174"/>
      <c r="D209" s="134" t="s">
        <v>24</v>
      </c>
      <c r="E209" s="149">
        <f>E199</f>
        <v>0</v>
      </c>
      <c r="F209" s="149">
        <f>F199</f>
        <v>0</v>
      </c>
      <c r="G209" s="149">
        <f t="shared" si="137"/>
        <v>0</v>
      </c>
      <c r="H209" s="149">
        <f t="shared" si="137"/>
        <v>0</v>
      </c>
      <c r="I209" s="149">
        <f t="shared" si="137"/>
        <v>0</v>
      </c>
      <c r="J209" s="149">
        <f t="shared" si="137"/>
        <v>0</v>
      </c>
      <c r="K209" s="149">
        <f t="shared" si="137"/>
        <v>0</v>
      </c>
      <c r="L209" s="27"/>
      <c r="M209" s="133"/>
    </row>
    <row r="210" spans="1:15" ht="15" customHeight="1" x14ac:dyDescent="0.2">
      <c r="A210" s="147"/>
      <c r="B210" s="174" t="s">
        <v>30</v>
      </c>
      <c r="C210" s="174"/>
      <c r="D210" s="175" t="s">
        <v>2</v>
      </c>
      <c r="E210" s="149">
        <v>0</v>
      </c>
      <c r="F210" s="135">
        <f t="shared" ref="F210:F214" si="138">SUM(G210:K210)</f>
        <v>1774814.8250000002</v>
      </c>
      <c r="G210" s="149">
        <f>SUM(G211:G214)</f>
        <v>757717.84499999997</v>
      </c>
      <c r="H210" s="149">
        <f>SUM(H211:H214)</f>
        <v>258599.12</v>
      </c>
      <c r="I210" s="149">
        <f>SUM(I211:I214)</f>
        <v>252832.62</v>
      </c>
      <c r="J210" s="149">
        <f>SUM(J211:J214)</f>
        <v>252832.62</v>
      </c>
      <c r="K210" s="149">
        <f>SUM(K211:K214)</f>
        <v>252832.62</v>
      </c>
      <c r="L210" s="27"/>
      <c r="M210" s="158"/>
      <c r="O210" s="99"/>
    </row>
    <row r="211" spans="1:15" x14ac:dyDescent="0.2">
      <c r="A211" s="147"/>
      <c r="B211" s="174"/>
      <c r="C211" s="174"/>
      <c r="D211" s="175" t="s">
        <v>1</v>
      </c>
      <c r="E211" s="149">
        <v>0</v>
      </c>
      <c r="F211" s="135">
        <f>SUM(G211:K211)</f>
        <v>140220</v>
      </c>
      <c r="G211" s="149">
        <f t="shared" ref="G211:K214" si="139">G64+G190+G206</f>
        <v>140220</v>
      </c>
      <c r="H211" s="149">
        <f t="shared" si="139"/>
        <v>0</v>
      </c>
      <c r="I211" s="149">
        <f t="shared" si="139"/>
        <v>0</v>
      </c>
      <c r="J211" s="149">
        <f t="shared" si="139"/>
        <v>0</v>
      </c>
      <c r="K211" s="149">
        <f t="shared" si="139"/>
        <v>0</v>
      </c>
      <c r="L211" s="27"/>
      <c r="M211" s="158"/>
      <c r="O211" s="99"/>
    </row>
    <row r="212" spans="1:15" ht="27" x14ac:dyDescent="0.2">
      <c r="A212" s="147"/>
      <c r="B212" s="174"/>
      <c r="C212" s="174"/>
      <c r="D212" s="175" t="s">
        <v>7</v>
      </c>
      <c r="E212" s="149">
        <v>0</v>
      </c>
      <c r="F212" s="135">
        <f t="shared" si="138"/>
        <v>233261.64</v>
      </c>
      <c r="G212" s="149">
        <f t="shared" si="139"/>
        <v>136500.51999999999</v>
      </c>
      <c r="H212" s="149">
        <f t="shared" si="139"/>
        <v>26962.519999999997</v>
      </c>
      <c r="I212" s="149">
        <f t="shared" si="139"/>
        <v>23266.199999999997</v>
      </c>
      <c r="J212" s="149">
        <f t="shared" si="139"/>
        <v>23266.199999999997</v>
      </c>
      <c r="K212" s="149">
        <f t="shared" si="139"/>
        <v>23266.199999999997</v>
      </c>
      <c r="L212" s="27"/>
      <c r="M212" s="158"/>
      <c r="O212" s="99"/>
    </row>
    <row r="213" spans="1:15" ht="35.25" customHeight="1" x14ac:dyDescent="0.2">
      <c r="A213" s="147"/>
      <c r="B213" s="174"/>
      <c r="C213" s="174"/>
      <c r="D213" s="175" t="s">
        <v>15</v>
      </c>
      <c r="E213" s="149">
        <v>0</v>
      </c>
      <c r="F213" s="135">
        <f>SUM(G213:K213)</f>
        <v>1401333.1850000001</v>
      </c>
      <c r="G213" s="149">
        <f>G66+G192+G208</f>
        <v>480997.32500000001</v>
      </c>
      <c r="H213" s="149">
        <f t="shared" si="139"/>
        <v>231636.6</v>
      </c>
      <c r="I213" s="149">
        <f t="shared" si="139"/>
        <v>229566.42</v>
      </c>
      <c r="J213" s="149">
        <f t="shared" si="139"/>
        <v>229566.42</v>
      </c>
      <c r="K213" s="149">
        <f t="shared" si="139"/>
        <v>229566.42</v>
      </c>
      <c r="L213" s="27"/>
      <c r="M213" s="158"/>
    </row>
    <row r="214" spans="1:15" ht="26.25" customHeight="1" x14ac:dyDescent="0.2">
      <c r="A214" s="147"/>
      <c r="B214" s="174"/>
      <c r="C214" s="174"/>
      <c r="D214" s="175" t="s">
        <v>28</v>
      </c>
      <c r="E214" s="149">
        <v>0</v>
      </c>
      <c r="F214" s="135">
        <f t="shared" si="138"/>
        <v>0</v>
      </c>
      <c r="G214" s="149">
        <f t="shared" si="139"/>
        <v>0</v>
      </c>
      <c r="H214" s="149">
        <f t="shared" si="139"/>
        <v>0</v>
      </c>
      <c r="I214" s="149">
        <f t="shared" si="139"/>
        <v>0</v>
      </c>
      <c r="J214" s="149">
        <f t="shared" si="139"/>
        <v>0</v>
      </c>
      <c r="K214" s="149">
        <f t="shared" si="139"/>
        <v>0</v>
      </c>
      <c r="L214" s="27"/>
      <c r="M214" s="158"/>
    </row>
  </sheetData>
  <mergeCells count="215">
    <mergeCell ref="A210:A214"/>
    <mergeCell ref="B210:C214"/>
    <mergeCell ref="M210:M214"/>
    <mergeCell ref="A205:A209"/>
    <mergeCell ref="B205:C209"/>
    <mergeCell ref="M205:M209"/>
    <mergeCell ref="A200:A204"/>
    <mergeCell ref="A129:A133"/>
    <mergeCell ref="A124:A128"/>
    <mergeCell ref="B124:B128"/>
    <mergeCell ref="C124:C128"/>
    <mergeCell ref="M200:M204"/>
    <mergeCell ref="A194:M194"/>
    <mergeCell ref="B200:B204"/>
    <mergeCell ref="C200:C204"/>
    <mergeCell ref="A195:A199"/>
    <mergeCell ref="B195:B199"/>
    <mergeCell ref="C195:C199"/>
    <mergeCell ref="M195:M199"/>
    <mergeCell ref="A134:A138"/>
    <mergeCell ref="A189:A193"/>
    <mergeCell ref="B189:C193"/>
    <mergeCell ref="A184:A188"/>
    <mergeCell ref="B184:B188"/>
    <mergeCell ref="A69:A73"/>
    <mergeCell ref="B69:B73"/>
    <mergeCell ref="C69:C73"/>
    <mergeCell ref="A74:A78"/>
    <mergeCell ref="B74:B78"/>
    <mergeCell ref="C74:C78"/>
    <mergeCell ref="C134:C138"/>
    <mergeCell ref="A139:A143"/>
    <mergeCell ref="B139:B143"/>
    <mergeCell ref="C139:C143"/>
    <mergeCell ref="B79:B83"/>
    <mergeCell ref="B94:B98"/>
    <mergeCell ref="C89:C93"/>
    <mergeCell ref="B129:B133"/>
    <mergeCell ref="C129:C133"/>
    <mergeCell ref="A79:A83"/>
    <mergeCell ref="D9:D10"/>
    <mergeCell ref="M9:M10"/>
    <mergeCell ref="A33:A37"/>
    <mergeCell ref="B33:B37"/>
    <mergeCell ref="C13:C17"/>
    <mergeCell ref="M13:M17"/>
    <mergeCell ref="A28:A32"/>
    <mergeCell ref="C33:C37"/>
    <mergeCell ref="B134:B138"/>
    <mergeCell ref="M69:M73"/>
    <mergeCell ref="A63:A67"/>
    <mergeCell ref="A23:A27"/>
    <mergeCell ref="B23:B27"/>
    <mergeCell ref="A13:A17"/>
    <mergeCell ref="B13:B17"/>
    <mergeCell ref="A53:A57"/>
    <mergeCell ref="B53:B57"/>
    <mergeCell ref="A48:A52"/>
    <mergeCell ref="B48:B52"/>
    <mergeCell ref="C48:C52"/>
    <mergeCell ref="A43:A47"/>
    <mergeCell ref="B43:B47"/>
    <mergeCell ref="C43:C47"/>
    <mergeCell ref="B89:B93"/>
    <mergeCell ref="H1:M1"/>
    <mergeCell ref="F2:M2"/>
    <mergeCell ref="F3:M3"/>
    <mergeCell ref="F5:M5"/>
    <mergeCell ref="C4:M4"/>
    <mergeCell ref="A12:M12"/>
    <mergeCell ref="A38:A42"/>
    <mergeCell ref="B38:B42"/>
    <mergeCell ref="C38:C42"/>
    <mergeCell ref="A6:M6"/>
    <mergeCell ref="A9:A10"/>
    <mergeCell ref="B9:B10"/>
    <mergeCell ref="E9:E10"/>
    <mergeCell ref="G9:K9"/>
    <mergeCell ref="F9:F10"/>
    <mergeCell ref="C9:C10"/>
    <mergeCell ref="L9:L10"/>
    <mergeCell ref="L13:L17"/>
    <mergeCell ref="C23:C27"/>
    <mergeCell ref="A18:A22"/>
    <mergeCell ref="B18:B22"/>
    <mergeCell ref="M42:M46"/>
    <mergeCell ref="M18:M22"/>
    <mergeCell ref="M23:M27"/>
    <mergeCell ref="A169:A173"/>
    <mergeCell ref="B169:B173"/>
    <mergeCell ref="C169:C173"/>
    <mergeCell ref="A174:A178"/>
    <mergeCell ref="B174:B178"/>
    <mergeCell ref="A179:A183"/>
    <mergeCell ref="B179:B183"/>
    <mergeCell ref="A164:A168"/>
    <mergeCell ref="B164:B168"/>
    <mergeCell ref="C164:C168"/>
    <mergeCell ref="C184:C188"/>
    <mergeCell ref="C99:C103"/>
    <mergeCell ref="C79:C83"/>
    <mergeCell ref="C58:C62"/>
    <mergeCell ref="C53:C57"/>
    <mergeCell ref="C174:C178"/>
    <mergeCell ref="M174:M178"/>
    <mergeCell ref="C179:C183"/>
    <mergeCell ref="C144:C148"/>
    <mergeCell ref="M144:M148"/>
    <mergeCell ref="C104:C108"/>
    <mergeCell ref="C109:C113"/>
    <mergeCell ref="M79:M83"/>
    <mergeCell ref="M164:M168"/>
    <mergeCell ref="A68:M68"/>
    <mergeCell ref="A119:A123"/>
    <mergeCell ref="B119:B123"/>
    <mergeCell ref="C119:C123"/>
    <mergeCell ref="A109:A113"/>
    <mergeCell ref="A114:A118"/>
    <mergeCell ref="B114:B118"/>
    <mergeCell ref="C114:C118"/>
    <mergeCell ref="B63:C67"/>
    <mergeCell ref="A89:A93"/>
    <mergeCell ref="A159:A163"/>
    <mergeCell ref="B159:B163"/>
    <mergeCell ref="C159:C163"/>
    <mergeCell ref="M159:M163"/>
    <mergeCell ref="A149:A153"/>
    <mergeCell ref="B149:B153"/>
    <mergeCell ref="C149:C153"/>
    <mergeCell ref="A154:A158"/>
    <mergeCell ref="B154:B158"/>
    <mergeCell ref="C154:C158"/>
    <mergeCell ref="L159:L163"/>
    <mergeCell ref="A58:A62"/>
    <mergeCell ref="B58:B62"/>
    <mergeCell ref="C18:C22"/>
    <mergeCell ref="B28:B32"/>
    <mergeCell ref="C28:C32"/>
    <mergeCell ref="A144:A148"/>
    <mergeCell ref="B144:B148"/>
    <mergeCell ref="A104:A108"/>
    <mergeCell ref="L42:L46"/>
    <mergeCell ref="L18:L22"/>
    <mergeCell ref="L23:L27"/>
    <mergeCell ref="L28:L32"/>
    <mergeCell ref="L99:L103"/>
    <mergeCell ref="L104:L108"/>
    <mergeCell ref="L109:L113"/>
    <mergeCell ref="A84:A88"/>
    <mergeCell ref="B84:B88"/>
    <mergeCell ref="C84:C88"/>
    <mergeCell ref="C94:C98"/>
    <mergeCell ref="B104:B108"/>
    <mergeCell ref="B109:B113"/>
    <mergeCell ref="A99:A103"/>
    <mergeCell ref="B99:B103"/>
    <mergeCell ref="A94:A98"/>
    <mergeCell ref="M28:M32"/>
    <mergeCell ref="L33:L37"/>
    <mergeCell ref="M33:M37"/>
    <mergeCell ref="L69:L73"/>
    <mergeCell ref="L74:L78"/>
    <mergeCell ref="L79:L83"/>
    <mergeCell ref="L84:L88"/>
    <mergeCell ref="L89:L93"/>
    <mergeCell ref="L94:L98"/>
    <mergeCell ref="M47:M52"/>
    <mergeCell ref="L47:L52"/>
    <mergeCell ref="L53:L57"/>
    <mergeCell ref="M53:M57"/>
    <mergeCell ref="L58:L62"/>
    <mergeCell ref="M58:M62"/>
    <mergeCell ref="L63:L67"/>
    <mergeCell ref="M63:M67"/>
    <mergeCell ref="L38:L41"/>
    <mergeCell ref="M38:M41"/>
    <mergeCell ref="M89:M93"/>
    <mergeCell ref="M84:M88"/>
    <mergeCell ref="M169:M173"/>
    <mergeCell ref="M179:M183"/>
    <mergeCell ref="M184:M188"/>
    <mergeCell ref="M189:M193"/>
    <mergeCell ref="L114:L118"/>
    <mergeCell ref="L119:L123"/>
    <mergeCell ref="L124:L128"/>
    <mergeCell ref="L129:L133"/>
    <mergeCell ref="L134:L138"/>
    <mergeCell ref="L139:L143"/>
    <mergeCell ref="L144:L148"/>
    <mergeCell ref="L149:L153"/>
    <mergeCell ref="L154:L158"/>
    <mergeCell ref="L195:L199"/>
    <mergeCell ref="L200:L204"/>
    <mergeCell ref="L205:L209"/>
    <mergeCell ref="L210:L214"/>
    <mergeCell ref="A7:M7"/>
    <mergeCell ref="L164:L168"/>
    <mergeCell ref="L169:L173"/>
    <mergeCell ref="L174:L178"/>
    <mergeCell ref="L179:L183"/>
    <mergeCell ref="L184:L188"/>
    <mergeCell ref="L189:L193"/>
    <mergeCell ref="M74:M78"/>
    <mergeCell ref="M94:M98"/>
    <mergeCell ref="M99:M103"/>
    <mergeCell ref="M104:M108"/>
    <mergeCell ref="M109:M113"/>
    <mergeCell ref="M114:M118"/>
    <mergeCell ref="M119:M123"/>
    <mergeCell ref="M124:M128"/>
    <mergeCell ref="M129:M133"/>
    <mergeCell ref="M134:M138"/>
    <mergeCell ref="M139:M143"/>
    <mergeCell ref="M149:M153"/>
    <mergeCell ref="M154:M158"/>
  </mergeCells>
  <phoneticPr fontId="0" type="noConversion"/>
  <pageMargins left="0.15748031496062992" right="0.15748031496062992" top="0.19" bottom="0.17" header="0.15748031496062992" footer="0.17"/>
  <pageSetup paperSize="9" scale="59" fitToHeight="0" orientation="landscape" r:id="rId1"/>
  <headerFooter alignWithMargins="0"/>
  <rowBreaks count="5" manualBreakCount="5">
    <brk id="32" max="12" man="1"/>
    <brk id="67" max="12" man="1"/>
    <brk id="103" max="12" man="1"/>
    <brk id="143" max="12" man="1"/>
    <brk id="183" max="12" man="1"/>
  </rowBreaks>
  <ignoredErrors>
    <ignoredError sqref="F159" formula="1"/>
    <ignoredError sqref="E159" formulaRange="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67"/>
  <sheetViews>
    <sheetView zoomScale="80" zoomScaleNormal="80" workbookViewId="0">
      <selection activeCell="C13" sqref="C13:O13"/>
    </sheetView>
  </sheetViews>
  <sheetFormatPr defaultColWidth="9.140625" defaultRowHeight="15" x14ac:dyDescent="0.25"/>
  <cols>
    <col min="1" max="1" width="0.28515625" style="182" customWidth="1"/>
    <col min="2" max="2" width="8" style="193" customWidth="1"/>
    <col min="3" max="3" width="9.140625" style="182"/>
    <col min="4" max="4" width="54.7109375" style="182" customWidth="1"/>
    <col min="5" max="5" width="20.42578125" style="182" customWidth="1"/>
    <col min="6" max="14" width="9.140625" style="182"/>
    <col min="15" max="15" width="11.5703125" style="182" customWidth="1"/>
    <col min="16" max="16384" width="9.140625" style="182"/>
  </cols>
  <sheetData>
    <row r="2" spans="1:15" s="16" customFormat="1" x14ac:dyDescent="0.25">
      <c r="B2" s="177"/>
      <c r="E2" s="65"/>
      <c r="F2" s="17" t="s">
        <v>113</v>
      </c>
      <c r="G2" s="17"/>
      <c r="H2" s="17"/>
      <c r="I2" s="17"/>
      <c r="J2" s="17"/>
      <c r="K2" s="17"/>
      <c r="L2" s="17"/>
      <c r="M2" s="17"/>
      <c r="N2" s="17"/>
      <c r="O2" s="17"/>
    </row>
    <row r="3" spans="1:15" s="16" customFormat="1" x14ac:dyDescent="0.25">
      <c r="B3" s="177"/>
      <c r="E3" s="65"/>
      <c r="F3" s="18" t="s">
        <v>79</v>
      </c>
      <c r="G3" s="18"/>
      <c r="H3" s="18"/>
      <c r="I3" s="18"/>
      <c r="J3" s="18"/>
      <c r="K3" s="18"/>
      <c r="L3" s="18"/>
      <c r="M3" s="18"/>
      <c r="N3" s="18"/>
      <c r="O3" s="18"/>
    </row>
    <row r="4" spans="1:15" s="16" customFormat="1" x14ac:dyDescent="0.25">
      <c r="B4" s="177"/>
      <c r="C4" s="18" t="s">
        <v>27</v>
      </c>
      <c r="D4" s="18"/>
      <c r="E4" s="18"/>
      <c r="F4" s="18"/>
      <c r="G4" s="18"/>
      <c r="H4" s="18"/>
      <c r="I4" s="18"/>
      <c r="J4" s="18"/>
      <c r="K4" s="18"/>
      <c r="L4" s="18"/>
      <c r="M4" s="18"/>
      <c r="N4" s="18"/>
      <c r="O4" s="18"/>
    </row>
    <row r="5" spans="1:15" s="16" customFormat="1" x14ac:dyDescent="0.25">
      <c r="B5" s="177"/>
      <c r="E5" s="65"/>
      <c r="F5" s="17" t="s">
        <v>311</v>
      </c>
      <c r="G5" s="17"/>
      <c r="H5" s="17"/>
      <c r="I5" s="17"/>
      <c r="J5" s="17"/>
      <c r="K5" s="17"/>
      <c r="L5" s="17"/>
      <c r="M5" s="17"/>
      <c r="N5" s="17"/>
      <c r="O5" s="17"/>
    </row>
    <row r="6" spans="1:15" s="40" customFormat="1" ht="18" customHeight="1" x14ac:dyDescent="0.25">
      <c r="A6" s="111"/>
      <c r="B6" s="178"/>
      <c r="C6" s="112"/>
      <c r="D6" s="179"/>
      <c r="E6" s="179"/>
      <c r="F6" s="179"/>
      <c r="G6" s="179"/>
      <c r="H6" s="180"/>
      <c r="I6" s="179"/>
      <c r="J6" s="179"/>
      <c r="K6" s="179"/>
      <c r="L6" s="181"/>
      <c r="M6" s="181"/>
      <c r="N6" s="181"/>
    </row>
    <row r="7" spans="1:15" x14ac:dyDescent="0.25">
      <c r="B7" s="183" t="s">
        <v>44</v>
      </c>
      <c r="C7" s="184"/>
      <c r="D7" s="185"/>
      <c r="E7" s="186"/>
    </row>
    <row r="10" spans="1:15" x14ac:dyDescent="0.25">
      <c r="B10" s="187" t="s">
        <v>42</v>
      </c>
      <c r="C10" s="182" t="s">
        <v>115</v>
      </c>
    </row>
    <row r="11" spans="1:15" ht="35.25" customHeight="1" x14ac:dyDescent="0.25">
      <c r="B11" s="187" t="s">
        <v>10</v>
      </c>
      <c r="C11" s="34" t="s">
        <v>116</v>
      </c>
      <c r="D11" s="34"/>
      <c r="E11" s="34"/>
      <c r="F11" s="34"/>
      <c r="G11" s="34"/>
      <c r="H11" s="34"/>
      <c r="I11" s="34"/>
      <c r="J11" s="34"/>
      <c r="K11" s="34"/>
      <c r="L11" s="34"/>
      <c r="M11" s="34"/>
      <c r="N11" s="34"/>
      <c r="O11" s="34"/>
    </row>
    <row r="12" spans="1:15" ht="45.75" customHeight="1" x14ac:dyDescent="0.25">
      <c r="B12" s="187" t="s">
        <v>29</v>
      </c>
      <c r="C12" s="34" t="s">
        <v>117</v>
      </c>
      <c r="D12" s="34"/>
      <c r="E12" s="34"/>
      <c r="F12" s="34"/>
      <c r="G12" s="34"/>
      <c r="H12" s="34"/>
      <c r="I12" s="34"/>
      <c r="J12" s="34"/>
      <c r="K12" s="34"/>
      <c r="L12" s="34"/>
      <c r="M12" s="34"/>
      <c r="N12" s="34"/>
      <c r="O12" s="34"/>
    </row>
    <row r="13" spans="1:15" ht="64.5" customHeight="1" x14ac:dyDescent="0.25">
      <c r="B13" s="187" t="s">
        <v>40</v>
      </c>
      <c r="C13" s="34" t="s">
        <v>164</v>
      </c>
      <c r="D13" s="34"/>
      <c r="E13" s="34"/>
      <c r="F13" s="34"/>
      <c r="G13" s="34"/>
      <c r="H13" s="34"/>
      <c r="I13" s="34"/>
      <c r="J13" s="34"/>
      <c r="K13" s="34"/>
      <c r="L13" s="34"/>
      <c r="M13" s="34"/>
      <c r="N13" s="34"/>
      <c r="O13" s="34"/>
    </row>
    <row r="14" spans="1:15" ht="33" customHeight="1" x14ac:dyDescent="0.25">
      <c r="B14" s="187" t="s">
        <v>50</v>
      </c>
      <c r="C14" s="34" t="s">
        <v>159</v>
      </c>
      <c r="D14" s="34"/>
      <c r="E14" s="34"/>
      <c r="F14" s="34"/>
      <c r="G14" s="34"/>
      <c r="H14" s="34"/>
      <c r="I14" s="34"/>
      <c r="J14" s="34"/>
      <c r="K14" s="34"/>
      <c r="L14" s="34"/>
      <c r="M14" s="34"/>
      <c r="N14" s="34"/>
      <c r="O14" s="34"/>
    </row>
    <row r="15" spans="1:15" ht="51.75" customHeight="1" x14ac:dyDescent="0.25">
      <c r="B15" s="187" t="s">
        <v>51</v>
      </c>
      <c r="C15" s="34" t="s">
        <v>165</v>
      </c>
      <c r="D15" s="34"/>
      <c r="E15" s="34"/>
      <c r="F15" s="34"/>
      <c r="G15" s="34"/>
      <c r="H15" s="34"/>
      <c r="I15" s="34"/>
      <c r="J15" s="34"/>
      <c r="K15" s="34"/>
      <c r="L15" s="34"/>
      <c r="M15" s="34"/>
      <c r="N15" s="34"/>
      <c r="O15" s="34"/>
    </row>
    <row r="16" spans="1:15" ht="33.75" customHeight="1" x14ac:dyDescent="0.25">
      <c r="B16" s="187" t="s">
        <v>52</v>
      </c>
      <c r="C16" s="34" t="s">
        <v>118</v>
      </c>
      <c r="D16" s="34"/>
      <c r="E16" s="34"/>
      <c r="F16" s="34"/>
      <c r="G16" s="34"/>
      <c r="H16" s="34"/>
      <c r="I16" s="34"/>
      <c r="J16" s="34"/>
      <c r="K16" s="34"/>
      <c r="L16" s="34"/>
      <c r="M16" s="34"/>
      <c r="N16" s="34"/>
      <c r="O16" s="34"/>
    </row>
    <row r="17" spans="2:15" ht="21.75" customHeight="1" x14ac:dyDescent="0.25">
      <c r="B17" s="187" t="s">
        <v>53</v>
      </c>
      <c r="C17" s="182" t="s">
        <v>119</v>
      </c>
    </row>
    <row r="18" spans="2:15" ht="48" customHeight="1" x14ac:dyDescent="0.25">
      <c r="B18" s="187" t="s">
        <v>54</v>
      </c>
      <c r="C18" s="188" t="s">
        <v>120</v>
      </c>
      <c r="D18" s="188"/>
      <c r="E18" s="188"/>
      <c r="F18" s="188"/>
      <c r="G18" s="188"/>
      <c r="H18" s="188"/>
      <c r="I18" s="188"/>
      <c r="J18" s="188"/>
      <c r="K18" s="188"/>
      <c r="L18" s="188"/>
      <c r="M18" s="188"/>
      <c r="N18" s="188"/>
      <c r="O18" s="188"/>
    </row>
    <row r="19" spans="2:15" ht="21.75" customHeight="1" x14ac:dyDescent="0.25">
      <c r="B19" s="187" t="s">
        <v>55</v>
      </c>
      <c r="C19" s="182" t="s">
        <v>121</v>
      </c>
      <c r="F19" s="189"/>
    </row>
    <row r="20" spans="2:15" ht="22.5" customHeight="1" x14ac:dyDescent="0.25">
      <c r="B20" s="187" t="s">
        <v>56</v>
      </c>
      <c r="C20" s="182" t="s">
        <v>122</v>
      </c>
    </row>
    <row r="21" spans="2:15" ht="36" customHeight="1" x14ac:dyDescent="0.25">
      <c r="B21" s="187" t="s">
        <v>57</v>
      </c>
      <c r="C21" s="190" t="s">
        <v>123</v>
      </c>
      <c r="D21" s="190"/>
      <c r="E21" s="190"/>
      <c r="F21" s="190"/>
      <c r="G21" s="190"/>
      <c r="H21" s="190"/>
      <c r="I21" s="190"/>
      <c r="J21" s="190"/>
      <c r="K21" s="190"/>
      <c r="L21" s="190"/>
      <c r="M21" s="190"/>
      <c r="N21" s="190"/>
      <c r="O21" s="190"/>
    </row>
    <row r="22" spans="2:15" ht="15" customHeight="1" x14ac:dyDescent="0.25">
      <c r="B22" s="187" t="s">
        <v>58</v>
      </c>
      <c r="C22" s="191" t="s">
        <v>124</v>
      </c>
      <c r="D22" s="191"/>
      <c r="E22" s="191"/>
      <c r="F22" s="191"/>
      <c r="G22" s="191"/>
      <c r="H22" s="191"/>
      <c r="I22" s="191"/>
      <c r="J22" s="191"/>
      <c r="K22" s="191"/>
      <c r="L22" s="191"/>
      <c r="M22" s="191"/>
      <c r="N22" s="191"/>
      <c r="O22" s="191"/>
    </row>
    <row r="23" spans="2:15" ht="48.75" customHeight="1" x14ac:dyDescent="0.25">
      <c r="B23" s="187" t="s">
        <v>108</v>
      </c>
      <c r="C23" s="191" t="s">
        <v>125</v>
      </c>
      <c r="D23" s="191"/>
      <c r="E23" s="191"/>
      <c r="F23" s="191"/>
      <c r="G23" s="191"/>
      <c r="H23" s="191"/>
      <c r="I23" s="191"/>
      <c r="J23" s="191"/>
      <c r="K23" s="191"/>
      <c r="L23" s="191"/>
      <c r="M23" s="191"/>
      <c r="N23" s="191"/>
      <c r="O23" s="191"/>
    </row>
    <row r="24" spans="2:15" ht="30.75" customHeight="1" x14ac:dyDescent="0.25">
      <c r="B24" s="187" t="s">
        <v>126</v>
      </c>
      <c r="C24" s="191" t="s">
        <v>160</v>
      </c>
      <c r="D24" s="191"/>
      <c r="E24" s="191"/>
      <c r="F24" s="191"/>
      <c r="G24" s="191"/>
      <c r="H24" s="191"/>
      <c r="I24" s="191"/>
      <c r="J24" s="191"/>
      <c r="K24" s="191"/>
      <c r="L24" s="191"/>
      <c r="M24" s="191"/>
      <c r="N24" s="191"/>
      <c r="O24" s="191"/>
    </row>
    <row r="25" spans="2:15" ht="26.25" customHeight="1" x14ac:dyDescent="0.25">
      <c r="B25" s="187" t="s">
        <v>127</v>
      </c>
      <c r="C25" s="188" t="s">
        <v>128</v>
      </c>
      <c r="D25" s="188"/>
      <c r="E25" s="188"/>
      <c r="F25" s="188"/>
      <c r="G25" s="188"/>
      <c r="H25" s="188"/>
      <c r="I25" s="188"/>
      <c r="J25" s="188"/>
      <c r="K25" s="188"/>
      <c r="L25" s="188"/>
      <c r="M25" s="188"/>
      <c r="N25" s="188"/>
      <c r="O25" s="188"/>
    </row>
    <row r="26" spans="2:15" ht="27" customHeight="1" x14ac:dyDescent="0.25">
      <c r="B26" s="187" t="s">
        <v>142</v>
      </c>
      <c r="C26" s="191" t="s">
        <v>129</v>
      </c>
      <c r="D26" s="191"/>
      <c r="E26" s="191"/>
      <c r="F26" s="191"/>
      <c r="G26" s="191"/>
      <c r="H26" s="191"/>
      <c r="I26" s="191"/>
      <c r="J26" s="191"/>
      <c r="K26" s="191"/>
      <c r="L26" s="191"/>
      <c r="M26" s="191"/>
      <c r="N26" s="191"/>
      <c r="O26" s="191"/>
    </row>
    <row r="27" spans="2:15" ht="15" customHeight="1" x14ac:dyDescent="0.25">
      <c r="B27" s="187" t="s">
        <v>143</v>
      </c>
      <c r="C27" s="182" t="s">
        <v>130</v>
      </c>
      <c r="D27" s="192"/>
      <c r="E27" s="192"/>
      <c r="F27" s="192"/>
      <c r="G27" s="192"/>
      <c r="H27" s="192"/>
      <c r="I27" s="192"/>
      <c r="J27" s="192"/>
      <c r="K27" s="192"/>
      <c r="L27" s="192"/>
      <c r="M27" s="192"/>
      <c r="N27" s="192"/>
      <c r="O27" s="192"/>
    </row>
    <row r="28" spans="2:15" ht="19.5" customHeight="1" x14ac:dyDescent="0.25">
      <c r="B28" s="187" t="s">
        <v>144</v>
      </c>
      <c r="C28" s="182" t="s">
        <v>131</v>
      </c>
    </row>
    <row r="29" spans="2:15" ht="18" customHeight="1" x14ac:dyDescent="0.25">
      <c r="B29" s="187" t="s">
        <v>145</v>
      </c>
      <c r="C29" s="34" t="s">
        <v>161</v>
      </c>
      <c r="D29" s="34"/>
      <c r="E29" s="34"/>
      <c r="F29" s="34"/>
      <c r="G29" s="34"/>
      <c r="H29" s="34"/>
      <c r="I29" s="34"/>
      <c r="J29" s="34"/>
      <c r="K29" s="34"/>
      <c r="L29" s="34"/>
      <c r="M29" s="34"/>
      <c r="N29" s="34"/>
      <c r="O29" s="34"/>
    </row>
    <row r="30" spans="2:15" x14ac:dyDescent="0.25">
      <c r="B30" s="187" t="s">
        <v>146</v>
      </c>
      <c r="C30" s="182" t="s">
        <v>132</v>
      </c>
    </row>
    <row r="31" spans="2:15" x14ac:dyDescent="0.25">
      <c r="B31" s="187" t="s">
        <v>147</v>
      </c>
      <c r="C31" s="182" t="s">
        <v>133</v>
      </c>
    </row>
    <row r="32" spans="2:15" x14ac:dyDescent="0.25">
      <c r="B32" s="187" t="s">
        <v>148</v>
      </c>
      <c r="C32" s="182" t="s">
        <v>134</v>
      </c>
    </row>
    <row r="33" spans="2:15" ht="33" customHeight="1" x14ac:dyDescent="0.25">
      <c r="B33" s="187" t="s">
        <v>149</v>
      </c>
      <c r="C33" s="188" t="s">
        <v>135</v>
      </c>
      <c r="D33" s="188"/>
      <c r="E33" s="188"/>
      <c r="F33" s="188"/>
      <c r="G33" s="188"/>
      <c r="H33" s="188"/>
      <c r="I33" s="188"/>
      <c r="J33" s="188"/>
      <c r="K33" s="188"/>
      <c r="L33" s="188"/>
      <c r="M33" s="188"/>
      <c r="N33" s="188"/>
      <c r="O33" s="188"/>
    </row>
    <row r="34" spans="2:15" ht="30.75" customHeight="1" x14ac:dyDescent="0.25">
      <c r="B34" s="187" t="s">
        <v>150</v>
      </c>
      <c r="C34" s="188" t="s">
        <v>136</v>
      </c>
      <c r="D34" s="188"/>
      <c r="E34" s="188"/>
      <c r="F34" s="188"/>
      <c r="G34" s="188"/>
      <c r="H34" s="188"/>
      <c r="I34" s="188"/>
      <c r="J34" s="188"/>
      <c r="K34" s="188"/>
      <c r="L34" s="188"/>
      <c r="M34" s="188"/>
      <c r="N34" s="188"/>
      <c r="O34" s="188"/>
    </row>
    <row r="35" spans="2:15" ht="31.5" customHeight="1" x14ac:dyDescent="0.25">
      <c r="B35" s="187" t="s">
        <v>151</v>
      </c>
      <c r="C35" s="188" t="s">
        <v>137</v>
      </c>
      <c r="D35" s="188"/>
      <c r="E35" s="188"/>
      <c r="F35" s="188"/>
      <c r="G35" s="188"/>
      <c r="H35" s="188"/>
      <c r="I35" s="188"/>
      <c r="J35" s="188"/>
      <c r="K35" s="188"/>
      <c r="L35" s="188"/>
      <c r="M35" s="188"/>
      <c r="N35" s="188"/>
      <c r="O35" s="188"/>
    </row>
    <row r="36" spans="2:15" ht="43.5" customHeight="1" x14ac:dyDescent="0.25">
      <c r="B36" s="187" t="s">
        <v>152</v>
      </c>
      <c r="C36" s="188" t="s">
        <v>138</v>
      </c>
      <c r="D36" s="188"/>
      <c r="E36" s="188"/>
      <c r="F36" s="188"/>
      <c r="G36" s="188"/>
      <c r="H36" s="188"/>
      <c r="I36" s="188"/>
      <c r="J36" s="188"/>
      <c r="K36" s="188"/>
      <c r="L36" s="188"/>
      <c r="M36" s="188"/>
      <c r="N36" s="188"/>
      <c r="O36" s="188"/>
    </row>
    <row r="37" spans="2:15" ht="26.25" customHeight="1" x14ac:dyDescent="0.25">
      <c r="B37" s="187" t="s">
        <v>153</v>
      </c>
      <c r="C37" s="188" t="s">
        <v>139</v>
      </c>
      <c r="D37" s="188"/>
      <c r="E37" s="188"/>
      <c r="F37" s="188"/>
      <c r="G37" s="188"/>
      <c r="H37" s="188"/>
      <c r="I37" s="188"/>
      <c r="J37" s="188"/>
      <c r="K37" s="188"/>
      <c r="L37" s="188"/>
      <c r="M37" s="188"/>
      <c r="N37" s="188"/>
      <c r="O37" s="188"/>
    </row>
    <row r="38" spans="2:15" ht="34.5" customHeight="1" x14ac:dyDescent="0.25">
      <c r="B38" s="187" t="s">
        <v>154</v>
      </c>
      <c r="C38" s="188" t="s">
        <v>140</v>
      </c>
      <c r="D38" s="188"/>
      <c r="E38" s="188"/>
      <c r="F38" s="188"/>
      <c r="G38" s="188"/>
      <c r="H38" s="188"/>
      <c r="I38" s="188"/>
      <c r="J38" s="188"/>
      <c r="K38" s="188"/>
      <c r="L38" s="188"/>
      <c r="M38" s="188"/>
      <c r="N38" s="188"/>
      <c r="O38" s="188"/>
    </row>
    <row r="39" spans="2:15" ht="33" customHeight="1" x14ac:dyDescent="0.25">
      <c r="B39" s="187" t="s">
        <v>155</v>
      </c>
      <c r="C39" s="188" t="s">
        <v>141</v>
      </c>
      <c r="D39" s="188"/>
      <c r="E39" s="188"/>
      <c r="F39" s="188"/>
      <c r="G39" s="188"/>
      <c r="H39" s="188"/>
      <c r="I39" s="188"/>
      <c r="J39" s="188"/>
      <c r="K39" s="188"/>
      <c r="L39" s="188"/>
      <c r="M39" s="188"/>
      <c r="N39" s="188"/>
      <c r="O39" s="188"/>
    </row>
    <row r="40" spans="2:15" ht="111" customHeight="1" x14ac:dyDescent="0.25">
      <c r="B40" s="187" t="s">
        <v>156</v>
      </c>
      <c r="C40" s="188" t="s">
        <v>162</v>
      </c>
      <c r="D40" s="188"/>
      <c r="E40" s="188"/>
      <c r="F40" s="188"/>
      <c r="G40" s="188"/>
      <c r="H40" s="188"/>
      <c r="I40" s="188"/>
      <c r="J40" s="188"/>
      <c r="K40" s="188"/>
      <c r="L40" s="188"/>
      <c r="M40" s="188"/>
      <c r="N40" s="188"/>
      <c r="O40" s="188"/>
    </row>
    <row r="41" spans="2:15" ht="46.5" customHeight="1" x14ac:dyDescent="0.25">
      <c r="B41" s="187"/>
      <c r="C41" s="34" t="s">
        <v>163</v>
      </c>
      <c r="D41" s="34"/>
      <c r="E41" s="34"/>
      <c r="F41" s="34"/>
      <c r="G41" s="34"/>
      <c r="H41" s="34"/>
      <c r="I41" s="34"/>
      <c r="J41" s="34"/>
      <c r="K41" s="34"/>
      <c r="L41" s="34"/>
      <c r="M41" s="34"/>
      <c r="N41" s="34"/>
      <c r="O41" s="34"/>
    </row>
    <row r="42" spans="2:15" ht="15.75" x14ac:dyDescent="0.25">
      <c r="C42" s="40"/>
    </row>
    <row r="44" spans="2:15" x14ac:dyDescent="0.25">
      <c r="B44" s="194" t="s">
        <v>112</v>
      </c>
      <c r="C44" s="194"/>
      <c r="D44" s="194"/>
      <c r="E44" s="194"/>
      <c r="F44" s="194"/>
      <c r="G44" s="194"/>
      <c r="H44" s="194"/>
      <c r="I44" s="194"/>
      <c r="J44" s="194"/>
      <c r="K44" s="194"/>
      <c r="L44" s="194"/>
      <c r="M44" s="194"/>
      <c r="N44" s="194"/>
    </row>
    <row r="45" spans="2:15" x14ac:dyDescent="0.25">
      <c r="B45" s="193" t="s">
        <v>42</v>
      </c>
      <c r="C45" s="195" t="s">
        <v>158</v>
      </c>
      <c r="D45" s="195"/>
      <c r="E45" s="195"/>
      <c r="F45" s="195"/>
      <c r="G45" s="195"/>
      <c r="H45" s="195"/>
      <c r="I45" s="195"/>
      <c r="J45" s="195"/>
      <c r="K45" s="195"/>
    </row>
    <row r="46" spans="2:15" x14ac:dyDescent="0.25">
      <c r="B46" s="193" t="s">
        <v>76</v>
      </c>
      <c r="C46" s="195" t="s">
        <v>157</v>
      </c>
      <c r="D46" s="195"/>
      <c r="E46" s="195"/>
      <c r="F46" s="195"/>
      <c r="G46" s="195"/>
      <c r="H46" s="195"/>
      <c r="I46" s="195"/>
      <c r="J46" s="195"/>
    </row>
    <row r="47" spans="2:15" x14ac:dyDescent="0.25">
      <c r="B47" s="193" t="s">
        <v>29</v>
      </c>
      <c r="C47" s="182" t="s">
        <v>174</v>
      </c>
      <c r="D47" s="196"/>
      <c r="E47" s="196"/>
      <c r="F47" s="196"/>
      <c r="G47" s="196"/>
      <c r="H47" s="196"/>
      <c r="I47" s="196"/>
      <c r="J47" s="196"/>
    </row>
    <row r="48" spans="2:15" x14ac:dyDescent="0.25">
      <c r="D48" s="196"/>
      <c r="E48" s="196"/>
      <c r="F48" s="196"/>
      <c r="G48" s="196"/>
      <c r="H48" s="196"/>
      <c r="I48" s="196"/>
      <c r="J48" s="196"/>
    </row>
    <row r="49" spans="2:14" x14ac:dyDescent="0.25">
      <c r="D49" s="196"/>
      <c r="E49" s="196"/>
      <c r="F49" s="196"/>
      <c r="G49" s="196"/>
      <c r="H49" s="196"/>
      <c r="I49" s="196"/>
      <c r="J49" s="196"/>
    </row>
    <row r="50" spans="2:14" x14ac:dyDescent="0.25">
      <c r="B50" s="194" t="s">
        <v>178</v>
      </c>
      <c r="C50" s="194"/>
      <c r="D50" s="194"/>
      <c r="E50" s="194"/>
      <c r="F50" s="194"/>
      <c r="G50" s="194"/>
      <c r="H50" s="194"/>
      <c r="I50" s="194"/>
      <c r="J50" s="194"/>
      <c r="K50" s="194"/>
      <c r="L50" s="194"/>
      <c r="M50" s="194"/>
      <c r="N50" s="194"/>
    </row>
    <row r="51" spans="2:14" x14ac:dyDescent="0.25">
      <c r="B51" s="193" t="s">
        <v>42</v>
      </c>
      <c r="C51" s="195" t="s">
        <v>180</v>
      </c>
      <c r="D51" s="195"/>
      <c r="E51" s="195"/>
      <c r="F51" s="195"/>
      <c r="G51" s="195"/>
      <c r="H51" s="195"/>
      <c r="I51" s="195"/>
      <c r="J51" s="195"/>
      <c r="K51" s="195"/>
    </row>
    <row r="52" spans="2:14" x14ac:dyDescent="0.25">
      <c r="D52" s="196"/>
      <c r="E52" s="196"/>
      <c r="F52" s="196"/>
      <c r="G52" s="196"/>
      <c r="H52" s="196"/>
      <c r="I52" s="196"/>
      <c r="J52" s="196"/>
    </row>
    <row r="53" spans="2:14" x14ac:dyDescent="0.25">
      <c r="D53" s="196"/>
      <c r="E53" s="196"/>
      <c r="F53" s="196"/>
      <c r="G53" s="196"/>
      <c r="H53" s="196"/>
      <c r="I53" s="196"/>
      <c r="J53" s="196"/>
    </row>
    <row r="54" spans="2:14" x14ac:dyDescent="0.25">
      <c r="B54" s="194" t="s">
        <v>179</v>
      </c>
      <c r="C54" s="194"/>
      <c r="D54" s="194"/>
      <c r="E54" s="194"/>
      <c r="F54" s="194"/>
      <c r="G54" s="194"/>
      <c r="H54" s="194"/>
      <c r="I54" s="194"/>
      <c r="J54" s="194"/>
      <c r="K54" s="194"/>
      <c r="L54" s="194"/>
      <c r="M54" s="194"/>
      <c r="N54" s="194"/>
    </row>
    <row r="55" spans="2:14" x14ac:dyDescent="0.25">
      <c r="B55" s="193" t="s">
        <v>42</v>
      </c>
      <c r="C55" s="195" t="s">
        <v>181</v>
      </c>
      <c r="D55" s="195"/>
      <c r="E55" s="195"/>
      <c r="F55" s="195"/>
      <c r="G55" s="195"/>
      <c r="H55" s="195"/>
      <c r="I55" s="195"/>
      <c r="J55" s="195"/>
      <c r="K55" s="195"/>
    </row>
    <row r="56" spans="2:14" x14ac:dyDescent="0.25">
      <c r="D56" s="196"/>
      <c r="E56" s="196"/>
      <c r="F56" s="196"/>
      <c r="G56" s="196"/>
      <c r="H56" s="196"/>
      <c r="I56" s="196"/>
      <c r="J56" s="196"/>
    </row>
    <row r="57" spans="2:14" x14ac:dyDescent="0.25">
      <c r="D57" s="196"/>
      <c r="E57" s="196"/>
      <c r="F57" s="196"/>
      <c r="G57" s="196"/>
      <c r="H57" s="196"/>
      <c r="I57" s="196"/>
      <c r="J57" s="196"/>
    </row>
    <row r="58" spans="2:14" x14ac:dyDescent="0.25">
      <c r="D58" s="196"/>
      <c r="E58" s="196"/>
      <c r="F58" s="196"/>
      <c r="G58" s="196"/>
      <c r="H58" s="196"/>
      <c r="I58" s="196"/>
      <c r="J58" s="196"/>
    </row>
    <row r="59" spans="2:14" x14ac:dyDescent="0.25">
      <c r="D59" s="196"/>
      <c r="E59" s="196"/>
      <c r="F59" s="196"/>
      <c r="G59" s="196"/>
      <c r="H59" s="196"/>
      <c r="I59" s="196"/>
      <c r="J59" s="196"/>
    </row>
    <row r="61" spans="2:14" x14ac:dyDescent="0.25">
      <c r="D61" s="196"/>
      <c r="E61" s="196"/>
      <c r="F61" s="196"/>
      <c r="G61" s="196"/>
      <c r="H61" s="196"/>
      <c r="I61" s="196"/>
      <c r="J61" s="196"/>
    </row>
    <row r="62" spans="2:14" x14ac:dyDescent="0.25">
      <c r="D62" s="196"/>
      <c r="E62" s="196"/>
      <c r="F62" s="196"/>
      <c r="G62" s="196"/>
      <c r="H62" s="196"/>
      <c r="I62" s="196"/>
      <c r="J62" s="196"/>
    </row>
    <row r="63" spans="2:14" x14ac:dyDescent="0.25">
      <c r="D63" s="196"/>
      <c r="E63" s="196"/>
      <c r="F63" s="196"/>
      <c r="G63" s="196"/>
      <c r="H63" s="196"/>
      <c r="I63" s="196"/>
      <c r="J63" s="196"/>
    </row>
    <row r="64" spans="2:14" x14ac:dyDescent="0.25">
      <c r="D64" s="196"/>
      <c r="E64" s="196"/>
      <c r="F64" s="196"/>
      <c r="G64" s="196"/>
      <c r="H64" s="196"/>
      <c r="I64" s="196"/>
      <c r="J64" s="196"/>
    </row>
    <row r="67" spans="2:5" x14ac:dyDescent="0.25">
      <c r="B67" s="197"/>
      <c r="C67" s="198"/>
      <c r="D67" s="198"/>
      <c r="E67" s="198"/>
    </row>
  </sheetData>
  <mergeCells count="34">
    <mergeCell ref="C41:O41"/>
    <mergeCell ref="B50:N50"/>
    <mergeCell ref="C51:K51"/>
    <mergeCell ref="B54:N54"/>
    <mergeCell ref="C55:K55"/>
    <mergeCell ref="C45:K45"/>
    <mergeCell ref="C46:J46"/>
    <mergeCell ref="B44:N44"/>
    <mergeCell ref="C25:O25"/>
    <mergeCell ref="C37:O37"/>
    <mergeCell ref="C38:O38"/>
    <mergeCell ref="C39:O39"/>
    <mergeCell ref="C40:O40"/>
    <mergeCell ref="C26:O26"/>
    <mergeCell ref="C33:O33"/>
    <mergeCell ref="C34:O34"/>
    <mergeCell ref="C35:O35"/>
    <mergeCell ref="C36:O36"/>
    <mergeCell ref="C29:O29"/>
    <mergeCell ref="F2:O2"/>
    <mergeCell ref="F3:O3"/>
    <mergeCell ref="C4:O4"/>
    <mergeCell ref="F5:O5"/>
    <mergeCell ref="C11:O11"/>
    <mergeCell ref="C12:O12"/>
    <mergeCell ref="C13:O13"/>
    <mergeCell ref="C14:O14"/>
    <mergeCell ref="C15:O15"/>
    <mergeCell ref="C16:O16"/>
    <mergeCell ref="C18:O18"/>
    <mergeCell ref="C21:O21"/>
    <mergeCell ref="C22:O22"/>
    <mergeCell ref="C23:O23"/>
    <mergeCell ref="C24:O24"/>
  </mergeCells>
  <pageMargins left="0.17" right="0.17" top="0.36" bottom="0.31" header="0.31496062992125984" footer="0.31496062992125984"/>
  <pageSetup paperSize="9" scale="7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view="pageBreakPreview" zoomScale="60" zoomScaleNormal="100" workbookViewId="0">
      <selection activeCell="D5" sqref="D5"/>
    </sheetView>
  </sheetViews>
  <sheetFormatPr defaultColWidth="9.140625" defaultRowHeight="15.75" x14ac:dyDescent="0.25"/>
  <cols>
    <col min="1" max="1" width="4.140625" style="40" customWidth="1"/>
    <col min="2" max="2" width="10.42578125" style="40" customWidth="1"/>
    <col min="3" max="3" width="8.140625" style="40" customWidth="1"/>
    <col min="4" max="4" width="123.85546875" style="40" customWidth="1"/>
    <col min="5" max="5" width="0.28515625" style="40" customWidth="1"/>
    <col min="6" max="16384" width="9.140625" style="40"/>
  </cols>
  <sheetData>
    <row r="1" spans="1:13" x14ac:dyDescent="0.25">
      <c r="D1" s="199"/>
      <c r="E1" s="199"/>
      <c r="F1" s="199"/>
    </row>
    <row r="2" spans="1:13" x14ac:dyDescent="0.25">
      <c r="A2" s="111"/>
      <c r="C2" s="112"/>
      <c r="D2" s="200" t="s">
        <v>114</v>
      </c>
      <c r="E2" s="201"/>
      <c r="F2" s="201"/>
      <c r="G2" s="180"/>
      <c r="H2" s="201"/>
      <c r="I2" s="201"/>
      <c r="J2" s="201"/>
      <c r="K2" s="181"/>
      <c r="L2" s="181"/>
      <c r="M2" s="181"/>
    </row>
    <row r="3" spans="1:13" ht="15" customHeight="1" x14ac:dyDescent="0.25">
      <c r="A3" s="111"/>
      <c r="C3" s="112"/>
      <c r="D3" s="200" t="s">
        <v>79</v>
      </c>
      <c r="E3" s="201"/>
      <c r="F3" s="201"/>
      <c r="G3" s="180"/>
      <c r="H3" s="201"/>
      <c r="I3" s="201"/>
      <c r="J3" s="201"/>
      <c r="K3" s="181"/>
      <c r="L3" s="181"/>
      <c r="M3" s="181"/>
    </row>
    <row r="4" spans="1:13" ht="18" customHeight="1" x14ac:dyDescent="0.25">
      <c r="A4" s="111"/>
      <c r="C4" s="112"/>
      <c r="D4" s="202" t="s">
        <v>27</v>
      </c>
      <c r="E4" s="179"/>
      <c r="F4" s="179"/>
      <c r="G4" s="180"/>
      <c r="H4" s="179"/>
      <c r="I4" s="179"/>
      <c r="J4" s="179"/>
      <c r="K4" s="181"/>
      <c r="L4" s="181"/>
      <c r="M4" s="181"/>
    </row>
    <row r="5" spans="1:13" ht="18" customHeight="1" x14ac:dyDescent="0.25">
      <c r="A5" s="111"/>
      <c r="C5" s="112"/>
      <c r="D5" s="202" t="s">
        <v>308</v>
      </c>
      <c r="E5" s="179"/>
      <c r="F5" s="179"/>
      <c r="G5" s="180"/>
      <c r="H5" s="179"/>
      <c r="I5" s="179"/>
      <c r="J5" s="179"/>
      <c r="K5" s="181"/>
      <c r="L5" s="181"/>
      <c r="M5" s="181"/>
    </row>
    <row r="7" spans="1:13" x14ac:dyDescent="0.25">
      <c r="B7" s="203" t="s">
        <v>63</v>
      </c>
      <c r="C7" s="203"/>
      <c r="D7" s="204"/>
      <c r="E7" s="17"/>
      <c r="F7" s="17"/>
      <c r="G7" s="17"/>
      <c r="H7" s="17"/>
      <c r="I7" s="17"/>
      <c r="J7" s="17"/>
      <c r="K7" s="17"/>
      <c r="L7" s="17"/>
    </row>
    <row r="8" spans="1:13" x14ac:dyDescent="0.25">
      <c r="E8" s="17"/>
      <c r="F8" s="17"/>
      <c r="G8" s="17"/>
      <c r="H8" s="17"/>
      <c r="I8" s="17"/>
      <c r="J8" s="17"/>
      <c r="K8" s="17"/>
      <c r="L8" s="17"/>
    </row>
    <row r="9" spans="1:13" x14ac:dyDescent="0.25">
      <c r="B9" s="205" t="s">
        <v>42</v>
      </c>
      <c r="C9" s="181" t="s">
        <v>43</v>
      </c>
      <c r="D9" s="181"/>
      <c r="E9" s="18"/>
      <c r="F9" s="18"/>
      <c r="G9" s="18"/>
      <c r="H9" s="18"/>
      <c r="I9" s="18"/>
      <c r="J9" s="18"/>
      <c r="K9" s="18"/>
      <c r="L9" s="18"/>
    </row>
    <row r="10" spans="1:13" x14ac:dyDescent="0.25">
      <c r="B10" s="205" t="s">
        <v>10</v>
      </c>
      <c r="C10" s="181" t="s">
        <v>59</v>
      </c>
      <c r="D10" s="181"/>
      <c r="E10" s="17"/>
      <c r="F10" s="17"/>
      <c r="G10" s="17"/>
      <c r="H10" s="17"/>
      <c r="I10" s="17"/>
      <c r="J10" s="17"/>
      <c r="K10" s="17"/>
      <c r="L10" s="17"/>
    </row>
    <row r="11" spans="1:13" ht="19.5" customHeight="1" x14ac:dyDescent="0.25">
      <c r="B11" s="205" t="s">
        <v>29</v>
      </c>
      <c r="C11" s="181" t="s">
        <v>45</v>
      </c>
      <c r="D11" s="181"/>
      <c r="E11" s="18"/>
      <c r="F11" s="18"/>
      <c r="G11" s="18"/>
      <c r="H11" s="18"/>
      <c r="I11" s="18"/>
      <c r="J11" s="18"/>
      <c r="K11" s="18"/>
      <c r="L11" s="18"/>
    </row>
    <row r="12" spans="1:13" x14ac:dyDescent="0.25">
      <c r="B12" s="205" t="s">
        <v>40</v>
      </c>
      <c r="C12" s="181" t="s">
        <v>46</v>
      </c>
      <c r="D12" s="181"/>
      <c r="E12" s="18"/>
      <c r="F12" s="18"/>
      <c r="G12" s="18"/>
      <c r="H12" s="18"/>
      <c r="I12" s="18"/>
      <c r="J12" s="18"/>
      <c r="K12" s="18"/>
      <c r="L12" s="18"/>
    </row>
    <row r="13" spans="1:13" x14ac:dyDescent="0.25">
      <c r="B13" s="205" t="s">
        <v>50</v>
      </c>
      <c r="C13" s="181" t="s">
        <v>47</v>
      </c>
      <c r="D13" s="181"/>
      <c r="E13" s="18"/>
      <c r="F13" s="18"/>
      <c r="G13" s="18"/>
      <c r="H13" s="18"/>
      <c r="I13" s="18"/>
      <c r="J13" s="18"/>
      <c r="K13" s="18"/>
      <c r="L13" s="18"/>
    </row>
    <row r="14" spans="1:13" x14ac:dyDescent="0.25">
      <c r="B14" s="205" t="s">
        <v>51</v>
      </c>
      <c r="C14" s="181" t="s">
        <v>48</v>
      </c>
      <c r="D14" s="181"/>
      <c r="E14" s="17"/>
      <c r="F14" s="17"/>
      <c r="G14" s="17"/>
      <c r="H14" s="17"/>
      <c r="I14" s="17"/>
      <c r="J14" s="17"/>
      <c r="K14" s="17"/>
      <c r="L14" s="17"/>
    </row>
    <row r="15" spans="1:13" x14ac:dyDescent="0.25">
      <c r="B15" s="205" t="s">
        <v>52</v>
      </c>
      <c r="C15" s="181" t="s">
        <v>62</v>
      </c>
      <c r="D15" s="181"/>
    </row>
    <row r="16" spans="1:13" x14ac:dyDescent="0.25">
      <c r="B16" s="205" t="s">
        <v>53</v>
      </c>
      <c r="C16" s="181" t="s">
        <v>49</v>
      </c>
      <c r="D16" s="181"/>
    </row>
    <row r="17" spans="2:4" x14ac:dyDescent="0.25">
      <c r="B17" s="205" t="s">
        <v>54</v>
      </c>
      <c r="C17" s="181" t="s">
        <v>60</v>
      </c>
      <c r="D17" s="181"/>
    </row>
    <row r="18" spans="2:4" x14ac:dyDescent="0.25">
      <c r="B18" s="205" t="s">
        <v>55</v>
      </c>
      <c r="C18" s="181" t="s">
        <v>61</v>
      </c>
      <c r="D18" s="181"/>
    </row>
    <row r="20" spans="2:4" x14ac:dyDescent="0.25">
      <c r="B20" s="206" t="s">
        <v>173</v>
      </c>
      <c r="C20" s="206"/>
      <c r="D20" s="206"/>
    </row>
    <row r="21" spans="2:4" x14ac:dyDescent="0.25">
      <c r="C21" s="207" t="s">
        <v>91</v>
      </c>
      <c r="D21" s="207" t="s">
        <v>98</v>
      </c>
    </row>
    <row r="22" spans="2:4" x14ac:dyDescent="0.25">
      <c r="C22" s="86">
        <v>1</v>
      </c>
      <c r="D22" s="208" t="s">
        <v>223</v>
      </c>
    </row>
    <row r="23" spans="2:4" x14ac:dyDescent="0.25">
      <c r="C23" s="86">
        <v>2</v>
      </c>
      <c r="D23" s="208" t="s">
        <v>225</v>
      </c>
    </row>
    <row r="24" spans="2:4" x14ac:dyDescent="0.25">
      <c r="C24" s="86">
        <v>3</v>
      </c>
      <c r="D24" s="208" t="s">
        <v>226</v>
      </c>
    </row>
    <row r="25" spans="2:4" x14ac:dyDescent="0.25">
      <c r="C25" s="86">
        <v>4</v>
      </c>
      <c r="D25" s="208" t="s">
        <v>227</v>
      </c>
    </row>
    <row r="26" spans="2:4" x14ac:dyDescent="0.25">
      <c r="C26" s="86">
        <v>5</v>
      </c>
      <c r="D26" s="208" t="s">
        <v>228</v>
      </c>
    </row>
    <row r="27" spans="2:4" x14ac:dyDescent="0.25">
      <c r="C27" s="86">
        <v>6</v>
      </c>
      <c r="D27" s="208" t="s">
        <v>229</v>
      </c>
    </row>
    <row r="28" spans="2:4" x14ac:dyDescent="0.25">
      <c r="C28" s="86">
        <v>7</v>
      </c>
      <c r="D28" s="208" t="s">
        <v>230</v>
      </c>
    </row>
    <row r="29" spans="2:4" x14ac:dyDescent="0.25">
      <c r="C29" s="86">
        <v>8</v>
      </c>
      <c r="D29" s="208" t="s">
        <v>231</v>
      </c>
    </row>
    <row r="30" spans="2:4" x14ac:dyDescent="0.25">
      <c r="C30" s="86">
        <v>9</v>
      </c>
      <c r="D30" s="208" t="s">
        <v>232</v>
      </c>
    </row>
    <row r="31" spans="2:4" x14ac:dyDescent="0.25">
      <c r="C31" s="86">
        <v>10</v>
      </c>
      <c r="D31" s="208" t="s">
        <v>233</v>
      </c>
    </row>
    <row r="32" spans="2:4" x14ac:dyDescent="0.25">
      <c r="C32" s="86">
        <v>11</v>
      </c>
      <c r="D32" s="208" t="s">
        <v>234</v>
      </c>
    </row>
    <row r="33" spans="2:4" x14ac:dyDescent="0.25">
      <c r="C33" s="86">
        <v>12</v>
      </c>
      <c r="D33" s="208" t="s">
        <v>235</v>
      </c>
    </row>
    <row r="34" spans="2:4" x14ac:dyDescent="0.25">
      <c r="C34" s="86">
        <v>13</v>
      </c>
      <c r="D34" s="208" t="s">
        <v>224</v>
      </c>
    </row>
    <row r="35" spans="2:4" x14ac:dyDescent="0.25">
      <c r="C35" s="86">
        <v>14</v>
      </c>
      <c r="D35" s="208" t="s">
        <v>236</v>
      </c>
    </row>
    <row r="36" spans="2:4" x14ac:dyDescent="0.25">
      <c r="C36" s="86">
        <v>15</v>
      </c>
      <c r="D36" s="208" t="s">
        <v>237</v>
      </c>
    </row>
    <row r="37" spans="2:4" x14ac:dyDescent="0.25">
      <c r="C37" s="86">
        <v>16</v>
      </c>
      <c r="D37" s="208" t="s">
        <v>238</v>
      </c>
    </row>
    <row r="38" spans="2:4" x14ac:dyDescent="0.25">
      <c r="C38" s="86">
        <v>17</v>
      </c>
      <c r="D38" s="208" t="s">
        <v>239</v>
      </c>
    </row>
    <row r="39" spans="2:4" x14ac:dyDescent="0.25">
      <c r="C39" s="86">
        <v>18</v>
      </c>
      <c r="D39" s="208" t="s">
        <v>240</v>
      </c>
    </row>
    <row r="40" spans="2:4" x14ac:dyDescent="0.25">
      <c r="C40" s="86">
        <v>19</v>
      </c>
      <c r="D40" s="208" t="s">
        <v>241</v>
      </c>
    </row>
    <row r="41" spans="2:4" x14ac:dyDescent="0.25">
      <c r="C41" s="86">
        <v>20</v>
      </c>
      <c r="D41" s="208" t="s">
        <v>242</v>
      </c>
    </row>
    <row r="42" spans="2:4" x14ac:dyDescent="0.25">
      <c r="D42" s="209"/>
    </row>
    <row r="43" spans="2:4" x14ac:dyDescent="0.25">
      <c r="D43" s="209"/>
    </row>
    <row r="44" spans="2:4" ht="36" customHeight="1" x14ac:dyDescent="0.25">
      <c r="B44" s="206" t="s">
        <v>243</v>
      </c>
      <c r="C44" s="206"/>
      <c r="D44" s="206"/>
    </row>
    <row r="45" spans="2:4" x14ac:dyDescent="0.25">
      <c r="C45" s="207" t="s">
        <v>91</v>
      </c>
      <c r="D45" s="207" t="s">
        <v>98</v>
      </c>
    </row>
    <row r="46" spans="2:4" x14ac:dyDescent="0.25">
      <c r="C46" s="86">
        <v>1</v>
      </c>
      <c r="D46" s="210" t="s">
        <v>244</v>
      </c>
    </row>
    <row r="47" spans="2:4" x14ac:dyDescent="0.25">
      <c r="C47" s="86">
        <v>2</v>
      </c>
      <c r="D47" s="208" t="s">
        <v>245</v>
      </c>
    </row>
    <row r="48" spans="2:4" x14ac:dyDescent="0.25">
      <c r="C48" s="86">
        <v>3</v>
      </c>
      <c r="D48" s="208" t="s">
        <v>246</v>
      </c>
    </row>
    <row r="49" spans="4:4" x14ac:dyDescent="0.25">
      <c r="D49" s="209"/>
    </row>
    <row r="50" spans="4:4" x14ac:dyDescent="0.25">
      <c r="D50" s="209"/>
    </row>
  </sheetData>
  <mergeCells count="11">
    <mergeCell ref="B44:D44"/>
    <mergeCell ref="B20:D20"/>
    <mergeCell ref="E14:L14"/>
    <mergeCell ref="D1:F1"/>
    <mergeCell ref="E7:L7"/>
    <mergeCell ref="E8:L8"/>
    <mergeCell ref="E9:L9"/>
    <mergeCell ref="E10:L10"/>
    <mergeCell ref="E11:L11"/>
    <mergeCell ref="E12:L12"/>
    <mergeCell ref="E13:L13"/>
  </mergeCells>
  <pageMargins left="0.25" right="0.17" top="0.74803149606299213" bottom="0.74803149606299213" header="0.31496062992125984" footer="0.31496062992125984"/>
  <pageSetup paperSize="9" scale="69" orientation="portrait" r:id="rId1"/>
  <colBreaks count="1" manualBreakCount="1">
    <brk id="5"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24"/>
  <sheetViews>
    <sheetView workbookViewId="0">
      <selection activeCell="E17" sqref="E17"/>
    </sheetView>
  </sheetViews>
  <sheetFormatPr defaultRowHeight="12.75" x14ac:dyDescent="0.2"/>
  <cols>
    <col min="1" max="1" width="0.85546875" style="2" customWidth="1"/>
    <col min="2" max="2" width="9.28515625" style="2" customWidth="1"/>
    <col min="3" max="4" width="26.28515625" style="2" customWidth="1"/>
    <col min="5" max="5" width="27.7109375" style="2" customWidth="1"/>
    <col min="6" max="6" width="20.140625" style="2" customWidth="1"/>
    <col min="7" max="7" width="16.7109375" style="2" customWidth="1"/>
    <col min="8" max="16384" width="9.140625" style="2"/>
  </cols>
  <sheetData>
    <row r="2" spans="1:19" s="40" customFormat="1" ht="15.75" x14ac:dyDescent="0.25">
      <c r="A2" s="111"/>
      <c r="C2" s="112"/>
      <c r="D2" s="211" t="s">
        <v>104</v>
      </c>
      <c r="E2" s="211"/>
      <c r="F2" s="211"/>
      <c r="G2" s="211"/>
      <c r="H2" s="180"/>
      <c r="I2" s="201"/>
      <c r="J2" s="201"/>
      <c r="K2" s="201"/>
      <c r="L2" s="181"/>
      <c r="M2" s="181"/>
      <c r="N2" s="181"/>
    </row>
    <row r="3" spans="1:19" s="40" customFormat="1" ht="15.75" x14ac:dyDescent="0.25">
      <c r="A3" s="111"/>
      <c r="C3" s="112"/>
      <c r="D3" s="211" t="s">
        <v>84</v>
      </c>
      <c r="E3" s="211"/>
      <c r="F3" s="211"/>
      <c r="G3" s="211"/>
      <c r="H3" s="180"/>
      <c r="I3" s="201"/>
      <c r="J3" s="201"/>
      <c r="K3" s="201"/>
      <c r="L3" s="181"/>
      <c r="M3" s="181"/>
      <c r="N3" s="181"/>
    </row>
    <row r="4" spans="1:19" s="40" customFormat="1" ht="15" customHeight="1" x14ac:dyDescent="0.25">
      <c r="A4" s="111"/>
      <c r="C4" s="112"/>
      <c r="D4" s="211" t="s">
        <v>27</v>
      </c>
      <c r="E4" s="211"/>
      <c r="F4" s="211"/>
      <c r="G4" s="211"/>
      <c r="H4" s="180"/>
      <c r="I4" s="201"/>
      <c r="J4" s="201"/>
      <c r="K4" s="201"/>
      <c r="L4" s="181"/>
      <c r="M4" s="181"/>
      <c r="N4" s="181"/>
    </row>
    <row r="5" spans="1:19" s="40" customFormat="1" ht="18" customHeight="1" x14ac:dyDescent="0.25">
      <c r="A5" s="111"/>
      <c r="C5" s="112"/>
      <c r="D5" s="212" t="s">
        <v>308</v>
      </c>
      <c r="E5" s="212"/>
      <c r="F5" s="212"/>
      <c r="G5" s="212"/>
      <c r="H5" s="180"/>
      <c r="I5" s="201"/>
      <c r="J5" s="201"/>
      <c r="K5" s="201"/>
      <c r="L5" s="181"/>
      <c r="M5" s="181"/>
      <c r="N5" s="181"/>
    </row>
    <row r="6" spans="1:19" s="40" customFormat="1" ht="18" customHeight="1" x14ac:dyDescent="0.25">
      <c r="A6" s="111"/>
      <c r="C6" s="112"/>
      <c r="D6" s="202"/>
      <c r="E6" s="202"/>
      <c r="F6" s="202"/>
      <c r="G6" s="202"/>
      <c r="H6" s="180"/>
      <c r="I6" s="201"/>
      <c r="J6" s="201"/>
      <c r="K6" s="201"/>
      <c r="L6" s="181"/>
      <c r="M6" s="181"/>
      <c r="N6" s="181"/>
    </row>
    <row r="7" spans="1:19" s="214" customFormat="1" ht="50.25" customHeight="1" x14ac:dyDescent="0.25">
      <c r="A7" s="213"/>
      <c r="B7" s="43" t="s">
        <v>77</v>
      </c>
      <c r="C7" s="43"/>
      <c r="D7" s="43"/>
      <c r="E7" s="43"/>
      <c r="F7" s="43"/>
      <c r="G7" s="43"/>
      <c r="H7" s="180"/>
      <c r="I7" s="201"/>
      <c r="J7" s="201"/>
      <c r="K7" s="201"/>
      <c r="L7" s="181"/>
      <c r="M7" s="181"/>
      <c r="N7" s="181"/>
      <c r="O7" s="40"/>
      <c r="P7" s="40"/>
      <c r="Q7" s="40"/>
      <c r="R7" s="40"/>
      <c r="S7" s="40"/>
    </row>
    <row r="8" spans="1:19" s="214" customFormat="1" ht="15.75" x14ac:dyDescent="0.25">
      <c r="H8" s="180"/>
      <c r="I8" s="201"/>
      <c r="J8" s="201"/>
      <c r="K8" s="201"/>
      <c r="L8" s="181"/>
      <c r="M8" s="181"/>
      <c r="N8" s="181"/>
      <c r="O8" s="40"/>
      <c r="P8" s="40"/>
      <c r="Q8" s="40"/>
      <c r="R8" s="40"/>
      <c r="S8" s="40"/>
    </row>
    <row r="9" spans="1:19" s="214" customFormat="1" ht="51" x14ac:dyDescent="0.25">
      <c r="B9" s="215" t="s">
        <v>302</v>
      </c>
      <c r="C9" s="215" t="s">
        <v>303</v>
      </c>
      <c r="D9" s="215" t="s">
        <v>304</v>
      </c>
      <c r="E9" s="215" t="s">
        <v>305</v>
      </c>
      <c r="F9" s="215" t="s">
        <v>306</v>
      </c>
      <c r="G9" s="215" t="s">
        <v>307</v>
      </c>
      <c r="H9" s="180"/>
      <c r="I9" s="201"/>
      <c r="J9" s="201"/>
      <c r="K9" s="201"/>
      <c r="L9" s="181"/>
      <c r="M9" s="181"/>
      <c r="N9" s="181"/>
      <c r="O9" s="40"/>
      <c r="P9" s="40"/>
      <c r="Q9" s="40"/>
      <c r="R9" s="40"/>
      <c r="S9" s="40"/>
    </row>
    <row r="10" spans="1:19" s="214" customFormat="1" ht="15.75" x14ac:dyDescent="0.25">
      <c r="B10" s="216" t="e">
        <f>#REF!+1</f>
        <v>#REF!</v>
      </c>
      <c r="C10" s="216" t="s">
        <v>74</v>
      </c>
      <c r="D10" s="216" t="s">
        <v>72</v>
      </c>
      <c r="E10" s="216" t="s">
        <v>75</v>
      </c>
      <c r="F10" s="216" t="s">
        <v>73</v>
      </c>
      <c r="G10" s="217">
        <v>45654</v>
      </c>
      <c r="H10" s="180"/>
      <c r="I10" s="201"/>
      <c r="J10" s="201"/>
      <c r="K10" s="201"/>
      <c r="L10" s="181"/>
      <c r="M10" s="181"/>
      <c r="N10" s="181"/>
      <c r="O10" s="40"/>
      <c r="P10" s="40"/>
      <c r="Q10" s="40"/>
      <c r="R10" s="40"/>
      <c r="S10" s="40"/>
    </row>
    <row r="11" spans="1:19" s="214" customFormat="1" ht="15.75" x14ac:dyDescent="0.25">
      <c r="B11" s="216" t="e">
        <f t="shared" ref="B11:B23" si="0">B10+1</f>
        <v>#REF!</v>
      </c>
      <c r="C11" s="216" t="s">
        <v>74</v>
      </c>
      <c r="D11" s="216" t="s">
        <v>72</v>
      </c>
      <c r="E11" s="216" t="s">
        <v>75</v>
      </c>
      <c r="F11" s="216" t="s">
        <v>73</v>
      </c>
      <c r="G11" s="217">
        <v>45655</v>
      </c>
      <c r="H11" s="180"/>
      <c r="I11" s="201"/>
      <c r="J11" s="201"/>
      <c r="K11" s="201"/>
      <c r="L11" s="181"/>
      <c r="M11" s="181"/>
      <c r="N11" s="181"/>
      <c r="O11" s="40"/>
      <c r="P11" s="40"/>
      <c r="Q11" s="40"/>
      <c r="R11" s="40"/>
      <c r="S11" s="40"/>
    </row>
    <row r="12" spans="1:19" s="214" customFormat="1" ht="15" x14ac:dyDescent="0.2">
      <c r="B12" s="216" t="e">
        <f t="shared" si="0"/>
        <v>#REF!</v>
      </c>
      <c r="C12" s="216" t="s">
        <v>74</v>
      </c>
      <c r="D12" s="216" t="s">
        <v>72</v>
      </c>
      <c r="E12" s="216" t="s">
        <v>75</v>
      </c>
      <c r="F12" s="216" t="s">
        <v>73</v>
      </c>
      <c r="G12" s="217">
        <v>45656</v>
      </c>
    </row>
    <row r="13" spans="1:19" s="214" customFormat="1" ht="15" x14ac:dyDescent="0.2">
      <c r="B13" s="216" t="e">
        <f t="shared" si="0"/>
        <v>#REF!</v>
      </c>
      <c r="C13" s="216" t="s">
        <v>74</v>
      </c>
      <c r="D13" s="216" t="s">
        <v>72</v>
      </c>
      <c r="E13" s="216" t="s">
        <v>75</v>
      </c>
      <c r="F13" s="216" t="s">
        <v>73</v>
      </c>
      <c r="G13" s="217">
        <v>45657</v>
      </c>
    </row>
    <row r="14" spans="1:19" s="214" customFormat="1" ht="15" x14ac:dyDescent="0.2">
      <c r="B14" s="216" t="e">
        <f t="shared" si="0"/>
        <v>#REF!</v>
      </c>
      <c r="C14" s="216" t="s">
        <v>74</v>
      </c>
      <c r="D14" s="216" t="s">
        <v>72</v>
      </c>
      <c r="E14" s="216" t="s">
        <v>75</v>
      </c>
      <c r="F14" s="216" t="s">
        <v>73</v>
      </c>
      <c r="G14" s="217">
        <v>45658</v>
      </c>
    </row>
    <row r="15" spans="1:19" s="214" customFormat="1" ht="15" x14ac:dyDescent="0.2">
      <c r="B15" s="216" t="e">
        <f t="shared" si="0"/>
        <v>#REF!</v>
      </c>
      <c r="C15" s="216" t="s">
        <v>74</v>
      </c>
      <c r="D15" s="216" t="s">
        <v>72</v>
      </c>
      <c r="E15" s="216" t="s">
        <v>75</v>
      </c>
      <c r="F15" s="216" t="s">
        <v>73</v>
      </c>
      <c r="G15" s="217">
        <v>45659</v>
      </c>
    </row>
    <row r="16" spans="1:19" s="214" customFormat="1" ht="15" x14ac:dyDescent="0.2">
      <c r="B16" s="216" t="e">
        <f t="shared" si="0"/>
        <v>#REF!</v>
      </c>
      <c r="C16" s="216" t="s">
        <v>74</v>
      </c>
      <c r="D16" s="216" t="s">
        <v>72</v>
      </c>
      <c r="E16" s="216" t="s">
        <v>75</v>
      </c>
      <c r="F16" s="216" t="s">
        <v>73</v>
      </c>
      <c r="G16" s="217">
        <v>45660</v>
      </c>
    </row>
    <row r="17" spans="2:7" s="214" customFormat="1" ht="15" x14ac:dyDescent="0.2">
      <c r="B17" s="216" t="e">
        <f t="shared" si="0"/>
        <v>#REF!</v>
      </c>
      <c r="C17" s="216" t="s">
        <v>74</v>
      </c>
      <c r="D17" s="216" t="s">
        <v>72</v>
      </c>
      <c r="E17" s="216" t="s">
        <v>75</v>
      </c>
      <c r="F17" s="216" t="s">
        <v>73</v>
      </c>
      <c r="G17" s="217">
        <v>45661</v>
      </c>
    </row>
    <row r="18" spans="2:7" s="214" customFormat="1" ht="15" x14ac:dyDescent="0.2">
      <c r="B18" s="216" t="e">
        <f t="shared" si="0"/>
        <v>#REF!</v>
      </c>
      <c r="C18" s="216" t="s">
        <v>74</v>
      </c>
      <c r="D18" s="216" t="s">
        <v>72</v>
      </c>
      <c r="E18" s="216" t="s">
        <v>75</v>
      </c>
      <c r="F18" s="216" t="s">
        <v>73</v>
      </c>
      <c r="G18" s="217">
        <v>45662</v>
      </c>
    </row>
    <row r="19" spans="2:7" s="214" customFormat="1" ht="15" x14ac:dyDescent="0.2">
      <c r="B19" s="216" t="e">
        <f t="shared" si="0"/>
        <v>#REF!</v>
      </c>
      <c r="C19" s="216" t="s">
        <v>74</v>
      </c>
      <c r="D19" s="216" t="s">
        <v>72</v>
      </c>
      <c r="E19" s="216" t="s">
        <v>75</v>
      </c>
      <c r="F19" s="216" t="s">
        <v>73</v>
      </c>
      <c r="G19" s="217">
        <v>45663</v>
      </c>
    </row>
    <row r="20" spans="2:7" s="214" customFormat="1" ht="15" x14ac:dyDescent="0.2">
      <c r="B20" s="216" t="e">
        <f t="shared" si="0"/>
        <v>#REF!</v>
      </c>
      <c r="C20" s="216" t="s">
        <v>74</v>
      </c>
      <c r="D20" s="216" t="s">
        <v>72</v>
      </c>
      <c r="E20" s="216" t="s">
        <v>75</v>
      </c>
      <c r="F20" s="216" t="s">
        <v>73</v>
      </c>
      <c r="G20" s="217">
        <v>45664</v>
      </c>
    </row>
    <row r="21" spans="2:7" s="214" customFormat="1" ht="15" x14ac:dyDescent="0.2">
      <c r="B21" s="216" t="e">
        <f t="shared" si="0"/>
        <v>#REF!</v>
      </c>
      <c r="C21" s="216" t="s">
        <v>74</v>
      </c>
      <c r="D21" s="216" t="s">
        <v>72</v>
      </c>
      <c r="E21" s="216" t="s">
        <v>75</v>
      </c>
      <c r="F21" s="216" t="s">
        <v>73</v>
      </c>
      <c r="G21" s="217">
        <v>45665</v>
      </c>
    </row>
    <row r="22" spans="2:7" s="214" customFormat="1" ht="15" x14ac:dyDescent="0.2">
      <c r="B22" s="216" t="e">
        <f t="shared" si="0"/>
        <v>#REF!</v>
      </c>
      <c r="C22" s="216" t="s">
        <v>74</v>
      </c>
      <c r="D22" s="216" t="s">
        <v>72</v>
      </c>
      <c r="E22" s="216" t="s">
        <v>75</v>
      </c>
      <c r="F22" s="216" t="s">
        <v>73</v>
      </c>
      <c r="G22" s="217">
        <v>45666</v>
      </c>
    </row>
    <row r="23" spans="2:7" s="214" customFormat="1" ht="15" x14ac:dyDescent="0.2">
      <c r="B23" s="216" t="e">
        <f t="shared" si="0"/>
        <v>#REF!</v>
      </c>
      <c r="C23" s="216" t="s">
        <v>74</v>
      </c>
      <c r="D23" s="216" t="s">
        <v>72</v>
      </c>
      <c r="E23" s="216" t="s">
        <v>75</v>
      </c>
      <c r="F23" s="216" t="s">
        <v>73</v>
      </c>
      <c r="G23" s="217">
        <v>45667</v>
      </c>
    </row>
    <row r="24" spans="2:7" ht="33.75" customHeight="1" x14ac:dyDescent="0.2">
      <c r="G24" s="218" t="s">
        <v>109</v>
      </c>
    </row>
  </sheetData>
  <mergeCells count="5">
    <mergeCell ref="B7:G7"/>
    <mergeCell ref="D2:G2"/>
    <mergeCell ref="D3:G3"/>
    <mergeCell ref="D4:G4"/>
    <mergeCell ref="D5:G5"/>
  </mergeCells>
  <pageMargins left="0.15748031496062992" right="0.15748031496062992" top="0.23" bottom="0.21" header="0.17" footer="0.17"/>
  <pageSetup paperSize="9" scale="8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7</vt:i4>
      </vt:variant>
      <vt:variant>
        <vt:lpstr>Именованные диапазоны</vt:lpstr>
      </vt:variant>
      <vt:variant>
        <vt:i4>3</vt:i4>
      </vt:variant>
    </vt:vector>
  </HeadingPairs>
  <TitlesOfParts>
    <vt:vector size="10" baseType="lpstr">
      <vt:lpstr>Приложение 1</vt:lpstr>
      <vt:lpstr>Приложение 2</vt:lpstr>
      <vt:lpstr>Приложение 3</vt:lpstr>
      <vt:lpstr>Приложение 4</vt:lpstr>
      <vt:lpstr>Приложение №5</vt:lpstr>
      <vt:lpstr>Приложение №6</vt:lpstr>
      <vt:lpstr>Приложение №7</vt:lpstr>
      <vt:lpstr>'Приложение 3'!Область_печати</vt:lpstr>
      <vt:lpstr>'Приложение 4'!Область_печати</vt:lpstr>
      <vt:lpstr>'Приложение №6'!Область_печати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Макарова А.А.</cp:lastModifiedBy>
  <cp:lastPrinted>2022-11-18T08:38:14Z</cp:lastPrinted>
  <dcterms:created xsi:type="dcterms:W3CDTF">1996-10-08T23:32:33Z</dcterms:created>
  <dcterms:modified xsi:type="dcterms:W3CDTF">2022-12-26T07:18:17Z</dcterms:modified>
</cp:coreProperties>
</file>