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 activeTab="4"/>
  </bookViews>
  <sheets>
    <sheet name="Лист1" sheetId="1" r:id="rId1"/>
    <sheet name="на 06-2022" sheetId="2" r:id="rId2"/>
    <sheet name="Заря 06-2022" sheetId="3" r:id="rId3"/>
    <sheet name="Худшкола-10-2022" sheetId="4" r:id="rId4"/>
    <sheet name="на01-2023" sheetId="5" r:id="rId5"/>
  </sheets>
  <definedNames>
    <definedName name="_xlnm.Print_Titles" localSheetId="2">'Заря 06-2022'!$14:$16</definedName>
    <definedName name="_xlnm.Print_Titles" localSheetId="0">Лист1!$14:$16</definedName>
    <definedName name="_xlnm.Print_Titles" localSheetId="1">'на 06-2022'!$13:$15</definedName>
    <definedName name="_xlnm.Print_Titles" localSheetId="4">'на01-2023'!$8:$10</definedName>
    <definedName name="_xlnm.Print_Titles" localSheetId="3">'Худшкола-10-2022'!$14:$16</definedName>
  </definedNames>
  <calcPr calcId="145621"/>
</workbook>
</file>

<file path=xl/calcChain.xml><?xml version="1.0" encoding="utf-8"?>
<calcChain xmlns="http://schemas.openxmlformats.org/spreadsheetml/2006/main">
  <c r="N24" i="5" l="1"/>
  <c r="M24" i="5"/>
  <c r="L24" i="5"/>
  <c r="K24" i="5"/>
  <c r="J24" i="5"/>
  <c r="I24" i="5"/>
  <c r="N23" i="5"/>
  <c r="N21" i="5" s="1"/>
  <c r="M23" i="5"/>
  <c r="L23" i="5"/>
  <c r="K23" i="5"/>
  <c r="J23" i="5"/>
  <c r="J21" i="5" s="1"/>
  <c r="I23" i="5"/>
  <c r="I22" i="5"/>
  <c r="H22" i="5"/>
  <c r="E22" i="5"/>
  <c r="L21" i="5"/>
  <c r="F21" i="5"/>
  <c r="H20" i="5"/>
  <c r="H19" i="5"/>
  <c r="H18" i="5"/>
  <c r="H17" i="5"/>
  <c r="N16" i="5"/>
  <c r="M16" i="5"/>
  <c r="H16" i="5" s="1"/>
  <c r="L16" i="5"/>
  <c r="K16" i="5"/>
  <c r="J16" i="5"/>
  <c r="I16" i="5"/>
  <c r="H14" i="5"/>
  <c r="E14" i="5" s="1"/>
  <c r="E24" i="5" s="1"/>
  <c r="H13" i="5"/>
  <c r="E13" i="5" s="1"/>
  <c r="E23" i="5" s="1"/>
  <c r="H12" i="5"/>
  <c r="E12" i="5"/>
  <c r="M11" i="5"/>
  <c r="L11" i="5"/>
  <c r="K11" i="5"/>
  <c r="J11" i="5"/>
  <c r="I11" i="5"/>
  <c r="F11" i="5"/>
  <c r="I21" i="5" l="1"/>
  <c r="K21" i="5"/>
  <c r="H24" i="5"/>
  <c r="E21" i="5"/>
  <c r="E11" i="5"/>
  <c r="H23" i="5"/>
  <c r="H11" i="5"/>
  <c r="M21" i="5"/>
  <c r="M26" i="4"/>
  <c r="L26" i="4"/>
  <c r="K26" i="4"/>
  <c r="J26" i="4"/>
  <c r="I26" i="4"/>
  <c r="H26" i="4" s="1"/>
  <c r="E26" i="4"/>
  <c r="N25" i="4"/>
  <c r="M25" i="4"/>
  <c r="L25" i="4"/>
  <c r="L23" i="4" s="1"/>
  <c r="K25" i="4"/>
  <c r="H25" i="4" s="1"/>
  <c r="J25" i="4"/>
  <c r="I25" i="4"/>
  <c r="E25" i="4"/>
  <c r="E23" i="4" s="1"/>
  <c r="N24" i="4"/>
  <c r="N23" i="4" s="1"/>
  <c r="M24" i="4"/>
  <c r="H24" i="4" s="1"/>
  <c r="L24" i="4"/>
  <c r="K24" i="4"/>
  <c r="J24" i="4"/>
  <c r="I24" i="4"/>
  <c r="E24" i="4"/>
  <c r="J23" i="4"/>
  <c r="I23" i="4"/>
  <c r="F23" i="4"/>
  <c r="H22" i="4"/>
  <c r="N26" i="4"/>
  <c r="H21" i="4"/>
  <c r="H18" i="4" s="1"/>
  <c r="H20" i="4"/>
  <c r="H19" i="4"/>
  <c r="M18" i="4"/>
  <c r="L18" i="4"/>
  <c r="K18" i="4"/>
  <c r="J18" i="4"/>
  <c r="I18" i="4"/>
  <c r="E18" i="4"/>
  <c r="H21" i="5" l="1"/>
  <c r="H23" i="4"/>
  <c r="K23" i="4"/>
  <c r="M23" i="4"/>
  <c r="N18" i="4"/>
  <c r="E24" i="3"/>
  <c r="E25" i="3"/>
  <c r="E26" i="3"/>
  <c r="J24" i="3"/>
  <c r="K24" i="3"/>
  <c r="L24" i="3"/>
  <c r="H24" i="3" s="1"/>
  <c r="M24" i="3"/>
  <c r="N24" i="3"/>
  <c r="I24" i="3"/>
  <c r="J25" i="3"/>
  <c r="K25" i="3"/>
  <c r="L25" i="3"/>
  <c r="M25" i="3"/>
  <c r="N25" i="3"/>
  <c r="I25" i="3"/>
  <c r="J26" i="3"/>
  <c r="K26" i="3"/>
  <c r="L26" i="3"/>
  <c r="M26" i="3"/>
  <c r="N26" i="3"/>
  <c r="I26" i="3"/>
  <c r="H18" i="3"/>
  <c r="H21" i="3"/>
  <c r="E18" i="3"/>
  <c r="F23" i="3"/>
  <c r="H22" i="3"/>
  <c r="N21" i="3"/>
  <c r="H20" i="3"/>
  <c r="H19" i="3"/>
  <c r="M18" i="3"/>
  <c r="L18" i="3"/>
  <c r="K18" i="3"/>
  <c r="J18" i="3"/>
  <c r="I18" i="3"/>
  <c r="M23" i="3" l="1"/>
  <c r="J23" i="3"/>
  <c r="K23" i="3"/>
  <c r="H25" i="3"/>
  <c r="H26" i="3"/>
  <c r="N18" i="3"/>
  <c r="N23" i="3"/>
  <c r="L23" i="3"/>
  <c r="E23" i="3"/>
  <c r="I23" i="3"/>
  <c r="H21" i="2"/>
  <c r="I21" i="2"/>
  <c r="J21" i="2"/>
  <c r="K21" i="2"/>
  <c r="L21" i="2"/>
  <c r="M21" i="2"/>
  <c r="N21" i="2"/>
  <c r="H22" i="2"/>
  <c r="H23" i="2"/>
  <c r="H24" i="2"/>
  <c r="H25" i="2"/>
  <c r="M29" i="2"/>
  <c r="L29" i="2"/>
  <c r="K29" i="2"/>
  <c r="J29" i="2"/>
  <c r="I29" i="2"/>
  <c r="M28" i="2"/>
  <c r="L28" i="2"/>
  <c r="K28" i="2"/>
  <c r="J28" i="2"/>
  <c r="I28" i="2"/>
  <c r="I27" i="2"/>
  <c r="H27" i="2" s="1"/>
  <c r="F26" i="2"/>
  <c r="N29" i="2"/>
  <c r="H19" i="2"/>
  <c r="E19" i="2" s="1"/>
  <c r="H18" i="2"/>
  <c r="E18" i="2"/>
  <c r="H17" i="2"/>
  <c r="E17" i="2" s="1"/>
  <c r="M16" i="2"/>
  <c r="L16" i="2"/>
  <c r="K16" i="2"/>
  <c r="J16" i="2"/>
  <c r="I16" i="2"/>
  <c r="F16" i="2"/>
  <c r="H23" i="3" l="1"/>
  <c r="H28" i="2"/>
  <c r="H16" i="2"/>
  <c r="J26" i="2"/>
  <c r="E28" i="2"/>
  <c r="E29" i="2"/>
  <c r="M26" i="2"/>
  <c r="L26" i="2"/>
  <c r="H29" i="2"/>
  <c r="H26" i="2" s="1"/>
  <c r="K26" i="2"/>
  <c r="N28" i="2"/>
  <c r="N26" i="2" s="1"/>
  <c r="E16" i="2"/>
  <c r="E27" i="2"/>
  <c r="I26" i="2"/>
  <c r="H25" i="1"/>
  <c r="H24" i="1"/>
  <c r="N25" i="1"/>
  <c r="N30" i="1" s="1"/>
  <c r="E24" i="1"/>
  <c r="N24" i="1" s="1"/>
  <c r="E25" i="1"/>
  <c r="M29" i="1"/>
  <c r="M27" i="1" s="1"/>
  <c r="M30" i="1"/>
  <c r="H26" i="1"/>
  <c r="H23" i="1"/>
  <c r="J22" i="1"/>
  <c r="K22" i="1"/>
  <c r="L22" i="1"/>
  <c r="M22" i="1"/>
  <c r="H22" i="1" s="1"/>
  <c r="I22" i="1"/>
  <c r="F27" i="1"/>
  <c r="J29" i="1"/>
  <c r="J30" i="1"/>
  <c r="I30" i="1"/>
  <c r="F17" i="1"/>
  <c r="L17" i="1"/>
  <c r="M17" i="1"/>
  <c r="L30" i="1"/>
  <c r="L29" i="1"/>
  <c r="K30" i="1"/>
  <c r="K29" i="1"/>
  <c r="I29" i="1"/>
  <c r="I28" i="1"/>
  <c r="H28" i="1" s="1"/>
  <c r="H20" i="1"/>
  <c r="E20" i="1" s="1"/>
  <c r="E30" i="1" s="1"/>
  <c r="H19" i="1"/>
  <c r="E19" i="1" s="1"/>
  <c r="E29" i="1" s="1"/>
  <c r="H18" i="1"/>
  <c r="E18" i="1" s="1"/>
  <c r="K17" i="1"/>
  <c r="J17" i="1"/>
  <c r="E26" i="2" l="1"/>
  <c r="N22" i="1"/>
  <c r="N29" i="1"/>
  <c r="N27" i="1" s="1"/>
  <c r="J27" i="1"/>
  <c r="I17" i="1"/>
  <c r="L27" i="1"/>
  <c r="H29" i="1"/>
  <c r="K27" i="1"/>
  <c r="H30" i="1"/>
  <c r="H17" i="1"/>
  <c r="E17" i="1"/>
  <c r="E28" i="1"/>
  <c r="I27" i="1"/>
  <c r="E27" i="1" l="1"/>
  <c r="H27" i="1"/>
</calcChain>
</file>

<file path=xl/comments1.xml><?xml version="1.0" encoding="utf-8"?>
<comments xmlns="http://schemas.openxmlformats.org/spreadsheetml/2006/main">
  <authors>
    <author>Князева</author>
  </authors>
  <commentLis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6950- Корректировка рабочей документацмм, 1000-технадзор это вне ГП</t>
        </r>
      </text>
    </comment>
  </commentList>
</comments>
</file>

<file path=xl/comments2.xml><?xml version="1.0" encoding="utf-8"?>
<comments xmlns="http://schemas.openxmlformats.org/spreadsheetml/2006/main">
  <authors>
    <author>Князева</author>
  </authors>
  <commentLis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6950- Корректировка рабочей документацмм, 1000-технадзор это вне ГП</t>
        </r>
      </text>
    </comment>
  </commentList>
</comments>
</file>

<file path=xl/comments3.xml><?xml version="1.0" encoding="utf-8"?>
<comments xmlns="http://schemas.openxmlformats.org/spreadsheetml/2006/main">
  <authors>
    <author>Князева</author>
  </authors>
  <commentLis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6950- Корректировка рабочей документацмм, 1000-технадзор это вне ГП</t>
        </r>
      </text>
    </comment>
  </commentList>
</comments>
</file>

<file path=xl/sharedStrings.xml><?xml version="1.0" encoding="utf-8"?>
<sst xmlns="http://schemas.openxmlformats.org/spreadsheetml/2006/main" count="218" uniqueCount="55">
  <si>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</si>
  <si>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</si>
  <si>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</si>
  <si>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</si>
  <si>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</si>
  <si>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</si>
  <si>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</si>
  <si>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</si>
  <si>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</si>
  <si>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</si>
  <si>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</si>
  <si>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</si>
  <si>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</si>
  <si>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</si>
  <si>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</si>
  <si>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</si>
  <si>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</si>
  <si>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</si>
  <si>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</si>
  <si>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</si>
  <si>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</si>
  <si>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</si>
  <si>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</si>
  <si>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</si>
  <si>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</si>
  <si>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</si>
  <si>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</si>
  <si>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</si>
  <si>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</si>
  <si>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к постановлению администрации </t>
  </si>
  <si>
    <t>городского округа Домодедово</t>
  </si>
  <si>
    <t>от ______________ г. № __________</t>
  </si>
  <si>
    <t>"Приложение № 5</t>
  </si>
  <si>
    <t>"</t>
  </si>
  <si>
    <t>Капитальный ремонт и техническое переоснащение здания филиала Шаховского сельского дома культуры МБУК округа Домодедово "Центр культуры и досуга "Импульс", г. Домодедово, мкр. Белые столбы-2</t>
  </si>
  <si>
    <t>2024-2025</t>
  </si>
  <si>
    <t>1511 кв.м., 300 мест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</si>
  <si>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А1.01.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</si>
  <si>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Приложение № 4</t>
  </si>
  <si>
    <t>Приложение № 3</t>
  </si>
  <si>
    <t>2240 кв.м., 425 мест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</si>
  <si>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02.02.
Проведение капитального ремонта, технического переоснащения и благоустройства территорий культурно-досуговых учреждений культуры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</si>
  <si>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"Приложение № 6</t>
  </si>
  <si>
    <t>Капитальный ремонт здания филиала  сельского дома культуры "Заря" МБУ "ЦКД "Импульс"", г. Домодедово, с. Растуново, ул. Заря, стр.33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</si>
  <si>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 02.03.
Проведение капитального ремонта, технического переоснащения и благоустройства территорий муниципальных организаций дополнительного образования  сферы культуры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</si>
  <si>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Капитальный ремонт здания для размещения МБУДО "ДДШИ" филиала "Домодедовской детской художественной школы", расположенного по адресу: М.О., г.Домодедово, мкр.Северный, 3-й Московский проезд, д.8</t>
  </si>
  <si>
    <t>"Приложение № 7</t>
  </si>
  <si>
    <t>173.3 кв.м.</t>
  </si>
  <si>
    <t>2025 год</t>
  </si>
  <si>
    <t>2026 год</t>
  </si>
  <si>
    <t>2027 год</t>
  </si>
  <si>
    <t>2019-2023</t>
  </si>
  <si>
    <t>к муниципальной программе  "Культура и туризм"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</si>
  <si>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А1.01.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 Московской области
 Подпрограммы V «Укрепление материально-технической базы муниципальных учреждений культуры» муниципальной программы "Культура и туризм"
</t>
  </si>
  <si>
    <t>от 31.10.2022 г. № 3285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</si>
</sst>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B22" sqref="B22:B26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8" t="s">
        <v>38</v>
      </c>
      <c r="O1" s="29"/>
    </row>
    <row r="2" spans="1:15" x14ac:dyDescent="0.25">
      <c r="M2" s="28" t="s">
        <v>29</v>
      </c>
      <c r="N2" s="30"/>
      <c r="O2" s="30"/>
    </row>
    <row r="3" spans="1:15" x14ac:dyDescent="0.25">
      <c r="L3" s="28" t="s">
        <v>30</v>
      </c>
      <c r="M3" s="30"/>
      <c r="N3" s="30"/>
      <c r="O3" s="30"/>
    </row>
    <row r="4" spans="1:15" x14ac:dyDescent="0.25">
      <c r="L4" s="28" t="s">
        <v>31</v>
      </c>
      <c r="M4" s="30"/>
      <c r="N4" s="30"/>
      <c r="O4" s="30"/>
    </row>
    <row r="7" spans="1:15" ht="17.25" customHeight="1" x14ac:dyDescent="0.25">
      <c r="H7" s="1"/>
      <c r="I7" s="12"/>
      <c r="J7" s="12"/>
      <c r="K7" s="31" t="s">
        <v>32</v>
      </c>
      <c r="L7" s="31"/>
      <c r="M7" s="31"/>
      <c r="N7" s="31"/>
      <c r="O7" s="32"/>
    </row>
    <row r="8" spans="1:15" ht="14.25" customHeight="1" x14ac:dyDescent="0.25">
      <c r="H8" s="1"/>
      <c r="I8" s="31" t="s">
        <v>18</v>
      </c>
      <c r="J8" s="32"/>
      <c r="K8" s="32"/>
      <c r="L8" s="32"/>
      <c r="M8" s="32"/>
      <c r="N8" s="32"/>
      <c r="O8" s="32"/>
    </row>
    <row r="9" spans="1:15" ht="19.5" customHeight="1" x14ac:dyDescent="0.25">
      <c r="H9" s="1"/>
      <c r="I9" s="50" t="s">
        <v>25</v>
      </c>
      <c r="J9" s="51"/>
      <c r="K9" s="51"/>
      <c r="L9" s="51"/>
      <c r="M9" s="51"/>
      <c r="N9" s="51"/>
      <c r="O9" s="51"/>
    </row>
    <row r="10" spans="1:15" ht="15.75" customHeight="1" x14ac:dyDescent="0.25">
      <c r="H10" s="1"/>
      <c r="I10" s="52" t="s">
        <v>27</v>
      </c>
      <c r="J10" s="52"/>
      <c r="K10" s="52"/>
      <c r="L10" s="52"/>
      <c r="M10" s="52"/>
      <c r="N10" s="52"/>
      <c r="O10" s="52"/>
    </row>
    <row r="11" spans="1:15" ht="14.25" customHeight="1" x14ac:dyDescent="0.25"/>
    <row r="12" spans="1:15" s="3" customFormat="1" ht="96" customHeight="1" x14ac:dyDescent="0.25">
      <c r="A12" s="58" t="s">
        <v>37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4" spans="1:15" ht="66.75" customHeight="1" x14ac:dyDescent="0.25">
      <c r="A14" s="60" t="s">
        <v>0</v>
      </c>
      <c r="B14" s="46" t="s">
        <v>1</v>
      </c>
      <c r="C14" s="46" t="s">
        <v>2</v>
      </c>
      <c r="D14" s="46" t="s">
        <v>3</v>
      </c>
      <c r="E14" s="46" t="s">
        <v>4</v>
      </c>
      <c r="F14" s="46" t="s">
        <v>19</v>
      </c>
      <c r="G14" s="53" t="s">
        <v>5</v>
      </c>
      <c r="H14" s="55" t="s">
        <v>6</v>
      </c>
      <c r="I14" s="56"/>
      <c r="J14" s="56"/>
      <c r="K14" s="56"/>
      <c r="L14" s="56"/>
      <c r="M14" s="57"/>
      <c r="N14" s="46" t="s">
        <v>7</v>
      </c>
      <c r="O14" s="48" t="s">
        <v>8</v>
      </c>
    </row>
    <row r="15" spans="1:15" ht="37.5" customHeight="1" x14ac:dyDescent="0.25">
      <c r="A15" s="61"/>
      <c r="B15" s="47"/>
      <c r="C15" s="47"/>
      <c r="D15" s="47"/>
      <c r="E15" s="47"/>
      <c r="F15" s="47"/>
      <c r="G15" s="54"/>
      <c r="H15" s="4" t="s">
        <v>9</v>
      </c>
      <c r="I15" s="4" t="s">
        <v>20</v>
      </c>
      <c r="J15" s="4" t="s">
        <v>21</v>
      </c>
      <c r="K15" s="4" t="s">
        <v>22</v>
      </c>
      <c r="L15" s="4" t="s">
        <v>23</v>
      </c>
      <c r="M15" s="4" t="s">
        <v>24</v>
      </c>
      <c r="N15" s="47"/>
      <c r="O15" s="49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33">
        <v>1</v>
      </c>
      <c r="B17" s="36" t="s">
        <v>16</v>
      </c>
      <c r="C17" s="36" t="s">
        <v>28</v>
      </c>
      <c r="D17" s="36" t="s">
        <v>17</v>
      </c>
      <c r="E17" s="16">
        <f>E18+E19+E20</f>
        <v>760003.37000000011</v>
      </c>
      <c r="F17" s="18">
        <f>F18+F19+F20</f>
        <v>77393.58</v>
      </c>
      <c r="G17" s="15" t="s">
        <v>10</v>
      </c>
      <c r="H17" s="16">
        <f t="shared" ref="H17:M17" si="0">H18+H19+H20</f>
        <v>682609.79</v>
      </c>
      <c r="I17" s="16">
        <f>I19+I20</f>
        <v>197725.22999999998</v>
      </c>
      <c r="J17" s="16">
        <f t="shared" si="0"/>
        <v>84366.1</v>
      </c>
      <c r="K17" s="16">
        <f t="shared" si="0"/>
        <v>400518.45999999996</v>
      </c>
      <c r="L17" s="16">
        <f t="shared" si="0"/>
        <v>0</v>
      </c>
      <c r="M17" s="16">
        <f t="shared" si="0"/>
        <v>0</v>
      </c>
      <c r="N17" s="16">
        <v>0</v>
      </c>
      <c r="O17" s="39" t="s">
        <v>26</v>
      </c>
    </row>
    <row r="18" spans="1:15" ht="50.25" customHeight="1" x14ac:dyDescent="0.25">
      <c r="A18" s="34"/>
      <c r="B18" s="37"/>
      <c r="C18" s="37"/>
      <c r="D18" s="37"/>
      <c r="E18" s="13">
        <f>H18</f>
        <v>0</v>
      </c>
      <c r="F18" s="11">
        <v>0</v>
      </c>
      <c r="G18" s="17" t="s">
        <v>11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40"/>
    </row>
    <row r="19" spans="1:15" ht="45.75" customHeight="1" x14ac:dyDescent="0.25">
      <c r="A19" s="34"/>
      <c r="B19" s="37"/>
      <c r="C19" s="37"/>
      <c r="D19" s="37"/>
      <c r="E19" s="13">
        <f>H19+F19</f>
        <v>497258.08</v>
      </c>
      <c r="F19" s="11">
        <v>50770.19</v>
      </c>
      <c r="G19" s="17" t="s">
        <v>12</v>
      </c>
      <c r="H19" s="14">
        <f>I19+J19+K19+L19+M19</f>
        <v>446487.89</v>
      </c>
      <c r="I19" s="11">
        <v>128403.62</v>
      </c>
      <c r="J19" s="11">
        <v>55344.160000000003</v>
      </c>
      <c r="K19" s="11">
        <v>262740.11</v>
      </c>
      <c r="L19" s="14">
        <v>0</v>
      </c>
      <c r="M19" s="14">
        <v>0</v>
      </c>
      <c r="N19" s="13">
        <v>0</v>
      </c>
      <c r="O19" s="40"/>
    </row>
    <row r="20" spans="1:15" ht="51" customHeight="1" x14ac:dyDescent="0.25">
      <c r="A20" s="34"/>
      <c r="B20" s="37"/>
      <c r="C20" s="37"/>
      <c r="D20" s="37"/>
      <c r="E20" s="13">
        <f>H20+F20</f>
        <v>262745.29000000004</v>
      </c>
      <c r="F20" s="11">
        <v>26623.39</v>
      </c>
      <c r="G20" s="17" t="s">
        <v>13</v>
      </c>
      <c r="H20" s="14">
        <f>I20+J20+K20+L20+M20</f>
        <v>236121.90000000002</v>
      </c>
      <c r="I20" s="11">
        <v>69321.61</v>
      </c>
      <c r="J20" s="11">
        <v>29021.94</v>
      </c>
      <c r="K20" s="11">
        <v>137778.35</v>
      </c>
      <c r="L20" s="14">
        <v>0</v>
      </c>
      <c r="M20" s="14">
        <v>0</v>
      </c>
      <c r="N20" s="13">
        <v>0</v>
      </c>
      <c r="O20" s="40"/>
    </row>
    <row r="21" spans="1:15" ht="21" hidden="1" customHeight="1" x14ac:dyDescent="0.25">
      <c r="A21" s="35"/>
      <c r="B21" s="38"/>
      <c r="C21" s="38"/>
      <c r="D21" s="38"/>
      <c r="E21" s="13">
        <v>0</v>
      </c>
      <c r="F21" s="13">
        <v>0</v>
      </c>
      <c r="G21" s="17" t="s">
        <v>14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40"/>
    </row>
    <row r="22" spans="1:15" ht="30" customHeight="1" x14ac:dyDescent="0.25">
      <c r="A22" s="44">
        <v>2</v>
      </c>
      <c r="B22" s="45" t="s">
        <v>34</v>
      </c>
      <c r="C22" s="45" t="s">
        <v>35</v>
      </c>
      <c r="D22" s="45" t="s">
        <v>36</v>
      </c>
      <c r="E22" s="16">
        <v>103288.89</v>
      </c>
      <c r="F22" s="16">
        <v>0</v>
      </c>
      <c r="G22" s="15" t="s">
        <v>10</v>
      </c>
      <c r="H22" s="16">
        <f>M22</f>
        <v>31000</v>
      </c>
      <c r="I22" s="16">
        <f>I23+I24+I25+I26</f>
        <v>0</v>
      </c>
      <c r="J22" s="16">
        <f t="shared" ref="J22:N22" si="1">J23+J24+J25+J26</f>
        <v>0</v>
      </c>
      <c r="K22" s="16">
        <f t="shared" si="1"/>
        <v>0</v>
      </c>
      <c r="L22" s="16">
        <f t="shared" si="1"/>
        <v>0</v>
      </c>
      <c r="M22" s="16">
        <f t="shared" si="1"/>
        <v>31000</v>
      </c>
      <c r="N22" s="16">
        <f t="shared" si="1"/>
        <v>72288.889999999985</v>
      </c>
      <c r="O22" s="40"/>
    </row>
    <row r="23" spans="1:15" ht="43.5" customHeight="1" x14ac:dyDescent="0.25">
      <c r="A23" s="44"/>
      <c r="B23" s="45"/>
      <c r="C23" s="45"/>
      <c r="D23" s="45"/>
      <c r="E23" s="13">
        <v>0</v>
      </c>
      <c r="F23" s="13">
        <v>0</v>
      </c>
      <c r="G23" s="17" t="s">
        <v>11</v>
      </c>
      <c r="H23" s="13">
        <f>I23+J23+K23+L23+M23+N23</f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40"/>
    </row>
    <row r="24" spans="1:15" ht="45" customHeight="1" x14ac:dyDescent="0.25">
      <c r="A24" s="44"/>
      <c r="B24" s="45"/>
      <c r="C24" s="45"/>
      <c r="D24" s="45"/>
      <c r="E24" s="13">
        <f>E22*64.1/100</f>
        <v>66208.178489999991</v>
      </c>
      <c r="F24" s="13">
        <v>0</v>
      </c>
      <c r="G24" s="17" t="s">
        <v>12</v>
      </c>
      <c r="H24" s="13">
        <f>M24</f>
        <v>19871</v>
      </c>
      <c r="I24" s="13">
        <v>0</v>
      </c>
      <c r="J24" s="13">
        <v>0</v>
      </c>
      <c r="K24" s="13">
        <v>0</v>
      </c>
      <c r="L24" s="13">
        <v>0</v>
      </c>
      <c r="M24" s="13">
        <v>19871</v>
      </c>
      <c r="N24" s="13">
        <f>E24-M24</f>
        <v>46337.178489999991</v>
      </c>
      <c r="O24" s="40"/>
    </row>
    <row r="25" spans="1:15" ht="45" customHeight="1" x14ac:dyDescent="0.25">
      <c r="A25" s="44"/>
      <c r="B25" s="45"/>
      <c r="C25" s="45"/>
      <c r="D25" s="45"/>
      <c r="E25" s="13">
        <f>E22*35.9/100</f>
        <v>37080.711509999994</v>
      </c>
      <c r="F25" s="13">
        <v>0</v>
      </c>
      <c r="G25" s="17" t="s">
        <v>13</v>
      </c>
      <c r="H25" s="13">
        <f>M25</f>
        <v>11129</v>
      </c>
      <c r="I25" s="13">
        <v>0</v>
      </c>
      <c r="J25" s="13">
        <v>0</v>
      </c>
      <c r="K25" s="13">
        <v>0</v>
      </c>
      <c r="L25" s="13">
        <v>0</v>
      </c>
      <c r="M25" s="13">
        <v>11129</v>
      </c>
      <c r="N25" s="13">
        <f>E25-M25</f>
        <v>25951.711509999994</v>
      </c>
      <c r="O25" s="40"/>
    </row>
    <row r="26" spans="1:15" ht="30.75" hidden="1" customHeight="1" x14ac:dyDescent="0.25">
      <c r="A26" s="44"/>
      <c r="B26" s="45"/>
      <c r="C26" s="45"/>
      <c r="D26" s="45"/>
      <c r="E26" s="13">
        <v>0</v>
      </c>
      <c r="F26" s="13">
        <v>0</v>
      </c>
      <c r="G26" s="17" t="s">
        <v>14</v>
      </c>
      <c r="H26" s="13">
        <f t="shared" ref="H26" si="2">I26+J26+K26+L26+M26+N26</f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40"/>
    </row>
    <row r="27" spans="1:15" ht="27" customHeight="1" x14ac:dyDescent="0.25">
      <c r="A27" s="42" t="s">
        <v>15</v>
      </c>
      <c r="B27" s="43"/>
      <c r="C27" s="7"/>
      <c r="D27" s="19"/>
      <c r="E27" s="16">
        <f>E29+E30</f>
        <v>863292.26</v>
      </c>
      <c r="F27" s="16">
        <f>F29+F30</f>
        <v>77393.58</v>
      </c>
      <c r="G27" s="15" t="s">
        <v>9</v>
      </c>
      <c r="H27" s="16">
        <f t="shared" ref="H27:N27" si="3">H28+H29+H30</f>
        <v>713609.79</v>
      </c>
      <c r="I27" s="16">
        <f>I28+I29+I30</f>
        <v>197725.22999999998</v>
      </c>
      <c r="J27" s="16">
        <f t="shared" si="3"/>
        <v>84366.1</v>
      </c>
      <c r="K27" s="16">
        <f t="shared" si="3"/>
        <v>400518.45999999996</v>
      </c>
      <c r="L27" s="16">
        <f>L28+L29+L30</f>
        <v>0</v>
      </c>
      <c r="M27" s="16">
        <f t="shared" si="3"/>
        <v>31000</v>
      </c>
      <c r="N27" s="16">
        <f t="shared" si="3"/>
        <v>72288.889999999985</v>
      </c>
      <c r="O27" s="40"/>
    </row>
    <row r="28" spans="1:15" ht="45" x14ac:dyDescent="0.25">
      <c r="A28" s="8"/>
      <c r="B28" s="8"/>
      <c r="C28" s="7"/>
      <c r="D28" s="7"/>
      <c r="E28" s="13">
        <f>H28</f>
        <v>0</v>
      </c>
      <c r="F28" s="13">
        <v>0</v>
      </c>
      <c r="G28" s="17" t="s">
        <v>11</v>
      </c>
      <c r="H28" s="14">
        <f>I28+J28+K28+L28+M28</f>
        <v>0</v>
      </c>
      <c r="I28" s="14">
        <f>I18</f>
        <v>0</v>
      </c>
      <c r="J28" s="14">
        <v>0</v>
      </c>
      <c r="K28" s="14">
        <v>0</v>
      </c>
      <c r="L28" s="14">
        <v>0</v>
      </c>
      <c r="M28" s="14">
        <v>0</v>
      </c>
      <c r="N28" s="13">
        <v>0</v>
      </c>
      <c r="O28" s="40"/>
    </row>
    <row r="29" spans="1:15" ht="33.75" customHeight="1" x14ac:dyDescent="0.25">
      <c r="A29" s="8"/>
      <c r="B29" s="8"/>
      <c r="C29" s="7"/>
      <c r="D29" s="7"/>
      <c r="E29" s="13">
        <f>E19+E24</f>
        <v>563466.25849000004</v>
      </c>
      <c r="F29" s="11">
        <v>50770.19</v>
      </c>
      <c r="G29" s="17" t="s">
        <v>12</v>
      </c>
      <c r="H29" s="14">
        <f>I29+J29+K29+L29+M29</f>
        <v>466358.89</v>
      </c>
      <c r="I29" s="14">
        <f>I19</f>
        <v>128403.62</v>
      </c>
      <c r="J29" s="14">
        <f t="shared" ref="J29:L30" si="4">J19</f>
        <v>55344.160000000003</v>
      </c>
      <c r="K29" s="14">
        <f t="shared" si="4"/>
        <v>262740.11</v>
      </c>
      <c r="L29" s="14">
        <f t="shared" si="4"/>
        <v>0</v>
      </c>
      <c r="M29" s="14">
        <f>M24</f>
        <v>19871</v>
      </c>
      <c r="N29" s="14">
        <f>N24</f>
        <v>46337.178489999991</v>
      </c>
      <c r="O29" s="40"/>
    </row>
    <row r="30" spans="1:15" ht="43.5" customHeight="1" x14ac:dyDescent="0.25">
      <c r="A30" s="8"/>
      <c r="B30" s="8"/>
      <c r="C30" s="7"/>
      <c r="D30" s="7"/>
      <c r="E30" s="13">
        <f>E20+E25</f>
        <v>299826.00151000003</v>
      </c>
      <c r="F30" s="11">
        <v>26623.39</v>
      </c>
      <c r="G30" s="17" t="s">
        <v>13</v>
      </c>
      <c r="H30" s="14">
        <f>I30+J30+K30+L30+M30</f>
        <v>247250.90000000002</v>
      </c>
      <c r="I30" s="14">
        <f>I20</f>
        <v>69321.61</v>
      </c>
      <c r="J30" s="14">
        <f t="shared" si="4"/>
        <v>29021.94</v>
      </c>
      <c r="K30" s="14">
        <f t="shared" si="4"/>
        <v>137778.35</v>
      </c>
      <c r="L30" s="14">
        <f t="shared" si="4"/>
        <v>0</v>
      </c>
      <c r="M30" s="14">
        <f>M25</f>
        <v>11129</v>
      </c>
      <c r="N30" s="14">
        <f>N25</f>
        <v>25951.711509999994</v>
      </c>
      <c r="O30" s="41"/>
    </row>
    <row r="31" spans="1:15" s="2" customFormat="1" ht="15.75" x14ac:dyDescent="0.25">
      <c r="B31" s="9"/>
      <c r="O31" s="10" t="s">
        <v>33</v>
      </c>
    </row>
  </sheetData>
  <mergeCells count="29"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  <mergeCell ref="A17:A21"/>
    <mergeCell ref="B17:B21"/>
    <mergeCell ref="C17:C21"/>
    <mergeCell ref="D17:D21"/>
    <mergeCell ref="O17:O30"/>
    <mergeCell ref="A27:B27"/>
    <mergeCell ref="A22:A26"/>
    <mergeCell ref="B22:B26"/>
    <mergeCell ref="C22:C26"/>
    <mergeCell ref="D22:D26"/>
    <mergeCell ref="N1:O1"/>
    <mergeCell ref="M2:O2"/>
    <mergeCell ref="L3:O3"/>
    <mergeCell ref="L4:O4"/>
    <mergeCell ref="K7:O7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view="pageBreakPreview" zoomScale="60" zoomScaleNormal="100" workbookViewId="0">
      <selection activeCell="F40" sqref="F40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2" width="11.7109375" customWidth="1"/>
    <col min="13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8" t="s">
        <v>39</v>
      </c>
      <c r="O1" s="29"/>
    </row>
    <row r="2" spans="1:15" x14ac:dyDescent="0.25">
      <c r="M2" s="28" t="s">
        <v>29</v>
      </c>
      <c r="N2" s="30"/>
      <c r="O2" s="30"/>
    </row>
    <row r="3" spans="1:15" x14ac:dyDescent="0.25">
      <c r="L3" s="28" t="s">
        <v>30</v>
      </c>
      <c r="M3" s="30"/>
      <c r="N3" s="30"/>
      <c r="O3" s="30"/>
    </row>
    <row r="4" spans="1:15" x14ac:dyDescent="0.25">
      <c r="L4" s="28" t="s">
        <v>31</v>
      </c>
      <c r="M4" s="30"/>
      <c r="N4" s="30"/>
      <c r="O4" s="30"/>
    </row>
    <row r="6" spans="1:15" ht="17.25" customHeight="1" x14ac:dyDescent="0.25">
      <c r="H6" s="1"/>
      <c r="I6" s="20"/>
      <c r="J6" s="20"/>
      <c r="K6" s="31" t="s">
        <v>32</v>
      </c>
      <c r="L6" s="31"/>
      <c r="M6" s="31"/>
      <c r="N6" s="31"/>
      <c r="O6" s="32"/>
    </row>
    <row r="7" spans="1:15" ht="14.25" customHeight="1" x14ac:dyDescent="0.25">
      <c r="H7" s="1"/>
      <c r="I7" s="31" t="s">
        <v>18</v>
      </c>
      <c r="J7" s="32"/>
      <c r="K7" s="32"/>
      <c r="L7" s="32"/>
      <c r="M7" s="32"/>
      <c r="N7" s="32"/>
      <c r="O7" s="32"/>
    </row>
    <row r="8" spans="1:15" ht="19.5" customHeight="1" x14ac:dyDescent="0.25">
      <c r="H8" s="1"/>
      <c r="I8" s="50" t="s">
        <v>25</v>
      </c>
      <c r="J8" s="51"/>
      <c r="K8" s="51"/>
      <c r="L8" s="51"/>
      <c r="M8" s="51"/>
      <c r="N8" s="51"/>
      <c r="O8" s="51"/>
    </row>
    <row r="9" spans="1:15" ht="15.75" customHeight="1" x14ac:dyDescent="0.25">
      <c r="H9" s="1"/>
      <c r="I9" s="52" t="s">
        <v>27</v>
      </c>
      <c r="J9" s="52"/>
      <c r="K9" s="52"/>
      <c r="L9" s="52"/>
      <c r="M9" s="52"/>
      <c r="N9" s="52"/>
      <c r="O9" s="52"/>
    </row>
    <row r="10" spans="1:15" ht="14.25" customHeight="1" x14ac:dyDescent="0.25"/>
    <row r="11" spans="1:15" s="3" customFormat="1" ht="96" customHeight="1" x14ac:dyDescent="0.25">
      <c r="A11" s="58" t="s">
        <v>37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</row>
    <row r="13" spans="1:15" ht="66.75" customHeight="1" x14ac:dyDescent="0.25">
      <c r="A13" s="60" t="s">
        <v>0</v>
      </c>
      <c r="B13" s="46" t="s">
        <v>1</v>
      </c>
      <c r="C13" s="46" t="s">
        <v>2</v>
      </c>
      <c r="D13" s="46" t="s">
        <v>3</v>
      </c>
      <c r="E13" s="46" t="s">
        <v>4</v>
      </c>
      <c r="F13" s="46" t="s">
        <v>19</v>
      </c>
      <c r="G13" s="53" t="s">
        <v>5</v>
      </c>
      <c r="H13" s="55" t="s">
        <v>6</v>
      </c>
      <c r="I13" s="56"/>
      <c r="J13" s="56"/>
      <c r="K13" s="56"/>
      <c r="L13" s="56"/>
      <c r="M13" s="57"/>
      <c r="N13" s="46" t="s">
        <v>7</v>
      </c>
      <c r="O13" s="48" t="s">
        <v>8</v>
      </c>
    </row>
    <row r="14" spans="1:15" ht="37.5" customHeight="1" x14ac:dyDescent="0.25">
      <c r="A14" s="61"/>
      <c r="B14" s="47"/>
      <c r="C14" s="47"/>
      <c r="D14" s="47"/>
      <c r="E14" s="47"/>
      <c r="F14" s="47"/>
      <c r="G14" s="54"/>
      <c r="H14" s="4" t="s">
        <v>9</v>
      </c>
      <c r="I14" s="4" t="s">
        <v>20</v>
      </c>
      <c r="J14" s="4" t="s">
        <v>21</v>
      </c>
      <c r="K14" s="4" t="s">
        <v>22</v>
      </c>
      <c r="L14" s="4" t="s">
        <v>23</v>
      </c>
      <c r="M14" s="4" t="s">
        <v>24</v>
      </c>
      <c r="N14" s="47"/>
      <c r="O14" s="49"/>
    </row>
    <row r="15" spans="1:15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5">
        <v>10</v>
      </c>
      <c r="K15" s="5">
        <v>11</v>
      </c>
      <c r="L15" s="5">
        <v>12</v>
      </c>
      <c r="M15" s="5">
        <v>13</v>
      </c>
      <c r="N15" s="5">
        <v>14</v>
      </c>
      <c r="O15" s="6">
        <v>15</v>
      </c>
    </row>
    <row r="16" spans="1:15" ht="27.75" customHeight="1" x14ac:dyDescent="0.25">
      <c r="A16" s="33">
        <v>1</v>
      </c>
      <c r="B16" s="36" t="s">
        <v>16</v>
      </c>
      <c r="C16" s="36" t="s">
        <v>28</v>
      </c>
      <c r="D16" s="36" t="s">
        <v>17</v>
      </c>
      <c r="E16" s="16">
        <f>E17+E18+E19</f>
        <v>760003.37</v>
      </c>
      <c r="F16" s="18">
        <f>F17+F18+F19</f>
        <v>77393.58</v>
      </c>
      <c r="G16" s="15" t="s">
        <v>10</v>
      </c>
      <c r="H16" s="16">
        <f t="shared" ref="H16:M16" si="0">H17+H18+H19</f>
        <v>682609.79</v>
      </c>
      <c r="I16" s="16">
        <f>I18+I19</f>
        <v>197725.22999999998</v>
      </c>
      <c r="J16" s="16">
        <f t="shared" si="0"/>
        <v>84366.1</v>
      </c>
      <c r="K16" s="16">
        <f t="shared" si="0"/>
        <v>175670.9</v>
      </c>
      <c r="L16" s="16">
        <f t="shared" si="0"/>
        <v>224847.56</v>
      </c>
      <c r="M16" s="16">
        <f t="shared" si="0"/>
        <v>0</v>
      </c>
      <c r="N16" s="16">
        <v>0</v>
      </c>
      <c r="O16" s="39" t="s">
        <v>26</v>
      </c>
    </row>
    <row r="17" spans="1:15" ht="50.25" customHeight="1" x14ac:dyDescent="0.25">
      <c r="A17" s="34"/>
      <c r="B17" s="37"/>
      <c r="C17" s="37"/>
      <c r="D17" s="37"/>
      <c r="E17" s="13">
        <f>H17</f>
        <v>0</v>
      </c>
      <c r="F17" s="11">
        <v>0</v>
      </c>
      <c r="G17" s="17" t="s">
        <v>11</v>
      </c>
      <c r="H17" s="14">
        <f>I17+J17+K17+L17+M17</f>
        <v>0</v>
      </c>
      <c r="I17" s="11">
        <v>0</v>
      </c>
      <c r="J17" s="11">
        <v>0</v>
      </c>
      <c r="K17" s="14">
        <v>0</v>
      </c>
      <c r="L17" s="14">
        <v>0</v>
      </c>
      <c r="M17" s="14">
        <v>0</v>
      </c>
      <c r="N17" s="13">
        <v>0</v>
      </c>
      <c r="O17" s="40"/>
    </row>
    <row r="18" spans="1:15" ht="45.75" customHeight="1" x14ac:dyDescent="0.25">
      <c r="A18" s="34"/>
      <c r="B18" s="37"/>
      <c r="C18" s="37"/>
      <c r="D18" s="37"/>
      <c r="E18" s="13">
        <f>H18+F18</f>
        <v>497258.08</v>
      </c>
      <c r="F18" s="11">
        <v>50770.19</v>
      </c>
      <c r="G18" s="17" t="s">
        <v>12</v>
      </c>
      <c r="H18" s="14">
        <f>I18+J18+K18+L18+M18</f>
        <v>446487.89</v>
      </c>
      <c r="I18" s="11">
        <v>128403.62</v>
      </c>
      <c r="J18" s="11">
        <v>55344.160000000003</v>
      </c>
      <c r="K18" s="11">
        <v>115240.11</v>
      </c>
      <c r="L18" s="14">
        <v>147500</v>
      </c>
      <c r="M18" s="14">
        <v>0</v>
      </c>
      <c r="N18" s="13">
        <v>0</v>
      </c>
      <c r="O18" s="40"/>
    </row>
    <row r="19" spans="1:15" ht="54" customHeight="1" x14ac:dyDescent="0.25">
      <c r="A19" s="34"/>
      <c r="B19" s="37"/>
      <c r="C19" s="37"/>
      <c r="D19" s="37"/>
      <c r="E19" s="13">
        <f>H19+F19</f>
        <v>262745.28999999998</v>
      </c>
      <c r="F19" s="11">
        <v>26623.39</v>
      </c>
      <c r="G19" s="17" t="s">
        <v>13</v>
      </c>
      <c r="H19" s="14">
        <f>I19+J19+K19+L19+M19</f>
        <v>236121.9</v>
      </c>
      <c r="I19" s="11">
        <v>69321.61</v>
      </c>
      <c r="J19" s="11">
        <v>29021.94</v>
      </c>
      <c r="K19" s="11">
        <v>60430.79</v>
      </c>
      <c r="L19" s="14">
        <v>77347.56</v>
      </c>
      <c r="M19" s="14">
        <v>0</v>
      </c>
      <c r="N19" s="13">
        <v>0</v>
      </c>
      <c r="O19" s="40"/>
    </row>
    <row r="20" spans="1:15" ht="13.5" customHeight="1" x14ac:dyDescent="0.25">
      <c r="A20" s="35"/>
      <c r="B20" s="38"/>
      <c r="C20" s="38"/>
      <c r="D20" s="38"/>
      <c r="E20" s="13">
        <v>0</v>
      </c>
      <c r="F20" s="13">
        <v>0</v>
      </c>
      <c r="G20" s="17" t="s">
        <v>14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40"/>
    </row>
    <row r="21" spans="1:15" ht="13.5" hidden="1" customHeight="1" x14ac:dyDescent="0.25">
      <c r="A21" s="33">
        <v>2</v>
      </c>
      <c r="B21" s="36" t="s">
        <v>34</v>
      </c>
      <c r="C21" s="36" t="s">
        <v>35</v>
      </c>
      <c r="D21" s="36" t="s">
        <v>36</v>
      </c>
      <c r="E21" s="16"/>
      <c r="F21" s="16">
        <v>0</v>
      </c>
      <c r="G21" s="15" t="s">
        <v>10</v>
      </c>
      <c r="H21" s="16">
        <f>M21</f>
        <v>0</v>
      </c>
      <c r="I21" s="16">
        <f>I22+I23+I24+I25</f>
        <v>0</v>
      </c>
      <c r="J21" s="16">
        <f t="shared" ref="J21:N21" si="1">J22+J23+J24+J25</f>
        <v>0</v>
      </c>
      <c r="K21" s="16">
        <f t="shared" si="1"/>
        <v>0</v>
      </c>
      <c r="L21" s="16">
        <f t="shared" si="1"/>
        <v>0</v>
      </c>
      <c r="M21" s="16">
        <f t="shared" si="1"/>
        <v>0</v>
      </c>
      <c r="N21" s="16">
        <f t="shared" si="1"/>
        <v>0</v>
      </c>
      <c r="O21" s="40"/>
    </row>
    <row r="22" spans="1:15" ht="13.5" hidden="1" customHeight="1" x14ac:dyDescent="0.25">
      <c r="A22" s="34"/>
      <c r="B22" s="37"/>
      <c r="C22" s="37"/>
      <c r="D22" s="37"/>
      <c r="E22" s="13">
        <v>0</v>
      </c>
      <c r="F22" s="13"/>
      <c r="G22" s="17" t="s">
        <v>11</v>
      </c>
      <c r="H22" s="13">
        <f>I22+J22+K22+L22+M22+N22</f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40"/>
    </row>
    <row r="23" spans="1:15" ht="13.5" hidden="1" customHeight="1" x14ac:dyDescent="0.25">
      <c r="A23" s="34"/>
      <c r="B23" s="37"/>
      <c r="C23" s="37"/>
      <c r="D23" s="37"/>
      <c r="E23" s="13"/>
      <c r="F23" s="13"/>
      <c r="G23" s="17" t="s">
        <v>12</v>
      </c>
      <c r="H23" s="13">
        <f>M23</f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40"/>
    </row>
    <row r="24" spans="1:15" ht="13.5" hidden="1" customHeight="1" x14ac:dyDescent="0.25">
      <c r="A24" s="34"/>
      <c r="B24" s="37"/>
      <c r="C24" s="37"/>
      <c r="D24" s="37"/>
      <c r="E24" s="13"/>
      <c r="F24" s="13"/>
      <c r="G24" s="17" t="s">
        <v>13</v>
      </c>
      <c r="H24" s="13">
        <f>M24</f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40"/>
    </row>
    <row r="25" spans="1:15" ht="95.25" hidden="1" customHeight="1" x14ac:dyDescent="0.25">
      <c r="A25" s="35"/>
      <c r="B25" s="38"/>
      <c r="C25" s="38"/>
      <c r="D25" s="38"/>
      <c r="E25" s="13"/>
      <c r="F25" s="13"/>
      <c r="G25" s="17" t="s">
        <v>14</v>
      </c>
      <c r="H25" s="13">
        <f t="shared" ref="H25" si="2">I25+J25+K25+L25+M25+N25</f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40"/>
    </row>
    <row r="26" spans="1:15" ht="13.5" customHeight="1" x14ac:dyDescent="0.25">
      <c r="A26" s="42" t="s">
        <v>15</v>
      </c>
      <c r="B26" s="43"/>
      <c r="C26" s="7"/>
      <c r="D26" s="19"/>
      <c r="E26" s="16">
        <f>E28+E29</f>
        <v>760003.37</v>
      </c>
      <c r="F26" s="16">
        <f>F28+F29</f>
        <v>77393.58</v>
      </c>
      <c r="G26" s="15" t="s">
        <v>9</v>
      </c>
      <c r="H26" s="16">
        <f t="shared" ref="H26:N26" si="3">H27+H28+H29</f>
        <v>682609.79</v>
      </c>
      <c r="I26" s="16">
        <f>I27+I28+I29</f>
        <v>197725.22999999998</v>
      </c>
      <c r="J26" s="16">
        <f t="shared" si="3"/>
        <v>84366.1</v>
      </c>
      <c r="K26" s="16">
        <f t="shared" si="3"/>
        <v>175670.9</v>
      </c>
      <c r="L26" s="16">
        <f>L27+L28+L29</f>
        <v>224847.56</v>
      </c>
      <c r="M26" s="16">
        <f t="shared" si="3"/>
        <v>0</v>
      </c>
      <c r="N26" s="16">
        <f t="shared" si="3"/>
        <v>0</v>
      </c>
      <c r="O26" s="40"/>
    </row>
    <row r="27" spans="1:15" ht="45" x14ac:dyDescent="0.25">
      <c r="A27" s="8"/>
      <c r="B27" s="8"/>
      <c r="C27" s="7"/>
      <c r="D27" s="7"/>
      <c r="E27" s="13">
        <f>H27</f>
        <v>0</v>
      </c>
      <c r="F27" s="13">
        <v>0</v>
      </c>
      <c r="G27" s="17" t="s">
        <v>11</v>
      </c>
      <c r="H27" s="14">
        <f>I27+J27+K27+L27+M27</f>
        <v>0</v>
      </c>
      <c r="I27" s="14">
        <f>I17</f>
        <v>0</v>
      </c>
      <c r="J27" s="14">
        <v>0</v>
      </c>
      <c r="K27" s="14">
        <v>0</v>
      </c>
      <c r="L27" s="14">
        <v>0</v>
      </c>
      <c r="M27" s="14">
        <v>0</v>
      </c>
      <c r="N27" s="13">
        <v>0</v>
      </c>
      <c r="O27" s="40"/>
    </row>
    <row r="28" spans="1:15" ht="45.75" customHeight="1" x14ac:dyDescent="0.25">
      <c r="A28" s="8"/>
      <c r="B28" s="8"/>
      <c r="C28" s="7"/>
      <c r="D28" s="7"/>
      <c r="E28" s="13">
        <f>E18+E23</f>
        <v>497258.08</v>
      </c>
      <c r="F28" s="11">
        <v>50770.19</v>
      </c>
      <c r="G28" s="17" t="s">
        <v>12</v>
      </c>
      <c r="H28" s="14">
        <f>I28+J28+K28+L28+M28</f>
        <v>446487.89</v>
      </c>
      <c r="I28" s="14">
        <f>I18</f>
        <v>128403.62</v>
      </c>
      <c r="J28" s="14">
        <f t="shared" ref="J28:L29" si="4">J18</f>
        <v>55344.160000000003</v>
      </c>
      <c r="K28" s="14">
        <f t="shared" si="4"/>
        <v>115240.11</v>
      </c>
      <c r="L28" s="14">
        <f t="shared" si="4"/>
        <v>147500</v>
      </c>
      <c r="M28" s="14">
        <f>M23</f>
        <v>0</v>
      </c>
      <c r="N28" s="14">
        <f>N23</f>
        <v>0</v>
      </c>
      <c r="O28" s="40"/>
    </row>
    <row r="29" spans="1:15" ht="43.5" customHeight="1" x14ac:dyDescent="0.25">
      <c r="A29" s="8"/>
      <c r="B29" s="8"/>
      <c r="C29" s="7"/>
      <c r="D29" s="7"/>
      <c r="E29" s="13">
        <f>E19+E24</f>
        <v>262745.28999999998</v>
      </c>
      <c r="F29" s="11">
        <v>26623.39</v>
      </c>
      <c r="G29" s="17" t="s">
        <v>13</v>
      </c>
      <c r="H29" s="14">
        <f>I29+J29+K29+L29+M29</f>
        <v>236121.9</v>
      </c>
      <c r="I29" s="14">
        <f>I19</f>
        <v>69321.61</v>
      </c>
      <c r="J29" s="14">
        <f t="shared" si="4"/>
        <v>29021.94</v>
      </c>
      <c r="K29" s="14">
        <f t="shared" si="4"/>
        <v>60430.79</v>
      </c>
      <c r="L29" s="14">
        <f t="shared" si="4"/>
        <v>77347.56</v>
      </c>
      <c r="M29" s="14">
        <f>M24</f>
        <v>0</v>
      </c>
      <c r="N29" s="14">
        <f>N24</f>
        <v>0</v>
      </c>
      <c r="O29" s="41"/>
    </row>
    <row r="30" spans="1:15" s="2" customFormat="1" ht="15.75" x14ac:dyDescent="0.25">
      <c r="B30" s="9"/>
      <c r="O30" s="10" t="s">
        <v>33</v>
      </c>
    </row>
  </sheetData>
  <mergeCells count="29">
    <mergeCell ref="I7:O7"/>
    <mergeCell ref="N1:O1"/>
    <mergeCell ref="M2:O2"/>
    <mergeCell ref="L3:O3"/>
    <mergeCell ref="L4:O4"/>
    <mergeCell ref="K6:O6"/>
    <mergeCell ref="I8:O8"/>
    <mergeCell ref="I9:O9"/>
    <mergeCell ref="A11:O11"/>
    <mergeCell ref="A13:A14"/>
    <mergeCell ref="B13:B14"/>
    <mergeCell ref="C13:C14"/>
    <mergeCell ref="D13:D14"/>
    <mergeCell ref="E13:E14"/>
    <mergeCell ref="F13:F14"/>
    <mergeCell ref="G13:G14"/>
    <mergeCell ref="O13:O14"/>
    <mergeCell ref="H13:M13"/>
    <mergeCell ref="N13:N14"/>
    <mergeCell ref="A16:A20"/>
    <mergeCell ref="B16:B20"/>
    <mergeCell ref="C16:C20"/>
    <mergeCell ref="D16:D20"/>
    <mergeCell ref="O16:O29"/>
    <mergeCell ref="A21:A25"/>
    <mergeCell ref="B21:B25"/>
    <mergeCell ref="C21:C25"/>
    <mergeCell ref="D21:D25"/>
    <mergeCell ref="A26:B26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60" zoomScaleNormal="100" workbookViewId="0">
      <selection activeCell="A23" sqref="A23:B23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4.570312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2" width="12.140625" customWidth="1"/>
    <col min="13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8" t="s">
        <v>39</v>
      </c>
      <c r="O1" s="29"/>
    </row>
    <row r="2" spans="1:15" x14ac:dyDescent="0.25">
      <c r="M2" s="28" t="s">
        <v>29</v>
      </c>
      <c r="N2" s="30"/>
      <c r="O2" s="30"/>
    </row>
    <row r="3" spans="1:15" x14ac:dyDescent="0.25">
      <c r="L3" s="28" t="s">
        <v>30</v>
      </c>
      <c r="M3" s="30"/>
      <c r="N3" s="30"/>
      <c r="O3" s="30"/>
    </row>
    <row r="4" spans="1:15" x14ac:dyDescent="0.25">
      <c r="L4" s="28" t="s">
        <v>31</v>
      </c>
      <c r="M4" s="30"/>
      <c r="N4" s="30"/>
      <c r="O4" s="30"/>
    </row>
    <row r="7" spans="1:15" ht="17.25" customHeight="1" x14ac:dyDescent="0.25">
      <c r="H7" s="1"/>
      <c r="I7" s="21"/>
      <c r="J7" s="21"/>
      <c r="K7" s="31" t="s">
        <v>42</v>
      </c>
      <c r="L7" s="31"/>
      <c r="M7" s="31"/>
      <c r="N7" s="31"/>
      <c r="O7" s="32"/>
    </row>
    <row r="8" spans="1:15" ht="14.25" customHeight="1" x14ac:dyDescent="0.25">
      <c r="H8" s="1"/>
      <c r="I8" s="31" t="s">
        <v>18</v>
      </c>
      <c r="J8" s="32"/>
      <c r="K8" s="32"/>
      <c r="L8" s="32"/>
      <c r="M8" s="32"/>
      <c r="N8" s="32"/>
      <c r="O8" s="32"/>
    </row>
    <row r="9" spans="1:15" ht="19.5" customHeight="1" x14ac:dyDescent="0.25">
      <c r="H9" s="1"/>
      <c r="I9" s="50" t="s">
        <v>25</v>
      </c>
      <c r="J9" s="51"/>
      <c r="K9" s="51"/>
      <c r="L9" s="51"/>
      <c r="M9" s="51"/>
      <c r="N9" s="51"/>
      <c r="O9" s="51"/>
    </row>
    <row r="10" spans="1:15" ht="15.75" customHeight="1" x14ac:dyDescent="0.25">
      <c r="H10" s="1"/>
      <c r="I10" s="52" t="s">
        <v>27</v>
      </c>
      <c r="J10" s="52"/>
      <c r="K10" s="52"/>
      <c r="L10" s="52"/>
      <c r="M10" s="52"/>
      <c r="N10" s="52"/>
      <c r="O10" s="52"/>
    </row>
    <row r="11" spans="1:15" ht="14.25" customHeight="1" x14ac:dyDescent="0.25"/>
    <row r="12" spans="1:15" s="3" customFormat="1" ht="96" customHeight="1" x14ac:dyDescent="0.25">
      <c r="A12" s="58" t="s">
        <v>41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4" spans="1:15" ht="66.75" customHeight="1" x14ac:dyDescent="0.25">
      <c r="A14" s="60" t="s">
        <v>0</v>
      </c>
      <c r="B14" s="46" t="s">
        <v>1</v>
      </c>
      <c r="C14" s="46" t="s">
        <v>2</v>
      </c>
      <c r="D14" s="46" t="s">
        <v>3</v>
      </c>
      <c r="E14" s="46" t="s">
        <v>4</v>
      </c>
      <c r="F14" s="46" t="s">
        <v>19</v>
      </c>
      <c r="G14" s="53" t="s">
        <v>5</v>
      </c>
      <c r="H14" s="55" t="s">
        <v>6</v>
      </c>
      <c r="I14" s="56"/>
      <c r="J14" s="56"/>
      <c r="K14" s="56"/>
      <c r="L14" s="56"/>
      <c r="M14" s="57"/>
      <c r="N14" s="46" t="s">
        <v>7</v>
      </c>
      <c r="O14" s="48" t="s">
        <v>8</v>
      </c>
    </row>
    <row r="15" spans="1:15" ht="37.5" customHeight="1" x14ac:dyDescent="0.25">
      <c r="A15" s="61"/>
      <c r="B15" s="47"/>
      <c r="C15" s="47"/>
      <c r="D15" s="47"/>
      <c r="E15" s="47"/>
      <c r="F15" s="47"/>
      <c r="G15" s="54"/>
      <c r="H15" s="4" t="s">
        <v>9</v>
      </c>
      <c r="I15" s="4" t="s">
        <v>20</v>
      </c>
      <c r="J15" s="4" t="s">
        <v>21</v>
      </c>
      <c r="K15" s="4" t="s">
        <v>22</v>
      </c>
      <c r="L15" s="4" t="s">
        <v>23</v>
      </c>
      <c r="M15" s="4" t="s">
        <v>24</v>
      </c>
      <c r="N15" s="47"/>
      <c r="O15" s="49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1" hidden="1" customHeight="1" x14ac:dyDescent="0.25">
      <c r="A17" s="22"/>
      <c r="B17" s="23"/>
      <c r="C17" s="23"/>
      <c r="D17" s="23"/>
      <c r="E17" s="13">
        <v>0</v>
      </c>
      <c r="F17" s="13">
        <v>0</v>
      </c>
      <c r="G17" s="17" t="s">
        <v>14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40"/>
    </row>
    <row r="18" spans="1:15" ht="30" customHeight="1" x14ac:dyDescent="0.25">
      <c r="A18" s="44">
        <v>1</v>
      </c>
      <c r="B18" s="45" t="s">
        <v>43</v>
      </c>
      <c r="C18" s="45">
        <v>2022</v>
      </c>
      <c r="D18" s="45" t="s">
        <v>40</v>
      </c>
      <c r="E18" s="16">
        <f>E19+E20+E21</f>
        <v>56300</v>
      </c>
      <c r="F18" s="16">
        <v>0</v>
      </c>
      <c r="G18" s="15" t="s">
        <v>10</v>
      </c>
      <c r="H18" s="16">
        <f>H19+H20+H21</f>
        <v>56300</v>
      </c>
      <c r="I18" s="16">
        <f>I19+I20+I21+I22</f>
        <v>0</v>
      </c>
      <c r="J18" s="16">
        <f t="shared" ref="J18:N18" si="0">J19+J20+J21+J22</f>
        <v>0</v>
      </c>
      <c r="K18" s="16">
        <f t="shared" si="0"/>
        <v>56300</v>
      </c>
      <c r="L18" s="16">
        <f t="shared" si="0"/>
        <v>0</v>
      </c>
      <c r="M18" s="16">
        <f t="shared" si="0"/>
        <v>0</v>
      </c>
      <c r="N18" s="16">
        <f t="shared" si="0"/>
        <v>56300</v>
      </c>
      <c r="O18" s="40"/>
    </row>
    <row r="19" spans="1:15" ht="43.5" customHeight="1" x14ac:dyDescent="0.25">
      <c r="A19" s="44"/>
      <c r="B19" s="45"/>
      <c r="C19" s="45"/>
      <c r="D19" s="45"/>
      <c r="E19" s="13">
        <v>0</v>
      </c>
      <c r="F19" s="13">
        <v>0</v>
      </c>
      <c r="G19" s="17" t="s">
        <v>11</v>
      </c>
      <c r="H19" s="13">
        <f>I19+J19+K19+L19+M19+N19</f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40"/>
    </row>
    <row r="20" spans="1:15" ht="45" customHeight="1" x14ac:dyDescent="0.25">
      <c r="A20" s="44"/>
      <c r="B20" s="45"/>
      <c r="C20" s="45"/>
      <c r="D20" s="45"/>
      <c r="E20" s="13">
        <v>0</v>
      </c>
      <c r="F20" s="13">
        <v>0</v>
      </c>
      <c r="G20" s="17" t="s">
        <v>12</v>
      </c>
      <c r="H20" s="13">
        <f>M20</f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40"/>
    </row>
    <row r="21" spans="1:15" ht="45" customHeight="1" x14ac:dyDescent="0.25">
      <c r="A21" s="44"/>
      <c r="B21" s="45"/>
      <c r="C21" s="45"/>
      <c r="D21" s="45"/>
      <c r="E21" s="13">
        <v>56300</v>
      </c>
      <c r="F21" s="13">
        <v>0</v>
      </c>
      <c r="G21" s="17" t="s">
        <v>13</v>
      </c>
      <c r="H21" s="13">
        <f>I21+J21+K21+L21+M21</f>
        <v>56300</v>
      </c>
      <c r="I21" s="13">
        <v>0</v>
      </c>
      <c r="J21" s="13">
        <v>0</v>
      </c>
      <c r="K21" s="13">
        <v>56300</v>
      </c>
      <c r="L21" s="13">
        <v>0</v>
      </c>
      <c r="M21" s="13">
        <v>0</v>
      </c>
      <c r="N21" s="13">
        <f>E21-M21</f>
        <v>56300</v>
      </c>
      <c r="O21" s="40"/>
    </row>
    <row r="22" spans="1:15" ht="30.75" hidden="1" customHeight="1" x14ac:dyDescent="0.25">
      <c r="A22" s="44"/>
      <c r="B22" s="45"/>
      <c r="C22" s="45"/>
      <c r="D22" s="45"/>
      <c r="E22" s="13">
        <v>0</v>
      </c>
      <c r="F22" s="13">
        <v>0</v>
      </c>
      <c r="G22" s="17" t="s">
        <v>14</v>
      </c>
      <c r="H22" s="13">
        <f t="shared" ref="H22" si="1">I22+J22+K22+L22+M22+N22</f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40"/>
    </row>
    <row r="23" spans="1:15" ht="27" customHeight="1" x14ac:dyDescent="0.25">
      <c r="A23" s="42" t="s">
        <v>15</v>
      </c>
      <c r="B23" s="43"/>
      <c r="C23" s="7"/>
      <c r="D23" s="19"/>
      <c r="E23" s="16">
        <f>E25+E26</f>
        <v>56300</v>
      </c>
      <c r="F23" s="16">
        <f>F25+F26</f>
        <v>0</v>
      </c>
      <c r="G23" s="15" t="s">
        <v>9</v>
      </c>
      <c r="H23" s="16">
        <f t="shared" ref="H23:N23" si="2">H24+H25+H26</f>
        <v>56300</v>
      </c>
      <c r="I23" s="16">
        <f>I24+I25+I26</f>
        <v>0</v>
      </c>
      <c r="J23" s="16">
        <f t="shared" si="2"/>
        <v>0</v>
      </c>
      <c r="K23" s="16">
        <f t="shared" si="2"/>
        <v>56300</v>
      </c>
      <c r="L23" s="16">
        <f>L24+L25+L26</f>
        <v>0</v>
      </c>
      <c r="M23" s="16">
        <f t="shared" si="2"/>
        <v>0</v>
      </c>
      <c r="N23" s="16">
        <f t="shared" si="2"/>
        <v>56300</v>
      </c>
      <c r="O23" s="40"/>
    </row>
    <row r="24" spans="1:15" ht="45" x14ac:dyDescent="0.25">
      <c r="A24" s="8"/>
      <c r="B24" s="8"/>
      <c r="C24" s="7"/>
      <c r="D24" s="7"/>
      <c r="E24" s="13">
        <f>E19</f>
        <v>0</v>
      </c>
      <c r="F24" s="13">
        <v>0</v>
      </c>
      <c r="G24" s="17" t="s">
        <v>11</v>
      </c>
      <c r="H24" s="14">
        <f>I24+J24+K24+L24+M24</f>
        <v>0</v>
      </c>
      <c r="I24" s="14">
        <f>I19</f>
        <v>0</v>
      </c>
      <c r="J24" s="14">
        <f t="shared" ref="J24:N24" si="3">J19</f>
        <v>0</v>
      </c>
      <c r="K24" s="14">
        <f t="shared" si="3"/>
        <v>0</v>
      </c>
      <c r="L24" s="14">
        <f t="shared" si="3"/>
        <v>0</v>
      </c>
      <c r="M24" s="14">
        <f t="shared" si="3"/>
        <v>0</v>
      </c>
      <c r="N24" s="14">
        <f t="shared" si="3"/>
        <v>0</v>
      </c>
      <c r="O24" s="40"/>
    </row>
    <row r="25" spans="1:15" ht="44.25" customHeight="1" x14ac:dyDescent="0.25">
      <c r="A25" s="8"/>
      <c r="B25" s="8"/>
      <c r="C25" s="7"/>
      <c r="D25" s="7"/>
      <c r="E25" s="13">
        <f>E20</f>
        <v>0</v>
      </c>
      <c r="F25" s="11">
        <v>0</v>
      </c>
      <c r="G25" s="17" t="s">
        <v>12</v>
      </c>
      <c r="H25" s="14">
        <f>I25+J25+K25+L25+M25</f>
        <v>0</v>
      </c>
      <c r="I25" s="14">
        <f>I20</f>
        <v>0</v>
      </c>
      <c r="J25" s="14">
        <f t="shared" ref="J25:N25" si="4">J20</f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40"/>
    </row>
    <row r="26" spans="1:15" ht="43.5" customHeight="1" x14ac:dyDescent="0.25">
      <c r="A26" s="8"/>
      <c r="B26" s="8"/>
      <c r="C26" s="7"/>
      <c r="D26" s="7"/>
      <c r="E26" s="13">
        <f>E21</f>
        <v>56300</v>
      </c>
      <c r="F26" s="11">
        <v>0</v>
      </c>
      <c r="G26" s="17" t="s">
        <v>13</v>
      </c>
      <c r="H26" s="14">
        <f>I26+J26+K26+L26+M26</f>
        <v>56300</v>
      </c>
      <c r="I26" s="14">
        <f>I21</f>
        <v>0</v>
      </c>
      <c r="J26" s="14">
        <f t="shared" ref="J26:N26" si="5">J21</f>
        <v>0</v>
      </c>
      <c r="K26" s="14">
        <f t="shared" si="5"/>
        <v>56300</v>
      </c>
      <c r="L26" s="14">
        <f t="shared" si="5"/>
        <v>0</v>
      </c>
      <c r="M26" s="14">
        <f t="shared" si="5"/>
        <v>0</v>
      </c>
      <c r="N26" s="14">
        <f t="shared" si="5"/>
        <v>56300</v>
      </c>
      <c r="O26" s="41"/>
    </row>
    <row r="27" spans="1:15" s="2" customFormat="1" ht="15.75" x14ac:dyDescent="0.25">
      <c r="B27" s="9"/>
      <c r="O27" s="10" t="s">
        <v>33</v>
      </c>
    </row>
  </sheetData>
  <mergeCells count="25">
    <mergeCell ref="A23:B23"/>
    <mergeCell ref="H14:M14"/>
    <mergeCell ref="N14:N15"/>
    <mergeCell ref="O14:O15"/>
    <mergeCell ref="O17:O26"/>
    <mergeCell ref="A18:A22"/>
    <mergeCell ref="B18:B22"/>
    <mergeCell ref="C18:C22"/>
    <mergeCell ref="D18:D22"/>
    <mergeCell ref="I9:O9"/>
    <mergeCell ref="I10:O10"/>
    <mergeCell ref="A12:O12"/>
    <mergeCell ref="A14:A15"/>
    <mergeCell ref="B14:B15"/>
    <mergeCell ref="C14:C15"/>
    <mergeCell ref="D14:D15"/>
    <mergeCell ref="E14:E15"/>
    <mergeCell ref="F14:F15"/>
    <mergeCell ref="G14:G15"/>
    <mergeCell ref="I8:O8"/>
    <mergeCell ref="N1:O1"/>
    <mergeCell ref="M2:O2"/>
    <mergeCell ref="L3:O3"/>
    <mergeCell ref="L4:O4"/>
    <mergeCell ref="K7:O7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7"/>
  <sheetViews>
    <sheetView topLeftCell="A10" zoomScaleNormal="100" workbookViewId="0">
      <selection activeCell="C18" sqref="C18:C22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4.570312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2" width="12.140625" customWidth="1"/>
    <col min="13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8" t="s">
        <v>39</v>
      </c>
      <c r="O1" s="29"/>
    </row>
    <row r="2" spans="1:15" x14ac:dyDescent="0.25">
      <c r="M2" s="28" t="s">
        <v>29</v>
      </c>
      <c r="N2" s="30"/>
      <c r="O2" s="30"/>
    </row>
    <row r="3" spans="1:15" x14ac:dyDescent="0.25">
      <c r="L3" s="28" t="s">
        <v>30</v>
      </c>
      <c r="M3" s="30"/>
      <c r="N3" s="30"/>
      <c r="O3" s="30"/>
    </row>
    <row r="4" spans="1:15" x14ac:dyDescent="0.25">
      <c r="L4" s="28" t="s">
        <v>31</v>
      </c>
      <c r="M4" s="30"/>
      <c r="N4" s="30"/>
      <c r="O4" s="30"/>
    </row>
    <row r="7" spans="1:15" ht="17.25" customHeight="1" x14ac:dyDescent="0.25">
      <c r="H7" s="1"/>
      <c r="I7" s="24"/>
      <c r="J7" s="24"/>
      <c r="K7" s="31" t="s">
        <v>46</v>
      </c>
      <c r="L7" s="31"/>
      <c r="M7" s="31"/>
      <c r="N7" s="31"/>
      <c r="O7" s="32"/>
    </row>
    <row r="8" spans="1:15" ht="14.25" customHeight="1" x14ac:dyDescent="0.25">
      <c r="H8" s="1"/>
      <c r="I8" s="31" t="s">
        <v>18</v>
      </c>
      <c r="J8" s="32"/>
      <c r="K8" s="32"/>
      <c r="L8" s="32"/>
      <c r="M8" s="32"/>
      <c r="N8" s="32"/>
      <c r="O8" s="32"/>
    </row>
    <row r="9" spans="1:15" ht="19.5" customHeight="1" x14ac:dyDescent="0.25">
      <c r="H9" s="1"/>
      <c r="I9" s="50" t="s">
        <v>25</v>
      </c>
      <c r="J9" s="51"/>
      <c r="K9" s="51"/>
      <c r="L9" s="51"/>
      <c r="M9" s="51"/>
      <c r="N9" s="51"/>
      <c r="O9" s="51"/>
    </row>
    <row r="10" spans="1:15" ht="15.75" customHeight="1" x14ac:dyDescent="0.25">
      <c r="H10" s="1"/>
      <c r="I10" s="52" t="s">
        <v>27</v>
      </c>
      <c r="J10" s="52"/>
      <c r="K10" s="52"/>
      <c r="L10" s="52"/>
      <c r="M10" s="52"/>
      <c r="N10" s="52"/>
      <c r="O10" s="52"/>
    </row>
    <row r="11" spans="1:15" ht="14.25" customHeight="1" x14ac:dyDescent="0.25"/>
    <row r="12" spans="1:15" s="3" customFormat="1" ht="110.25" customHeight="1" x14ac:dyDescent="0.25">
      <c r="A12" s="58" t="s">
        <v>44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4" spans="1:15" ht="66.75" customHeight="1" x14ac:dyDescent="0.25">
      <c r="A14" s="60" t="s">
        <v>0</v>
      </c>
      <c r="B14" s="46" t="s">
        <v>1</v>
      </c>
      <c r="C14" s="46" t="s">
        <v>2</v>
      </c>
      <c r="D14" s="46" t="s">
        <v>3</v>
      </c>
      <c r="E14" s="46" t="s">
        <v>4</v>
      </c>
      <c r="F14" s="46" t="s">
        <v>19</v>
      </c>
      <c r="G14" s="53" t="s">
        <v>5</v>
      </c>
      <c r="H14" s="55" t="s">
        <v>6</v>
      </c>
      <c r="I14" s="56"/>
      <c r="J14" s="56"/>
      <c r="K14" s="56"/>
      <c r="L14" s="56"/>
      <c r="M14" s="57"/>
      <c r="N14" s="46" t="s">
        <v>7</v>
      </c>
      <c r="O14" s="48" t="s">
        <v>8</v>
      </c>
    </row>
    <row r="15" spans="1:15" ht="37.5" customHeight="1" x14ac:dyDescent="0.25">
      <c r="A15" s="61"/>
      <c r="B15" s="47"/>
      <c r="C15" s="47"/>
      <c r="D15" s="47"/>
      <c r="E15" s="47"/>
      <c r="F15" s="47"/>
      <c r="G15" s="54"/>
      <c r="H15" s="4" t="s">
        <v>9</v>
      </c>
      <c r="I15" s="4" t="s">
        <v>20</v>
      </c>
      <c r="J15" s="4" t="s">
        <v>21</v>
      </c>
      <c r="K15" s="4" t="s">
        <v>22</v>
      </c>
      <c r="L15" s="4" t="s">
        <v>23</v>
      </c>
      <c r="M15" s="4" t="s">
        <v>24</v>
      </c>
      <c r="N15" s="47"/>
      <c r="O15" s="49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1" hidden="1" customHeight="1" x14ac:dyDescent="0.25">
      <c r="A17" s="25"/>
      <c r="B17" s="26"/>
      <c r="C17" s="26"/>
      <c r="D17" s="26"/>
      <c r="E17" s="13">
        <v>0</v>
      </c>
      <c r="F17" s="13">
        <v>0</v>
      </c>
      <c r="G17" s="17" t="s">
        <v>14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40"/>
    </row>
    <row r="18" spans="1:15" ht="30" customHeight="1" x14ac:dyDescent="0.25">
      <c r="A18" s="44">
        <v>1</v>
      </c>
      <c r="B18" s="45" t="s">
        <v>45</v>
      </c>
      <c r="C18" s="45">
        <v>2023</v>
      </c>
      <c r="D18" s="45" t="s">
        <v>47</v>
      </c>
      <c r="E18" s="16">
        <f>E19+E20+E21</f>
        <v>19644</v>
      </c>
      <c r="F18" s="16">
        <v>0</v>
      </c>
      <c r="G18" s="15" t="s">
        <v>10</v>
      </c>
      <c r="H18" s="16">
        <f>H19+H20+H21</f>
        <v>19644</v>
      </c>
      <c r="I18" s="16">
        <f>I19+I20+I21+I22</f>
        <v>0</v>
      </c>
      <c r="J18" s="16">
        <f t="shared" ref="J18:N18" si="0">J19+J20+J21+J22</f>
        <v>0</v>
      </c>
      <c r="K18" s="16">
        <f t="shared" si="0"/>
        <v>0</v>
      </c>
      <c r="L18" s="16">
        <f t="shared" si="0"/>
        <v>19644</v>
      </c>
      <c r="M18" s="16">
        <f t="shared" si="0"/>
        <v>0</v>
      </c>
      <c r="N18" s="16">
        <f t="shared" si="0"/>
        <v>0</v>
      </c>
      <c r="O18" s="40"/>
    </row>
    <row r="19" spans="1:15" ht="43.5" customHeight="1" x14ac:dyDescent="0.25">
      <c r="A19" s="44"/>
      <c r="B19" s="45"/>
      <c r="C19" s="45"/>
      <c r="D19" s="45"/>
      <c r="E19" s="13">
        <v>0</v>
      </c>
      <c r="F19" s="13">
        <v>0</v>
      </c>
      <c r="G19" s="17" t="s">
        <v>11</v>
      </c>
      <c r="H19" s="13">
        <f>I19+J19+K19+L19+M19+N19</f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40"/>
    </row>
    <row r="20" spans="1:15" ht="45" customHeight="1" x14ac:dyDescent="0.25">
      <c r="A20" s="44"/>
      <c r="B20" s="45"/>
      <c r="C20" s="45"/>
      <c r="D20" s="45"/>
      <c r="E20" s="13">
        <v>0</v>
      </c>
      <c r="F20" s="13">
        <v>0</v>
      </c>
      <c r="G20" s="17" t="s">
        <v>12</v>
      </c>
      <c r="H20" s="13">
        <f>M20</f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40"/>
    </row>
    <row r="21" spans="1:15" ht="56.25" customHeight="1" x14ac:dyDescent="0.25">
      <c r="A21" s="44"/>
      <c r="B21" s="45"/>
      <c r="C21" s="45"/>
      <c r="D21" s="45"/>
      <c r="E21" s="13">
        <v>19644</v>
      </c>
      <c r="F21" s="13">
        <v>0</v>
      </c>
      <c r="G21" s="17" t="s">
        <v>13</v>
      </c>
      <c r="H21" s="13">
        <f>I21+J21+K21+L21+M21</f>
        <v>19644</v>
      </c>
      <c r="I21" s="13">
        <v>0</v>
      </c>
      <c r="J21" s="13">
        <v>0</v>
      </c>
      <c r="K21" s="13">
        <v>0</v>
      </c>
      <c r="L21" s="13">
        <v>19644</v>
      </c>
      <c r="M21" s="13">
        <v>0</v>
      </c>
      <c r="N21" s="13">
        <v>0</v>
      </c>
      <c r="O21" s="40"/>
    </row>
    <row r="22" spans="1:15" ht="30.75" hidden="1" customHeight="1" x14ac:dyDescent="0.25">
      <c r="A22" s="44"/>
      <c r="B22" s="45"/>
      <c r="C22" s="45"/>
      <c r="D22" s="45"/>
      <c r="E22" s="13">
        <v>0</v>
      </c>
      <c r="F22" s="13">
        <v>0</v>
      </c>
      <c r="G22" s="17" t="s">
        <v>14</v>
      </c>
      <c r="H22" s="13">
        <f t="shared" ref="H22" si="1">I22+J22+K22+L22+M22+N22</f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40"/>
    </row>
    <row r="23" spans="1:15" ht="27" customHeight="1" x14ac:dyDescent="0.25">
      <c r="A23" s="42" t="s">
        <v>15</v>
      </c>
      <c r="B23" s="43"/>
      <c r="C23" s="7"/>
      <c r="D23" s="19"/>
      <c r="E23" s="16">
        <f>E25+E26</f>
        <v>19644</v>
      </c>
      <c r="F23" s="16">
        <f>F25+F26</f>
        <v>0</v>
      </c>
      <c r="G23" s="15" t="s">
        <v>9</v>
      </c>
      <c r="H23" s="16">
        <f t="shared" ref="H23:N23" si="2">H24+H25+H26</f>
        <v>19644</v>
      </c>
      <c r="I23" s="16">
        <f>I24+I25+I26</f>
        <v>0</v>
      </c>
      <c r="J23" s="16">
        <f t="shared" si="2"/>
        <v>0</v>
      </c>
      <c r="K23" s="16">
        <f t="shared" si="2"/>
        <v>0</v>
      </c>
      <c r="L23" s="16">
        <f>L24+L25+L26</f>
        <v>19644</v>
      </c>
      <c r="M23" s="16">
        <f t="shared" si="2"/>
        <v>0</v>
      </c>
      <c r="N23" s="16">
        <f t="shared" si="2"/>
        <v>0</v>
      </c>
      <c r="O23" s="40"/>
    </row>
    <row r="24" spans="1:15" ht="45" x14ac:dyDescent="0.25">
      <c r="A24" s="8"/>
      <c r="B24" s="8"/>
      <c r="C24" s="7"/>
      <c r="D24" s="7"/>
      <c r="E24" s="13">
        <f>E19</f>
        <v>0</v>
      </c>
      <c r="F24" s="13">
        <v>0</v>
      </c>
      <c r="G24" s="17" t="s">
        <v>11</v>
      </c>
      <c r="H24" s="14">
        <f>I24+J24+K24+L24+M24</f>
        <v>0</v>
      </c>
      <c r="I24" s="14">
        <f>I19</f>
        <v>0</v>
      </c>
      <c r="J24" s="14">
        <f t="shared" ref="J24:N26" si="3">J19</f>
        <v>0</v>
      </c>
      <c r="K24" s="14">
        <f t="shared" si="3"/>
        <v>0</v>
      </c>
      <c r="L24" s="14">
        <f t="shared" si="3"/>
        <v>0</v>
      </c>
      <c r="M24" s="14">
        <f t="shared" si="3"/>
        <v>0</v>
      </c>
      <c r="N24" s="14">
        <f t="shared" si="3"/>
        <v>0</v>
      </c>
      <c r="O24" s="40"/>
    </row>
    <row r="25" spans="1:15" ht="44.25" customHeight="1" x14ac:dyDescent="0.25">
      <c r="A25" s="8"/>
      <c r="B25" s="8"/>
      <c r="C25" s="7"/>
      <c r="D25" s="7"/>
      <c r="E25" s="13">
        <f>E20</f>
        <v>0</v>
      </c>
      <c r="F25" s="11">
        <v>0</v>
      </c>
      <c r="G25" s="17" t="s">
        <v>12</v>
      </c>
      <c r="H25" s="14">
        <f>I25+J25+K25+L25+M25</f>
        <v>0</v>
      </c>
      <c r="I25" s="14">
        <f>I20</f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40"/>
    </row>
    <row r="26" spans="1:15" ht="43.5" customHeight="1" x14ac:dyDescent="0.25">
      <c r="A26" s="8"/>
      <c r="B26" s="8"/>
      <c r="C26" s="7"/>
      <c r="D26" s="7"/>
      <c r="E26" s="13">
        <f>E21</f>
        <v>19644</v>
      </c>
      <c r="F26" s="11">
        <v>0</v>
      </c>
      <c r="G26" s="17" t="s">
        <v>13</v>
      </c>
      <c r="H26" s="14">
        <f>I26+J26+K26+L26+M26</f>
        <v>19644</v>
      </c>
      <c r="I26" s="14">
        <f>I21</f>
        <v>0</v>
      </c>
      <c r="J26" s="14">
        <f t="shared" si="3"/>
        <v>0</v>
      </c>
      <c r="K26" s="14">
        <f t="shared" si="3"/>
        <v>0</v>
      </c>
      <c r="L26" s="14">
        <f t="shared" si="3"/>
        <v>19644</v>
      </c>
      <c r="M26" s="14">
        <f t="shared" si="3"/>
        <v>0</v>
      </c>
      <c r="N26" s="14">
        <f t="shared" si="3"/>
        <v>0</v>
      </c>
      <c r="O26" s="41"/>
    </row>
    <row r="27" spans="1:15" s="2" customFormat="1" ht="15.75" x14ac:dyDescent="0.25">
      <c r="B27" s="9"/>
      <c r="O27" s="10" t="s">
        <v>33</v>
      </c>
    </row>
  </sheetData>
  <mergeCells count="25">
    <mergeCell ref="I8:O8"/>
    <mergeCell ref="N1:O1"/>
    <mergeCell ref="M2:O2"/>
    <mergeCell ref="L3:O3"/>
    <mergeCell ref="L4:O4"/>
    <mergeCell ref="K7:O7"/>
    <mergeCell ref="I9:O9"/>
    <mergeCell ref="I10:O10"/>
    <mergeCell ref="A12:O12"/>
    <mergeCell ref="A14:A15"/>
    <mergeCell ref="B14:B15"/>
    <mergeCell ref="C14:C15"/>
    <mergeCell ref="D14:D15"/>
    <mergeCell ref="E14:E15"/>
    <mergeCell ref="F14:F15"/>
    <mergeCell ref="G14:G15"/>
    <mergeCell ref="H14:M14"/>
    <mergeCell ref="N14:N15"/>
    <mergeCell ref="O14:O15"/>
    <mergeCell ref="O17:O26"/>
    <mergeCell ref="A18:A22"/>
    <mergeCell ref="B18:B22"/>
    <mergeCell ref="C18:C22"/>
    <mergeCell ref="D18:D22"/>
    <mergeCell ref="A23:B23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tabSelected="1" view="pageBreakPreview" zoomScaleNormal="100" zoomScaleSheetLayoutView="100" workbookViewId="0">
      <selection activeCell="A6" sqref="A6:O6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2" width="11.7109375" customWidth="1"/>
    <col min="13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ht="17.25" customHeight="1" x14ac:dyDescent="0.25">
      <c r="H1" s="1"/>
      <c r="I1" s="27"/>
      <c r="J1" s="27"/>
      <c r="K1" s="31" t="s">
        <v>32</v>
      </c>
      <c r="L1" s="31"/>
      <c r="M1" s="31"/>
      <c r="N1" s="31"/>
      <c r="O1" s="32"/>
    </row>
    <row r="2" spans="1:15" ht="14.25" customHeight="1" x14ac:dyDescent="0.25">
      <c r="H2" s="1"/>
      <c r="I2" s="31" t="s">
        <v>52</v>
      </c>
      <c r="J2" s="32"/>
      <c r="K2" s="32"/>
      <c r="L2" s="32"/>
      <c r="M2" s="32"/>
      <c r="N2" s="32"/>
      <c r="O2" s="32"/>
    </row>
    <row r="3" spans="1:15" ht="19.5" customHeight="1" x14ac:dyDescent="0.25">
      <c r="H3" s="1"/>
      <c r="I3" s="50" t="s">
        <v>25</v>
      </c>
      <c r="J3" s="51"/>
      <c r="K3" s="51"/>
      <c r="L3" s="51"/>
      <c r="M3" s="51"/>
      <c r="N3" s="51"/>
      <c r="O3" s="51"/>
    </row>
    <row r="4" spans="1:15" ht="15.75" customHeight="1" x14ac:dyDescent="0.25">
      <c r="H4" s="1"/>
      <c r="I4" s="52" t="s">
        <v>54</v>
      </c>
      <c r="J4" s="52"/>
      <c r="K4" s="52"/>
      <c r="L4" s="52"/>
      <c r="M4" s="52"/>
      <c r="N4" s="52"/>
      <c r="O4" s="52"/>
    </row>
    <row r="5" spans="1:15" ht="14.25" customHeight="1" x14ac:dyDescent="0.25"/>
    <row r="6" spans="1:15" s="3" customFormat="1" ht="96" customHeight="1" x14ac:dyDescent="0.25">
      <c r="A6" s="58" t="s">
        <v>53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8" spans="1:15" ht="66.75" customHeight="1" x14ac:dyDescent="0.25">
      <c r="A8" s="60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19</v>
      </c>
      <c r="G8" s="53" t="s">
        <v>5</v>
      </c>
      <c r="H8" s="55" t="s">
        <v>6</v>
      </c>
      <c r="I8" s="56"/>
      <c r="J8" s="56"/>
      <c r="K8" s="56"/>
      <c r="L8" s="56"/>
      <c r="M8" s="57"/>
      <c r="N8" s="46" t="s">
        <v>7</v>
      </c>
      <c r="O8" s="48" t="s">
        <v>8</v>
      </c>
    </row>
    <row r="9" spans="1:15" ht="37.5" customHeight="1" x14ac:dyDescent="0.25">
      <c r="A9" s="61"/>
      <c r="B9" s="47"/>
      <c r="C9" s="47"/>
      <c r="D9" s="47"/>
      <c r="E9" s="47"/>
      <c r="F9" s="47"/>
      <c r="G9" s="54"/>
      <c r="H9" s="4" t="s">
        <v>9</v>
      </c>
      <c r="I9" s="4" t="s">
        <v>23</v>
      </c>
      <c r="J9" s="4" t="s">
        <v>24</v>
      </c>
      <c r="K9" s="4" t="s">
        <v>48</v>
      </c>
      <c r="L9" s="4" t="s">
        <v>49</v>
      </c>
      <c r="M9" s="4" t="s">
        <v>50</v>
      </c>
      <c r="N9" s="47"/>
      <c r="O9" s="49"/>
    </row>
    <row r="10" spans="1:15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6">
        <v>15</v>
      </c>
    </row>
    <row r="11" spans="1:15" ht="27.75" customHeight="1" x14ac:dyDescent="0.25">
      <c r="A11" s="33">
        <v>1</v>
      </c>
      <c r="B11" s="36" t="s">
        <v>16</v>
      </c>
      <c r="C11" s="36" t="s">
        <v>51</v>
      </c>
      <c r="D11" s="36" t="s">
        <v>17</v>
      </c>
      <c r="E11" s="16">
        <f>E12+E13+E14</f>
        <v>302241.14</v>
      </c>
      <c r="F11" s="18">
        <f>F12+F13+F14</f>
        <v>77393.58</v>
      </c>
      <c r="G11" s="15" t="s">
        <v>10</v>
      </c>
      <c r="H11" s="16">
        <f t="shared" ref="H11:M11" si="0">H12+H13+H14</f>
        <v>224847.56</v>
      </c>
      <c r="I11" s="16">
        <f>I13+I14</f>
        <v>224847.56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v>0</v>
      </c>
      <c r="O11" s="39" t="s">
        <v>26</v>
      </c>
    </row>
    <row r="12" spans="1:15" ht="50.25" customHeight="1" x14ac:dyDescent="0.25">
      <c r="A12" s="34"/>
      <c r="B12" s="37"/>
      <c r="C12" s="37"/>
      <c r="D12" s="37"/>
      <c r="E12" s="13">
        <f>H12</f>
        <v>0</v>
      </c>
      <c r="F12" s="11">
        <v>0</v>
      </c>
      <c r="G12" s="17" t="s">
        <v>11</v>
      </c>
      <c r="H12" s="14">
        <f>I12+J12+K12+L12+M12</f>
        <v>0</v>
      </c>
      <c r="I12" s="11">
        <v>0</v>
      </c>
      <c r="J12" s="11">
        <v>0</v>
      </c>
      <c r="K12" s="14">
        <v>0</v>
      </c>
      <c r="L12" s="14">
        <v>0</v>
      </c>
      <c r="M12" s="14">
        <v>0</v>
      </c>
      <c r="N12" s="13">
        <v>0</v>
      </c>
      <c r="O12" s="40"/>
    </row>
    <row r="13" spans="1:15" ht="45.75" customHeight="1" x14ac:dyDescent="0.25">
      <c r="A13" s="34"/>
      <c r="B13" s="37"/>
      <c r="C13" s="37"/>
      <c r="D13" s="37"/>
      <c r="E13" s="13">
        <f>H13+F13</f>
        <v>198270.19</v>
      </c>
      <c r="F13" s="11">
        <v>50770.19</v>
      </c>
      <c r="G13" s="17" t="s">
        <v>12</v>
      </c>
      <c r="H13" s="14">
        <f>I13+J13+K13+L13+M13</f>
        <v>147500</v>
      </c>
      <c r="I13" s="11">
        <v>147500</v>
      </c>
      <c r="J13" s="11">
        <v>0</v>
      </c>
      <c r="K13" s="11">
        <v>0</v>
      </c>
      <c r="L13" s="14">
        <v>0</v>
      </c>
      <c r="M13" s="14">
        <v>0</v>
      </c>
      <c r="N13" s="13">
        <v>0</v>
      </c>
      <c r="O13" s="40"/>
    </row>
    <row r="14" spans="1:15" ht="54" customHeight="1" x14ac:dyDescent="0.25">
      <c r="A14" s="34"/>
      <c r="B14" s="37"/>
      <c r="C14" s="37"/>
      <c r="D14" s="37"/>
      <c r="E14" s="13">
        <f>H14+F14</f>
        <v>103970.95</v>
      </c>
      <c r="F14" s="11">
        <v>26623.39</v>
      </c>
      <c r="G14" s="17" t="s">
        <v>13</v>
      </c>
      <c r="H14" s="14">
        <f>I14+J14+K14+L14+M14</f>
        <v>77347.56</v>
      </c>
      <c r="I14" s="11">
        <v>77347.56</v>
      </c>
      <c r="J14" s="11">
        <v>0</v>
      </c>
      <c r="K14" s="11">
        <v>0</v>
      </c>
      <c r="L14" s="14">
        <v>0</v>
      </c>
      <c r="M14" s="14">
        <v>0</v>
      </c>
      <c r="N14" s="13">
        <v>0</v>
      </c>
      <c r="O14" s="40"/>
    </row>
    <row r="15" spans="1:15" ht="13.5" customHeight="1" x14ac:dyDescent="0.25">
      <c r="A15" s="35"/>
      <c r="B15" s="38"/>
      <c r="C15" s="38"/>
      <c r="D15" s="38"/>
      <c r="E15" s="13">
        <v>0</v>
      </c>
      <c r="F15" s="13">
        <v>0</v>
      </c>
      <c r="G15" s="17" t="s">
        <v>14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40"/>
    </row>
    <row r="16" spans="1:15" ht="13.5" hidden="1" customHeight="1" x14ac:dyDescent="0.25">
      <c r="A16" s="33">
        <v>2</v>
      </c>
      <c r="B16" s="36" t="s">
        <v>34</v>
      </c>
      <c r="C16" s="36" t="s">
        <v>35</v>
      </c>
      <c r="D16" s="36" t="s">
        <v>36</v>
      </c>
      <c r="E16" s="16"/>
      <c r="F16" s="16">
        <v>0</v>
      </c>
      <c r="G16" s="15" t="s">
        <v>10</v>
      </c>
      <c r="H16" s="16">
        <f>M16</f>
        <v>0</v>
      </c>
      <c r="I16" s="16">
        <f>I17+I18+I19+I20</f>
        <v>0</v>
      </c>
      <c r="J16" s="16">
        <f t="shared" ref="J16:N16" si="1">J17+J18+J19+J20</f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40"/>
    </row>
    <row r="17" spans="1:15" ht="13.5" hidden="1" customHeight="1" x14ac:dyDescent="0.25">
      <c r="A17" s="34"/>
      <c r="B17" s="37"/>
      <c r="C17" s="37"/>
      <c r="D17" s="37"/>
      <c r="E17" s="13">
        <v>0</v>
      </c>
      <c r="F17" s="13"/>
      <c r="G17" s="17" t="s">
        <v>11</v>
      </c>
      <c r="H17" s="13">
        <f>I17+J17+K17+L17+M17+N17</f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40"/>
    </row>
    <row r="18" spans="1:15" ht="13.5" hidden="1" customHeight="1" x14ac:dyDescent="0.25">
      <c r="A18" s="34"/>
      <c r="B18" s="37"/>
      <c r="C18" s="37"/>
      <c r="D18" s="37"/>
      <c r="E18" s="13"/>
      <c r="F18" s="13"/>
      <c r="G18" s="17" t="s">
        <v>12</v>
      </c>
      <c r="H18" s="13">
        <f>M18</f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40"/>
    </row>
    <row r="19" spans="1:15" ht="13.5" hidden="1" customHeight="1" x14ac:dyDescent="0.25">
      <c r="A19" s="34"/>
      <c r="B19" s="37"/>
      <c r="C19" s="37"/>
      <c r="D19" s="37"/>
      <c r="E19" s="13"/>
      <c r="F19" s="13"/>
      <c r="G19" s="17" t="s">
        <v>13</v>
      </c>
      <c r="H19" s="13">
        <f>M19</f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40"/>
    </row>
    <row r="20" spans="1:15" ht="95.25" hidden="1" customHeight="1" x14ac:dyDescent="0.25">
      <c r="A20" s="35"/>
      <c r="B20" s="38"/>
      <c r="C20" s="38"/>
      <c r="D20" s="38"/>
      <c r="E20" s="13"/>
      <c r="F20" s="13"/>
      <c r="G20" s="17" t="s">
        <v>14</v>
      </c>
      <c r="H20" s="13">
        <f t="shared" ref="H20" si="2">I20+J20+K20+L20+M20+N20</f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40"/>
    </row>
    <row r="21" spans="1:15" ht="13.5" customHeight="1" x14ac:dyDescent="0.25">
      <c r="A21" s="42" t="s">
        <v>15</v>
      </c>
      <c r="B21" s="43"/>
      <c r="C21" s="7"/>
      <c r="D21" s="19"/>
      <c r="E21" s="16">
        <f>E23+E24</f>
        <v>302241.14</v>
      </c>
      <c r="F21" s="16">
        <f>F23+F24</f>
        <v>77393.58</v>
      </c>
      <c r="G21" s="15" t="s">
        <v>9</v>
      </c>
      <c r="H21" s="16">
        <f t="shared" ref="H21:N21" si="3">H22+H23+H24</f>
        <v>224847.56</v>
      </c>
      <c r="I21" s="16">
        <f>I22+I23+I24</f>
        <v>224847.56</v>
      </c>
      <c r="J21" s="16">
        <f t="shared" si="3"/>
        <v>0</v>
      </c>
      <c r="K21" s="16">
        <f t="shared" si="3"/>
        <v>0</v>
      </c>
      <c r="L21" s="16">
        <f>L22+L23+L24</f>
        <v>0</v>
      </c>
      <c r="M21" s="16">
        <f t="shared" si="3"/>
        <v>0</v>
      </c>
      <c r="N21" s="16">
        <f t="shared" si="3"/>
        <v>0</v>
      </c>
      <c r="O21" s="40"/>
    </row>
    <row r="22" spans="1:15" ht="45" x14ac:dyDescent="0.25">
      <c r="A22" s="8"/>
      <c r="B22" s="8"/>
      <c r="C22" s="7"/>
      <c r="D22" s="7"/>
      <c r="E22" s="13">
        <f>H22</f>
        <v>0</v>
      </c>
      <c r="F22" s="13">
        <v>0</v>
      </c>
      <c r="G22" s="17" t="s">
        <v>11</v>
      </c>
      <c r="H22" s="14">
        <f>I22+J22+K22+L22+M22</f>
        <v>0</v>
      </c>
      <c r="I22" s="14">
        <f>I12</f>
        <v>0</v>
      </c>
      <c r="J22" s="14">
        <v>0</v>
      </c>
      <c r="K22" s="14">
        <v>0</v>
      </c>
      <c r="L22" s="14">
        <v>0</v>
      </c>
      <c r="M22" s="14">
        <v>0</v>
      </c>
      <c r="N22" s="13">
        <v>0</v>
      </c>
      <c r="O22" s="40"/>
    </row>
    <row r="23" spans="1:15" ht="45.75" customHeight="1" x14ac:dyDescent="0.25">
      <c r="A23" s="8"/>
      <c r="B23" s="8"/>
      <c r="C23" s="7"/>
      <c r="D23" s="7"/>
      <c r="E23" s="13">
        <f>E13+E18</f>
        <v>198270.19</v>
      </c>
      <c r="F23" s="11">
        <v>50770.19</v>
      </c>
      <c r="G23" s="17" t="s">
        <v>12</v>
      </c>
      <c r="H23" s="14">
        <f>I23+J23+K23+L23+M23</f>
        <v>147500</v>
      </c>
      <c r="I23" s="14">
        <f>I13</f>
        <v>147500</v>
      </c>
      <c r="J23" s="14">
        <f t="shared" ref="J23:L24" si="4">J13</f>
        <v>0</v>
      </c>
      <c r="K23" s="14">
        <f t="shared" si="4"/>
        <v>0</v>
      </c>
      <c r="L23" s="14">
        <f t="shared" si="4"/>
        <v>0</v>
      </c>
      <c r="M23" s="14">
        <f>M18</f>
        <v>0</v>
      </c>
      <c r="N23" s="14">
        <f>N18</f>
        <v>0</v>
      </c>
      <c r="O23" s="40"/>
    </row>
    <row r="24" spans="1:15" ht="43.5" customHeight="1" x14ac:dyDescent="0.25">
      <c r="A24" s="8"/>
      <c r="B24" s="8"/>
      <c r="C24" s="7"/>
      <c r="D24" s="7"/>
      <c r="E24" s="13">
        <f>E14+E19</f>
        <v>103970.95</v>
      </c>
      <c r="F24" s="11">
        <v>26623.39</v>
      </c>
      <c r="G24" s="17" t="s">
        <v>13</v>
      </c>
      <c r="H24" s="14">
        <f>I24+J24+K24+L24+M24</f>
        <v>77347.56</v>
      </c>
      <c r="I24" s="14">
        <f>I14</f>
        <v>77347.56</v>
      </c>
      <c r="J24" s="14">
        <f t="shared" si="4"/>
        <v>0</v>
      </c>
      <c r="K24" s="14">
        <f t="shared" si="4"/>
        <v>0</v>
      </c>
      <c r="L24" s="14">
        <f t="shared" si="4"/>
        <v>0</v>
      </c>
      <c r="M24" s="14">
        <f>M19</f>
        <v>0</v>
      </c>
      <c r="N24" s="14">
        <f>N19</f>
        <v>0</v>
      </c>
      <c r="O24" s="41"/>
    </row>
    <row r="25" spans="1:15" s="2" customFormat="1" ht="15.75" x14ac:dyDescent="0.25">
      <c r="B25" s="9"/>
      <c r="O25" s="10" t="s">
        <v>33</v>
      </c>
    </row>
  </sheetData>
  <mergeCells count="25">
    <mergeCell ref="F8:F9"/>
    <mergeCell ref="G8:G9"/>
    <mergeCell ref="O8:O9"/>
    <mergeCell ref="A11:A15"/>
    <mergeCell ref="B11:B15"/>
    <mergeCell ref="C11:C15"/>
    <mergeCell ref="D11:D15"/>
    <mergeCell ref="O11:O24"/>
    <mergeCell ref="A16:A20"/>
    <mergeCell ref="B16:B20"/>
    <mergeCell ref="C16:C20"/>
    <mergeCell ref="D16:D20"/>
    <mergeCell ref="A21:B21"/>
    <mergeCell ref="H8:M8"/>
    <mergeCell ref="N8:N9"/>
    <mergeCell ref="A8:A9"/>
    <mergeCell ref="B8:B9"/>
    <mergeCell ref="C8:C9"/>
    <mergeCell ref="D8:D9"/>
    <mergeCell ref="E8:E9"/>
    <mergeCell ref="K1:O1"/>
    <mergeCell ref="I2:O2"/>
    <mergeCell ref="I3:O3"/>
    <mergeCell ref="I4:O4"/>
    <mergeCell ref="A6:O6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на 06-2022</vt:lpstr>
      <vt:lpstr>Заря 06-2022</vt:lpstr>
      <vt:lpstr>Худшкола-10-2022</vt:lpstr>
      <vt:lpstr>на01-2023</vt:lpstr>
      <vt:lpstr>'Заря 06-2022'!Заголовки_для_печати</vt:lpstr>
      <vt:lpstr>Лист1!Заголовки_для_печати</vt:lpstr>
      <vt:lpstr>'на 06-2022'!Заголовки_для_печати</vt:lpstr>
      <vt:lpstr>'на01-2023'!Заголовки_для_печати</vt:lpstr>
      <vt:lpstr>'Худшкола-10-2022'!Заголовки_для_печати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2022-11-11T09:40:31Z</cp:lastPrinted>
  <dcterms:created xsi:type="dcterms:W3CDTF">2018-07-20T08:25:28Z</dcterms:created>
  <dcterms:modified xsi:type="dcterms:W3CDTF">2022-12-01T06:50:48Z</dcterms:modified>
</cp:coreProperties>
</file>