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Тепловые сети" sheetId="1" r:id="rId1"/>
  </sheets>
  <definedNames>
    <definedName name="_xlnm.Print_Area" localSheetId="0">'Тепловые сети'!$A$1:$R$37</definedName>
  </definedNames>
  <calcPr fullCalcOnLoad="1"/>
</workbook>
</file>

<file path=xl/sharedStrings.xml><?xml version="1.0" encoding="utf-8"?>
<sst xmlns="http://schemas.openxmlformats.org/spreadsheetml/2006/main" count="74" uniqueCount="40">
  <si>
    <t>№ 
п/п</t>
  </si>
  <si>
    <t>Всего</t>
  </si>
  <si>
    <t>Итого</t>
  </si>
  <si>
    <t>Средства бюджета Московской области</t>
  </si>
  <si>
    <t>Средства бюджета городского округа Домодедово</t>
  </si>
  <si>
    <t>Наименование главного распорядителя средств бюджета городского округа Домодедово</t>
  </si>
  <si>
    <t>2023 год</t>
  </si>
  <si>
    <t>2024 год</t>
  </si>
  <si>
    <t>2025 год</t>
  </si>
  <si>
    <t>2026 год</t>
  </si>
  <si>
    <t>2027 год</t>
  </si>
  <si>
    <t xml:space="preserve">Наименование объекта, сведения о регистрации
права собственности
</t>
  </si>
  <si>
    <t xml:space="preserve">Мощность/ прирост мощности объекта (кв.
метр, погонный метр, место, койко-место и так далее)
</t>
  </si>
  <si>
    <t>Адрес объекта</t>
  </si>
  <si>
    <t>Направление инвестирования</t>
  </si>
  <si>
    <t xml:space="preserve">Предельная стоимость объекта капитального
строительства/работ
(тыс. руб.)
</t>
  </si>
  <si>
    <t>Источники финансирования, в том числе по годам реализации программы (тыс. руб.)</t>
  </si>
  <si>
    <t xml:space="preserve">Остаток
сметной
стоимости
до ввода
в
эксплуатацию
объекта
капитального
строительства
/до
завершения
работ
</t>
  </si>
  <si>
    <t xml:space="preserve">Средства
федерального
бюджета
</t>
  </si>
  <si>
    <t>X</t>
  </si>
  <si>
    <t>Справочные таблицы:</t>
  </si>
  <si>
    <t>Количество объектов</t>
  </si>
  <si>
    <t>Всего,в том числе по годам реализации:</t>
  </si>
  <si>
    <t>вводимых</t>
  </si>
  <si>
    <t>открываемых</t>
  </si>
  <si>
    <t>х</t>
  </si>
  <si>
    <t>Открытие объекта/ Завершение работ</t>
  </si>
  <si>
    <t>-</t>
  </si>
  <si>
    <t>Сроки проведения работ по проектированию,строитель-ству/реконструкции объектов</t>
  </si>
  <si>
    <t>Профинансировано на 01.01.24  (тыс. руб.)</t>
  </si>
  <si>
    <t>20.01.2024-30.11.2025</t>
  </si>
  <si>
    <t>Реконструкция</t>
  </si>
  <si>
    <t xml:space="preserve">г. Домодедово, мкр. Авиационный, ул. Королева </t>
  </si>
  <si>
    <t>Реконструкция тепловой сети котельной "Авиационная"</t>
  </si>
  <si>
    <t>Реконструкция тепловой сети котельной "25 лет Октября"</t>
  </si>
  <si>
    <t xml:space="preserve"> г. Домодедово, мкр. Центральный: ул. Корнеева, ул. Каширское шоссе</t>
  </si>
  <si>
    <t>г. Домодедово, мкр. Центральный, ул. Корнеева</t>
  </si>
  <si>
    <t>Всего по мероприятиям:</t>
  </si>
  <si>
    <t>2633 м.п.</t>
  </si>
  <si>
    <t xml:space="preserve">9.2. Адресный перечень объектов строительства (реконструкции) и капитального ремонта муниципальной собственности городского округа Домодедово, финансирование которых предусмотрено мероприятием 02.01."Строительство, реконструкция, капитальный ремонт сетей водоснабжения, водоотведения, теплоснабжения муниципальной собственности"  подпрограммы Подпрограмма III «Объекты теплоснабжения, инженерные коммуникации»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</si>
</sst>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5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 wrapText="1"/>
    </xf>
    <xf numFmtId="170" fontId="4" fillId="33" borderId="12" xfId="42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left" vertical="top" wrapText="1"/>
    </xf>
    <xf numFmtId="0" fontId="41" fillId="33" borderId="13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 horizontal="center" vertical="top" wrapText="1"/>
    </xf>
    <xf numFmtId="0" fontId="41" fillId="33" borderId="11" xfId="0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33" borderId="0" xfId="0" applyFont="1" applyFill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4" fontId="41" fillId="33" borderId="12" xfId="0" applyNumberFormat="1" applyFont="1" applyFill="1" applyBorder="1" applyAlignment="1">
      <alignment horizontal="center" vertical="top" wrapText="1"/>
    </xf>
    <xf numFmtId="4" fontId="41" fillId="33" borderId="13" xfId="0" applyNumberFormat="1" applyFont="1" applyFill="1" applyBorder="1" applyAlignment="1">
      <alignment horizontal="center" vertical="top" wrapText="1"/>
    </xf>
    <xf numFmtId="4" fontId="41" fillId="33" borderId="11" xfId="0" applyNumberFormat="1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4" fontId="41" fillId="33" borderId="12" xfId="0" applyNumberFormat="1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vertical="center" wrapText="1"/>
    </xf>
    <xf numFmtId="0" fontId="41" fillId="33" borderId="13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top" wrapText="1"/>
    </xf>
    <xf numFmtId="14" fontId="4" fillId="33" borderId="12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 wrapText="1"/>
    </xf>
    <xf numFmtId="14" fontId="41" fillId="33" borderId="12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41" fillId="0" borderId="12" xfId="0" applyNumberFormat="1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4" fontId="41" fillId="33" borderId="12" xfId="0" applyNumberFormat="1" applyFont="1" applyFill="1" applyBorder="1" applyAlignment="1">
      <alignment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1" fillId="0" borderId="13" xfId="0" applyNumberFormat="1" applyFont="1" applyBorder="1" applyAlignment="1">
      <alignment horizontal="center" vertical="center" wrapText="1"/>
    </xf>
    <xf numFmtId="2" fontId="41" fillId="0" borderId="11" xfId="0" applyNumberFormat="1" applyFont="1" applyBorder="1" applyAlignment="1">
      <alignment horizontal="center" vertical="center" wrapText="1"/>
    </xf>
    <xf numFmtId="2" fontId="41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R38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M31" sqref="M31"/>
    </sheetView>
  </sheetViews>
  <sheetFormatPr defaultColWidth="9.140625" defaultRowHeight="15"/>
  <cols>
    <col min="1" max="1" width="5.421875" style="0" customWidth="1"/>
    <col min="2" max="2" width="17.00390625" style="0" customWidth="1"/>
    <col min="3" max="3" width="15.28125" style="0" customWidth="1"/>
    <col min="4" max="4" width="14.7109375" style="0" customWidth="1"/>
    <col min="5" max="5" width="17.7109375" style="0" customWidth="1"/>
    <col min="6" max="6" width="16.140625" style="0" customWidth="1"/>
    <col min="7" max="7" width="19.421875" style="0" customWidth="1"/>
    <col min="8" max="8" width="12.421875" style="0" customWidth="1"/>
    <col min="9" max="9" width="12.8515625" style="0" customWidth="1"/>
    <col min="10" max="10" width="15.57421875" style="15" customWidth="1"/>
    <col min="11" max="11" width="11.28125" style="0" customWidth="1"/>
    <col min="12" max="12" width="12.8515625" style="0" customWidth="1"/>
    <col min="13" max="13" width="13.57421875" style="0" customWidth="1"/>
    <col min="14" max="16" width="12.57421875" style="0" customWidth="1"/>
    <col min="17" max="17" width="14.28125" style="0" customWidth="1"/>
    <col min="18" max="18" width="16.8515625" style="0" customWidth="1"/>
  </cols>
  <sheetData>
    <row r="2" spans="6:16" s="1" customFormat="1" ht="15.75">
      <c r="F2" s="2"/>
      <c r="G2" s="2"/>
      <c r="H2" s="2"/>
      <c r="I2" s="2"/>
      <c r="J2" s="14"/>
      <c r="K2" s="2"/>
      <c r="L2" s="2"/>
      <c r="M2" s="2"/>
      <c r="N2" s="3"/>
      <c r="O2" s="3"/>
      <c r="P2" s="3"/>
    </row>
    <row r="3" spans="1:18" s="4" customFormat="1" ht="73.5" customHeight="1">
      <c r="A3" s="34" t="s">
        <v>39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</row>
    <row r="4" spans="1:18" s="5" customFormat="1" ht="15.75">
      <c r="A4" s="78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9"/>
    </row>
    <row r="5" spans="1:18" ht="180" customHeight="1">
      <c r="A5" s="18" t="s">
        <v>0</v>
      </c>
      <c r="B5" s="18" t="s">
        <v>11</v>
      </c>
      <c r="C5" s="18" t="s">
        <v>12</v>
      </c>
      <c r="D5" s="18" t="s">
        <v>13</v>
      </c>
      <c r="E5" s="18" t="s">
        <v>14</v>
      </c>
      <c r="F5" s="18" t="s">
        <v>28</v>
      </c>
      <c r="G5" s="18" t="s">
        <v>26</v>
      </c>
      <c r="H5" s="18" t="s">
        <v>15</v>
      </c>
      <c r="I5" s="18" t="s">
        <v>29</v>
      </c>
      <c r="J5" s="20" t="s">
        <v>16</v>
      </c>
      <c r="K5" s="21" t="s">
        <v>1</v>
      </c>
      <c r="L5" s="21" t="s">
        <v>6</v>
      </c>
      <c r="M5" s="21" t="s">
        <v>7</v>
      </c>
      <c r="N5" s="21" t="s">
        <v>8</v>
      </c>
      <c r="O5" s="22" t="s">
        <v>9</v>
      </c>
      <c r="P5" s="22" t="s">
        <v>10</v>
      </c>
      <c r="Q5" s="18" t="s">
        <v>17</v>
      </c>
      <c r="R5" s="18" t="s">
        <v>5</v>
      </c>
    </row>
    <row r="6" spans="1:18" ht="17.25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31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  <c r="R6" s="23">
        <v>18</v>
      </c>
    </row>
    <row r="7" spans="1:18" s="11" customFormat="1" ht="26.25" customHeight="1" hidden="1">
      <c r="A7" s="44"/>
      <c r="B7" s="75"/>
      <c r="C7" s="44"/>
      <c r="D7" s="44"/>
      <c r="E7" s="44"/>
      <c r="F7" s="74"/>
      <c r="G7" s="74"/>
      <c r="H7" s="73"/>
      <c r="I7" s="32"/>
      <c r="J7" s="24"/>
      <c r="K7" s="8"/>
      <c r="L7" s="8"/>
      <c r="M7" s="8"/>
      <c r="N7" s="8"/>
      <c r="O7" s="8"/>
      <c r="P7" s="8"/>
      <c r="Q7" s="8"/>
      <c r="R7" s="67"/>
    </row>
    <row r="8" spans="1:18" s="11" customFormat="1" ht="50.25" customHeight="1" hidden="1">
      <c r="A8" s="63"/>
      <c r="B8" s="76"/>
      <c r="C8" s="63"/>
      <c r="D8" s="63"/>
      <c r="E8" s="63"/>
      <c r="F8" s="63"/>
      <c r="G8" s="63"/>
      <c r="H8" s="63"/>
      <c r="I8" s="32"/>
      <c r="J8" s="25"/>
      <c r="K8" s="9"/>
      <c r="L8" s="9"/>
      <c r="M8" s="9"/>
      <c r="N8" s="9"/>
      <c r="O8" s="9"/>
      <c r="P8" s="9"/>
      <c r="Q8" s="9"/>
      <c r="R8" s="68"/>
    </row>
    <row r="9" spans="1:18" s="11" customFormat="1" ht="33" customHeight="1" hidden="1">
      <c r="A9" s="63"/>
      <c r="B9" s="76"/>
      <c r="C9" s="63"/>
      <c r="D9" s="63"/>
      <c r="E9" s="63"/>
      <c r="F9" s="63"/>
      <c r="G9" s="63"/>
      <c r="H9" s="63"/>
      <c r="I9" s="32"/>
      <c r="J9" s="25"/>
      <c r="K9" s="9"/>
      <c r="L9" s="9"/>
      <c r="M9" s="9"/>
      <c r="N9" s="9"/>
      <c r="O9" s="9"/>
      <c r="P9" s="9"/>
      <c r="Q9" s="9"/>
      <c r="R9" s="68"/>
    </row>
    <row r="10" spans="1:18" s="11" customFormat="1" ht="50.25" customHeight="1" hidden="1">
      <c r="A10" s="64"/>
      <c r="B10" s="77"/>
      <c r="C10" s="64"/>
      <c r="D10" s="64"/>
      <c r="E10" s="64"/>
      <c r="F10" s="64"/>
      <c r="G10" s="64"/>
      <c r="H10" s="64"/>
      <c r="I10" s="32"/>
      <c r="J10" s="25"/>
      <c r="K10" s="9"/>
      <c r="L10" s="9"/>
      <c r="M10" s="9"/>
      <c r="N10" s="9"/>
      <c r="O10" s="9"/>
      <c r="P10" s="9"/>
      <c r="Q10" s="9"/>
      <c r="R10" s="69"/>
    </row>
    <row r="11" spans="1:18" s="12" customFormat="1" ht="33" customHeight="1" hidden="1">
      <c r="A11" s="47"/>
      <c r="B11" s="41"/>
      <c r="C11" s="44"/>
      <c r="D11" s="47"/>
      <c r="E11" s="44"/>
      <c r="F11" s="66"/>
      <c r="G11" s="66"/>
      <c r="H11" s="60"/>
      <c r="I11" s="33"/>
      <c r="J11" s="24"/>
      <c r="K11" s="13"/>
      <c r="L11" s="13"/>
      <c r="M11" s="13"/>
      <c r="N11" s="13"/>
      <c r="O11" s="13"/>
      <c r="P11" s="13"/>
      <c r="Q11" s="10"/>
      <c r="R11" s="67"/>
    </row>
    <row r="12" spans="1:18" s="12" customFormat="1" ht="33.75" customHeight="1" hidden="1">
      <c r="A12" s="45"/>
      <c r="B12" s="42"/>
      <c r="C12" s="45"/>
      <c r="D12" s="45"/>
      <c r="E12" s="45"/>
      <c r="F12" s="45"/>
      <c r="G12" s="45"/>
      <c r="H12" s="61"/>
      <c r="I12" s="33"/>
      <c r="J12" s="25"/>
      <c r="K12" s="10"/>
      <c r="L12" s="10"/>
      <c r="M12" s="10"/>
      <c r="N12" s="10"/>
      <c r="O12" s="10"/>
      <c r="P12" s="10"/>
      <c r="Q12" s="10"/>
      <c r="R12" s="68"/>
    </row>
    <row r="13" spans="1:18" s="12" customFormat="1" ht="36" customHeight="1" hidden="1">
      <c r="A13" s="45"/>
      <c r="B13" s="42"/>
      <c r="C13" s="45"/>
      <c r="D13" s="45"/>
      <c r="E13" s="45"/>
      <c r="F13" s="45"/>
      <c r="G13" s="45"/>
      <c r="H13" s="61"/>
      <c r="I13" s="33"/>
      <c r="J13" s="25"/>
      <c r="K13" s="10"/>
      <c r="L13" s="10"/>
      <c r="M13" s="10"/>
      <c r="N13" s="10"/>
      <c r="O13" s="10"/>
      <c r="P13" s="10"/>
      <c r="Q13" s="10"/>
      <c r="R13" s="68"/>
    </row>
    <row r="14" spans="1:18" s="12" customFormat="1" ht="25.5" customHeight="1" hidden="1">
      <c r="A14" s="46"/>
      <c r="B14" s="43"/>
      <c r="C14" s="46"/>
      <c r="D14" s="46"/>
      <c r="E14" s="46"/>
      <c r="F14" s="46"/>
      <c r="G14" s="46"/>
      <c r="H14" s="62"/>
      <c r="I14" s="33"/>
      <c r="J14" s="25"/>
      <c r="K14" s="10"/>
      <c r="L14" s="10"/>
      <c r="M14" s="10"/>
      <c r="N14" s="10"/>
      <c r="O14" s="10"/>
      <c r="P14" s="10"/>
      <c r="Q14" s="10"/>
      <c r="R14" s="69"/>
    </row>
    <row r="15" spans="1:18" s="12" customFormat="1" ht="21.75" customHeight="1">
      <c r="A15" s="67">
        <v>1</v>
      </c>
      <c r="B15" s="67" t="s">
        <v>34</v>
      </c>
      <c r="C15" s="82" t="s">
        <v>38</v>
      </c>
      <c r="D15" s="67" t="s">
        <v>35</v>
      </c>
      <c r="E15" s="67" t="s">
        <v>31</v>
      </c>
      <c r="F15" s="67" t="s">
        <v>30</v>
      </c>
      <c r="G15" s="79">
        <v>45991</v>
      </c>
      <c r="H15" s="88">
        <f>K15</f>
        <v>190110</v>
      </c>
      <c r="I15" s="89">
        <v>0</v>
      </c>
      <c r="J15" s="24" t="s">
        <v>2</v>
      </c>
      <c r="K15" s="10">
        <v>190110</v>
      </c>
      <c r="L15" s="10">
        <v>0</v>
      </c>
      <c r="M15" s="10">
        <v>57033</v>
      </c>
      <c r="N15" s="10">
        <v>133077</v>
      </c>
      <c r="O15" s="10">
        <v>0</v>
      </c>
      <c r="P15" s="10">
        <v>0</v>
      </c>
      <c r="Q15" s="10">
        <v>0</v>
      </c>
      <c r="R15" s="29"/>
    </row>
    <row r="16" spans="1:18" s="12" customFormat="1" ht="49.5" customHeight="1">
      <c r="A16" s="80"/>
      <c r="B16" s="80"/>
      <c r="C16" s="83"/>
      <c r="D16" s="80"/>
      <c r="E16" s="80"/>
      <c r="F16" s="80"/>
      <c r="G16" s="80"/>
      <c r="H16" s="80"/>
      <c r="I16" s="90"/>
      <c r="J16" s="25" t="s">
        <v>18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29"/>
    </row>
    <row r="17" spans="1:18" s="12" customFormat="1" ht="60.75" customHeight="1">
      <c r="A17" s="80"/>
      <c r="B17" s="80"/>
      <c r="C17" s="83"/>
      <c r="D17" s="80"/>
      <c r="E17" s="80"/>
      <c r="F17" s="80"/>
      <c r="G17" s="80"/>
      <c r="H17" s="80"/>
      <c r="I17" s="90"/>
      <c r="J17" s="25" t="s">
        <v>3</v>
      </c>
      <c r="K17" s="10">
        <f>SUM(L17:Q17)</f>
        <v>123381.39</v>
      </c>
      <c r="L17" s="10">
        <v>0</v>
      </c>
      <c r="M17" s="10">
        <f>M15-M18</f>
        <v>37014.417</v>
      </c>
      <c r="N17" s="10">
        <f>N15-N18</f>
        <v>86366.973</v>
      </c>
      <c r="O17" s="10">
        <v>0</v>
      </c>
      <c r="P17" s="10">
        <v>0</v>
      </c>
      <c r="Q17" s="10">
        <v>0</v>
      </c>
      <c r="R17" s="29"/>
    </row>
    <row r="18" spans="1:18" s="12" customFormat="1" ht="60" customHeight="1">
      <c r="A18" s="81"/>
      <c r="B18" s="81"/>
      <c r="C18" s="84"/>
      <c r="D18" s="81"/>
      <c r="E18" s="81"/>
      <c r="F18" s="81"/>
      <c r="G18" s="81"/>
      <c r="H18" s="81"/>
      <c r="I18" s="91"/>
      <c r="J18" s="25" t="s">
        <v>4</v>
      </c>
      <c r="K18" s="10">
        <f>SUM(L18:Q18)</f>
        <v>66728.60999999999</v>
      </c>
      <c r="L18" s="10">
        <v>0</v>
      </c>
      <c r="M18" s="10">
        <f>M15*0.351</f>
        <v>20018.583</v>
      </c>
      <c r="N18" s="10">
        <f>N15*0.351</f>
        <v>46710.026999999995</v>
      </c>
      <c r="O18" s="10">
        <v>0</v>
      </c>
      <c r="P18" s="10">
        <v>0</v>
      </c>
      <c r="Q18" s="10">
        <v>0</v>
      </c>
      <c r="R18" s="29"/>
    </row>
    <row r="19" spans="1:18" s="12" customFormat="1" ht="18" customHeight="1">
      <c r="A19" s="93">
        <v>2</v>
      </c>
      <c r="B19" s="67" t="s">
        <v>33</v>
      </c>
      <c r="C19" s="94">
        <v>189</v>
      </c>
      <c r="D19" s="97" t="s">
        <v>32</v>
      </c>
      <c r="E19" s="67" t="s">
        <v>31</v>
      </c>
      <c r="F19" s="67" t="s">
        <v>30</v>
      </c>
      <c r="G19" s="79">
        <v>45991</v>
      </c>
      <c r="H19" s="85">
        <f>K19</f>
        <v>12860.01</v>
      </c>
      <c r="I19" s="92">
        <v>0</v>
      </c>
      <c r="J19" s="24" t="s">
        <v>2</v>
      </c>
      <c r="K19" s="10">
        <v>12860.01</v>
      </c>
      <c r="L19" s="10">
        <v>0</v>
      </c>
      <c r="M19" s="10">
        <v>3858</v>
      </c>
      <c r="N19" s="10">
        <v>9002.01</v>
      </c>
      <c r="O19" s="10">
        <v>0</v>
      </c>
      <c r="P19" s="10">
        <v>0</v>
      </c>
      <c r="Q19" s="10">
        <v>0</v>
      </c>
      <c r="R19" s="29"/>
    </row>
    <row r="20" spans="1:18" s="12" customFormat="1" ht="44.25" customHeight="1">
      <c r="A20" s="80"/>
      <c r="B20" s="80"/>
      <c r="C20" s="95"/>
      <c r="D20" s="86"/>
      <c r="E20" s="80"/>
      <c r="F20" s="80"/>
      <c r="G20" s="80"/>
      <c r="H20" s="86"/>
      <c r="I20" s="90"/>
      <c r="J20" s="25" t="s">
        <v>18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29"/>
    </row>
    <row r="21" spans="1:18" s="12" customFormat="1" ht="60" customHeight="1">
      <c r="A21" s="80"/>
      <c r="B21" s="80"/>
      <c r="C21" s="95"/>
      <c r="D21" s="86"/>
      <c r="E21" s="80"/>
      <c r="F21" s="80"/>
      <c r="G21" s="80"/>
      <c r="H21" s="86"/>
      <c r="I21" s="90"/>
      <c r="J21" s="25" t="s">
        <v>3</v>
      </c>
      <c r="K21" s="10">
        <f>SUM(L21:Q21)</f>
        <v>8346.146490000001</v>
      </c>
      <c r="L21" s="10">
        <v>0</v>
      </c>
      <c r="M21" s="10">
        <f>M19-M22</f>
        <v>2503.842</v>
      </c>
      <c r="N21" s="10">
        <f>N19-N22</f>
        <v>5842.30449</v>
      </c>
      <c r="O21" s="10">
        <v>0</v>
      </c>
      <c r="P21" s="10">
        <v>0</v>
      </c>
      <c r="Q21" s="10">
        <v>0</v>
      </c>
      <c r="R21" s="29"/>
    </row>
    <row r="22" spans="1:18" s="12" customFormat="1" ht="60" customHeight="1">
      <c r="A22" s="81"/>
      <c r="B22" s="81"/>
      <c r="C22" s="96"/>
      <c r="D22" s="87"/>
      <c r="E22" s="81"/>
      <c r="F22" s="81"/>
      <c r="G22" s="81"/>
      <c r="H22" s="87"/>
      <c r="I22" s="91"/>
      <c r="J22" s="25" t="s">
        <v>4</v>
      </c>
      <c r="K22" s="10">
        <f>SUM(L22:Q22)</f>
        <v>4513.863509999999</v>
      </c>
      <c r="L22" s="10">
        <v>0</v>
      </c>
      <c r="M22" s="10">
        <f>M19*0.351</f>
        <v>1354.158</v>
      </c>
      <c r="N22" s="10">
        <f>N19*0.351</f>
        <v>3159.70551</v>
      </c>
      <c r="O22" s="10">
        <v>0</v>
      </c>
      <c r="P22" s="10">
        <v>0</v>
      </c>
      <c r="Q22" s="10">
        <v>0</v>
      </c>
      <c r="R22" s="29"/>
    </row>
    <row r="23" spans="1:18" s="12" customFormat="1" ht="18.75" customHeight="1">
      <c r="A23" s="93">
        <v>3</v>
      </c>
      <c r="B23" s="67" t="s">
        <v>34</v>
      </c>
      <c r="C23" s="94">
        <v>440</v>
      </c>
      <c r="D23" s="97" t="s">
        <v>36</v>
      </c>
      <c r="E23" s="67" t="s">
        <v>31</v>
      </c>
      <c r="F23" s="67" t="s">
        <v>30</v>
      </c>
      <c r="G23" s="79">
        <v>45991</v>
      </c>
      <c r="H23" s="85">
        <f>K23</f>
        <v>31820</v>
      </c>
      <c r="I23" s="92">
        <v>0</v>
      </c>
      <c r="J23" s="24" t="s">
        <v>2</v>
      </c>
      <c r="K23" s="10">
        <v>31820</v>
      </c>
      <c r="L23" s="10">
        <v>0</v>
      </c>
      <c r="M23" s="10">
        <v>9546</v>
      </c>
      <c r="N23" s="10">
        <v>22274</v>
      </c>
      <c r="O23" s="10">
        <v>0</v>
      </c>
      <c r="P23" s="10">
        <v>0</v>
      </c>
      <c r="Q23" s="10">
        <v>0</v>
      </c>
      <c r="R23" s="29"/>
    </row>
    <row r="24" spans="1:18" s="12" customFormat="1" ht="33" customHeight="1">
      <c r="A24" s="80"/>
      <c r="B24" s="80"/>
      <c r="C24" s="95"/>
      <c r="D24" s="80"/>
      <c r="E24" s="80"/>
      <c r="F24" s="80"/>
      <c r="G24" s="80"/>
      <c r="H24" s="86"/>
      <c r="I24" s="90"/>
      <c r="J24" s="25" t="s">
        <v>18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29"/>
    </row>
    <row r="25" spans="1:18" s="12" customFormat="1" ht="47.25" customHeight="1">
      <c r="A25" s="80"/>
      <c r="B25" s="80"/>
      <c r="C25" s="95"/>
      <c r="D25" s="80"/>
      <c r="E25" s="80"/>
      <c r="F25" s="80"/>
      <c r="G25" s="80"/>
      <c r="H25" s="86"/>
      <c r="I25" s="90"/>
      <c r="J25" s="25" t="s">
        <v>3</v>
      </c>
      <c r="K25" s="10">
        <f>SUM(L25:Q25)</f>
        <v>20651.18</v>
      </c>
      <c r="L25" s="10">
        <v>0</v>
      </c>
      <c r="M25" s="10">
        <f>M23-M26</f>
        <v>6195.354</v>
      </c>
      <c r="N25" s="10">
        <f>N23-N26</f>
        <v>14455.826000000001</v>
      </c>
      <c r="O25" s="10">
        <v>0</v>
      </c>
      <c r="P25" s="10">
        <v>0</v>
      </c>
      <c r="Q25" s="10">
        <v>0</v>
      </c>
      <c r="R25" s="29"/>
    </row>
    <row r="26" spans="1:18" s="12" customFormat="1" ht="60" customHeight="1">
      <c r="A26" s="81"/>
      <c r="B26" s="81"/>
      <c r="C26" s="96"/>
      <c r="D26" s="81"/>
      <c r="E26" s="81"/>
      <c r="F26" s="81"/>
      <c r="G26" s="81"/>
      <c r="H26" s="87"/>
      <c r="I26" s="91"/>
      <c r="J26" s="25" t="s">
        <v>4</v>
      </c>
      <c r="K26" s="10">
        <f>SUM(L26:Q26)</f>
        <v>11168.82</v>
      </c>
      <c r="L26" s="10">
        <v>0</v>
      </c>
      <c r="M26" s="10">
        <f>M23*0.351</f>
        <v>3350.6459999999997</v>
      </c>
      <c r="N26" s="10">
        <f>N23*0.351</f>
        <v>7818.174</v>
      </c>
      <c r="O26" s="10">
        <v>0</v>
      </c>
      <c r="P26" s="10">
        <v>0</v>
      </c>
      <c r="Q26" s="10">
        <v>0</v>
      </c>
      <c r="R26" s="29"/>
    </row>
    <row r="27" spans="1:18" ht="21.75" customHeight="1">
      <c r="A27" s="65"/>
      <c r="B27" s="65" t="s">
        <v>19</v>
      </c>
      <c r="C27" s="65" t="s">
        <v>19</v>
      </c>
      <c r="D27" s="65" t="s">
        <v>19</v>
      </c>
      <c r="E27" s="65" t="s">
        <v>37</v>
      </c>
      <c r="F27" s="65" t="s">
        <v>19</v>
      </c>
      <c r="G27" s="65" t="s">
        <v>19</v>
      </c>
      <c r="H27" s="65" t="s">
        <v>19</v>
      </c>
      <c r="I27" s="23">
        <v>0</v>
      </c>
      <c r="J27" s="30" t="s">
        <v>2</v>
      </c>
      <c r="K27" s="13">
        <f>L27+M27+N27+O27+P27</f>
        <v>234790.01</v>
      </c>
      <c r="L27" s="13">
        <f aca="true" t="shared" si="0" ref="L27:Q27">L28+L29+L30</f>
        <v>0</v>
      </c>
      <c r="M27" s="13">
        <f>M28+M29+M30</f>
        <v>70437</v>
      </c>
      <c r="N27" s="13">
        <f t="shared" si="0"/>
        <v>164353.01</v>
      </c>
      <c r="O27" s="13">
        <f t="shared" si="0"/>
        <v>0</v>
      </c>
      <c r="P27" s="13">
        <f t="shared" si="0"/>
        <v>0</v>
      </c>
      <c r="Q27" s="13">
        <f t="shared" si="0"/>
        <v>0</v>
      </c>
      <c r="R27" s="70" t="s">
        <v>25</v>
      </c>
    </row>
    <row r="28" spans="1:18" ht="45" customHeight="1">
      <c r="A28" s="65"/>
      <c r="B28" s="65"/>
      <c r="C28" s="65"/>
      <c r="D28" s="65"/>
      <c r="E28" s="65"/>
      <c r="F28" s="65"/>
      <c r="G28" s="65"/>
      <c r="H28" s="65"/>
      <c r="I28" s="23">
        <v>0</v>
      </c>
      <c r="J28" s="25" t="s">
        <v>18</v>
      </c>
      <c r="K28" s="10">
        <f>L28+M28+N28+O28+P28</f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71"/>
    </row>
    <row r="29" spans="1:18" ht="45" customHeight="1">
      <c r="A29" s="65"/>
      <c r="B29" s="65"/>
      <c r="C29" s="65"/>
      <c r="D29" s="65"/>
      <c r="E29" s="65"/>
      <c r="F29" s="65"/>
      <c r="G29" s="65"/>
      <c r="H29" s="65"/>
      <c r="I29" s="23">
        <v>0</v>
      </c>
      <c r="J29" s="25" t="s">
        <v>3</v>
      </c>
      <c r="K29" s="10">
        <f>L29+M29+N29+O29+P29</f>
        <v>152378.69</v>
      </c>
      <c r="L29" s="9">
        <v>0</v>
      </c>
      <c r="M29" s="9">
        <f>45713.6</f>
        <v>45713.6</v>
      </c>
      <c r="N29" s="9">
        <v>106665.09</v>
      </c>
      <c r="O29" s="9">
        <v>0</v>
      </c>
      <c r="P29" s="9">
        <v>0</v>
      </c>
      <c r="Q29" s="9">
        <v>0</v>
      </c>
      <c r="R29" s="71"/>
    </row>
    <row r="30" spans="1:18" ht="45" customHeight="1">
      <c r="A30" s="65"/>
      <c r="B30" s="65"/>
      <c r="C30" s="65"/>
      <c r="D30" s="65"/>
      <c r="E30" s="65"/>
      <c r="F30" s="65"/>
      <c r="G30" s="65"/>
      <c r="H30" s="65"/>
      <c r="I30" s="23">
        <v>0</v>
      </c>
      <c r="J30" s="25" t="s">
        <v>4</v>
      </c>
      <c r="K30" s="10">
        <f>L30+M30+N30+O30+P30</f>
        <v>82411.32</v>
      </c>
      <c r="L30" s="9">
        <v>0</v>
      </c>
      <c r="M30" s="9">
        <f>24723.4</f>
        <v>24723.4</v>
      </c>
      <c r="N30" s="9">
        <v>57687.92</v>
      </c>
      <c r="O30" s="9">
        <v>0</v>
      </c>
      <c r="P30" s="9">
        <v>0</v>
      </c>
      <c r="Q30" s="9">
        <v>0</v>
      </c>
      <c r="R30" s="72"/>
    </row>
    <row r="31" spans="1:18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  <c r="R31" s="27"/>
    </row>
    <row r="32" spans="1:18" ht="23.25" customHeight="1">
      <c r="A32" s="26"/>
      <c r="B32" s="56" t="s">
        <v>20</v>
      </c>
      <c r="C32" s="5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  <c r="R32" s="27"/>
    </row>
    <row r="33" spans="1:18" ht="20.2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R33" s="27"/>
    </row>
    <row r="34" spans="1:18" ht="16.5" customHeight="1">
      <c r="A34" s="57" t="s">
        <v>21</v>
      </c>
      <c r="B34" s="58"/>
      <c r="C34" s="58"/>
      <c r="D34" s="58"/>
      <c r="E34" s="59"/>
      <c r="F34" s="57" t="s">
        <v>22</v>
      </c>
      <c r="G34" s="58"/>
      <c r="H34" s="59"/>
      <c r="I34" s="57" t="s">
        <v>6</v>
      </c>
      <c r="J34" s="59"/>
      <c r="K34" s="57" t="s">
        <v>7</v>
      </c>
      <c r="L34" s="58"/>
      <c r="M34" s="58"/>
      <c r="N34" s="59"/>
      <c r="O34" s="28" t="s">
        <v>8</v>
      </c>
      <c r="P34" s="28" t="s">
        <v>9</v>
      </c>
      <c r="Q34" s="39" t="s">
        <v>10</v>
      </c>
      <c r="R34" s="40"/>
    </row>
    <row r="35" spans="1:18" ht="18" customHeight="1">
      <c r="A35" s="36" t="s">
        <v>23</v>
      </c>
      <c r="B35" s="36"/>
      <c r="C35" s="36"/>
      <c r="D35" s="36"/>
      <c r="E35" s="36"/>
      <c r="F35" s="37">
        <v>3</v>
      </c>
      <c r="G35" s="37"/>
      <c r="H35" s="37"/>
      <c r="I35" s="37" t="s">
        <v>27</v>
      </c>
      <c r="J35" s="37"/>
      <c r="K35" s="37" t="s">
        <v>27</v>
      </c>
      <c r="L35" s="37"/>
      <c r="M35" s="37"/>
      <c r="N35" s="37"/>
      <c r="O35" s="28">
        <v>3</v>
      </c>
      <c r="P35" s="28" t="s">
        <v>27</v>
      </c>
      <c r="Q35" s="38" t="s">
        <v>27</v>
      </c>
      <c r="R35" s="38"/>
    </row>
    <row r="36" spans="1:18" ht="19.5" customHeight="1" hidden="1">
      <c r="A36" s="48" t="s">
        <v>24</v>
      </c>
      <c r="B36" s="49"/>
      <c r="C36" s="49"/>
      <c r="D36" s="49"/>
      <c r="E36" s="50"/>
      <c r="F36" s="51">
        <v>1</v>
      </c>
      <c r="G36" s="52"/>
      <c r="H36" s="53"/>
      <c r="I36" s="51">
        <v>1</v>
      </c>
      <c r="J36" s="53"/>
      <c r="K36" s="51" t="s">
        <v>27</v>
      </c>
      <c r="L36" s="52"/>
      <c r="M36" s="52"/>
      <c r="N36" s="53"/>
      <c r="O36" s="17" t="s">
        <v>27</v>
      </c>
      <c r="P36" s="17" t="s">
        <v>27</v>
      </c>
      <c r="Q36" s="54" t="s">
        <v>27</v>
      </c>
      <c r="R36" s="55"/>
    </row>
    <row r="37" spans="1:18" ht="12.75" customHeight="1">
      <c r="A37" s="7"/>
      <c r="B37" s="7"/>
      <c r="C37" s="7"/>
      <c r="D37" s="7"/>
      <c r="E37" s="7"/>
      <c r="F37" s="7"/>
      <c r="G37" s="7"/>
      <c r="H37" s="7"/>
      <c r="I37" s="7"/>
      <c r="J37" s="16"/>
      <c r="K37" s="7"/>
      <c r="L37" s="7"/>
      <c r="M37" s="7"/>
      <c r="N37" s="7"/>
      <c r="O37" s="7"/>
      <c r="P37" s="7"/>
      <c r="Q37" s="6"/>
      <c r="R37" s="6"/>
    </row>
    <row r="38" spans="1:18" ht="12.75" customHeight="1">
      <c r="A38" s="7"/>
      <c r="B38" s="7"/>
      <c r="C38" s="7"/>
      <c r="D38" s="7"/>
      <c r="E38" s="7"/>
      <c r="F38" s="7"/>
      <c r="G38" s="7"/>
      <c r="H38" s="7"/>
      <c r="I38" s="7"/>
      <c r="J38" s="16"/>
      <c r="K38" s="7"/>
      <c r="L38" s="7"/>
      <c r="M38" s="7"/>
      <c r="N38" s="7"/>
      <c r="O38" s="7"/>
      <c r="P38" s="7"/>
      <c r="Q38" s="6"/>
      <c r="R38" s="6"/>
    </row>
  </sheetData>
  <sheetProtection/>
  <mergeCells count="72">
    <mergeCell ref="A23:A26"/>
    <mergeCell ref="B23:B26"/>
    <mergeCell ref="C23:C26"/>
    <mergeCell ref="D23:D26"/>
    <mergeCell ref="E23:E26"/>
    <mergeCell ref="F23:F26"/>
    <mergeCell ref="B19:B22"/>
    <mergeCell ref="A19:A22"/>
    <mergeCell ref="C19:C22"/>
    <mergeCell ref="D19:D22"/>
    <mergeCell ref="E19:E22"/>
    <mergeCell ref="F19:F22"/>
    <mergeCell ref="E15:E18"/>
    <mergeCell ref="F15:F18"/>
    <mergeCell ref="H23:H26"/>
    <mergeCell ref="G15:G18"/>
    <mergeCell ref="H15:H18"/>
    <mergeCell ref="I15:I18"/>
    <mergeCell ref="I23:I26"/>
    <mergeCell ref="H19:H22"/>
    <mergeCell ref="I19:I22"/>
    <mergeCell ref="G23:G26"/>
    <mergeCell ref="E7:E10"/>
    <mergeCell ref="F7:F10"/>
    <mergeCell ref="G7:G10"/>
    <mergeCell ref="B7:B10"/>
    <mergeCell ref="A4:Q4"/>
    <mergeCell ref="G19:G22"/>
    <mergeCell ref="D15:D18"/>
    <mergeCell ref="B15:B18"/>
    <mergeCell ref="C15:C18"/>
    <mergeCell ref="A15:A18"/>
    <mergeCell ref="F11:F14"/>
    <mergeCell ref="R7:R10"/>
    <mergeCell ref="R11:R14"/>
    <mergeCell ref="R27:R30"/>
    <mergeCell ref="A11:A14"/>
    <mergeCell ref="H7:H10"/>
    <mergeCell ref="G27:G30"/>
    <mergeCell ref="H27:H30"/>
    <mergeCell ref="G11:G14"/>
    <mergeCell ref="D7:D10"/>
    <mergeCell ref="H11:H14"/>
    <mergeCell ref="A7:A10"/>
    <mergeCell ref="C7:C10"/>
    <mergeCell ref="E11:E14"/>
    <mergeCell ref="A27:A30"/>
    <mergeCell ref="B27:B30"/>
    <mergeCell ref="C27:C30"/>
    <mergeCell ref="D27:D30"/>
    <mergeCell ref="E27:E30"/>
    <mergeCell ref="F27:F30"/>
    <mergeCell ref="A36:E36"/>
    <mergeCell ref="F36:H36"/>
    <mergeCell ref="I36:J36"/>
    <mergeCell ref="K36:N36"/>
    <mergeCell ref="Q36:R36"/>
    <mergeCell ref="B32:C32"/>
    <mergeCell ref="A34:E34"/>
    <mergeCell ref="F34:H34"/>
    <mergeCell ref="I34:J34"/>
    <mergeCell ref="K34:N34"/>
    <mergeCell ref="A3:R3"/>
    <mergeCell ref="A35:E35"/>
    <mergeCell ref="F35:H35"/>
    <mergeCell ref="I35:J35"/>
    <mergeCell ref="K35:N35"/>
    <mergeCell ref="Q35:R35"/>
    <mergeCell ref="Q34:R34"/>
    <mergeCell ref="B11:B14"/>
    <mergeCell ref="C11:C14"/>
    <mergeCell ref="D11:D14"/>
  </mergeCells>
  <printOptions/>
  <pageMargins left="0.2362204724409449" right="0.1968503937007874" top="0.31496062992125984" bottom="0.3149606299212598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Макарова А.А.</cp:lastModifiedBy>
  <cp:lastPrinted>2024-03-28T15:01:44Z</cp:lastPrinted>
  <dcterms:created xsi:type="dcterms:W3CDTF">2015-10-12T11:55:02Z</dcterms:created>
  <dcterms:modified xsi:type="dcterms:W3CDTF">2024-04-02T14:17:10Z</dcterms:modified>
  <cp:category/>
  <cp:version/>
  <cp:contentType/>
  <cp:contentStatus/>
</cp:coreProperties>
</file>