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758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Лист3!$A$1:$O$78</definedName>
  </definedNames>
  <calcPr calcId="152511"/>
</workbook>
</file>

<file path=xl/calcChain.xml><?xml version="1.0" encoding="utf-8"?>
<calcChain xmlns="http://schemas.openxmlformats.org/spreadsheetml/2006/main">
  <c r="F22" i="3" l="1"/>
  <c r="E31" i="3"/>
  <c r="E30" i="3"/>
  <c r="K29" i="3"/>
  <c r="F29" i="3"/>
  <c r="E29" i="3" l="1"/>
  <c r="E55" i="3"/>
  <c r="E54" i="3"/>
  <c r="N53" i="3"/>
  <c r="K53" i="3"/>
  <c r="F53" i="3"/>
  <c r="E53" i="3" s="1"/>
  <c r="F60" i="3" l="1"/>
  <c r="K21" i="3"/>
  <c r="K77" i="3" s="1"/>
  <c r="K22" i="3"/>
  <c r="F21" i="3"/>
  <c r="E72" i="3"/>
  <c r="E71" i="3" s="1"/>
  <c r="F66" i="3"/>
  <c r="L60" i="3"/>
  <c r="L59" i="3" s="1"/>
  <c r="E49" i="3"/>
  <c r="E48" i="3"/>
  <c r="F47" i="3"/>
  <c r="F41" i="3"/>
  <c r="E37" i="3"/>
  <c r="E36" i="3"/>
  <c r="E23" i="3"/>
  <c r="F35" i="3"/>
  <c r="K35" i="3"/>
  <c r="E25" i="3"/>
  <c r="E24" i="3"/>
  <c r="F23" i="3"/>
  <c r="F20" i="3"/>
  <c r="E16" i="3"/>
  <c r="K14" i="3"/>
  <c r="K11" i="3" s="1"/>
  <c r="L13" i="3"/>
  <c r="K13" i="3"/>
  <c r="L12" i="3"/>
  <c r="L77" i="3" s="1"/>
  <c r="K12" i="3"/>
  <c r="F13" i="3"/>
  <c r="E13" i="3" s="1"/>
  <c r="F12" i="3"/>
  <c r="F77" i="3" s="1"/>
  <c r="E77" i="3" l="1"/>
  <c r="E35" i="3"/>
  <c r="F59" i="3"/>
  <c r="L78" i="3"/>
  <c r="E12" i="3"/>
  <c r="F11" i="3"/>
  <c r="F78" i="3"/>
  <c r="F76" i="3" l="1"/>
  <c r="K60" i="3" l="1"/>
  <c r="L71" i="3"/>
  <c r="F71" i="3"/>
  <c r="F61" i="3"/>
  <c r="L61" i="3"/>
  <c r="K23" i="3"/>
  <c r="L14" i="3"/>
  <c r="L11" i="3" s="1"/>
  <c r="E11" i="3" s="1"/>
  <c r="F14" i="3"/>
  <c r="K59" i="3" l="1"/>
  <c r="E60" i="3"/>
  <c r="E59" i="3" s="1"/>
  <c r="K78" i="3"/>
  <c r="E78" i="3" s="1"/>
  <c r="K76" i="3"/>
  <c r="K20" i="3"/>
  <c r="E15" i="3"/>
  <c r="N71" i="3" l="1"/>
  <c r="M71" i="3"/>
  <c r="N61" i="3"/>
  <c r="N59" i="3"/>
  <c r="N47" i="3"/>
  <c r="N41" i="3"/>
  <c r="N35" i="3"/>
  <c r="M35" i="3"/>
  <c r="N22" i="3"/>
  <c r="E22" i="3" s="1"/>
  <c r="N21" i="3"/>
  <c r="E21" i="3" s="1"/>
  <c r="N20" i="3" l="1"/>
  <c r="E20" i="3" s="1"/>
  <c r="E14" i="3"/>
  <c r="K61" i="3" l="1"/>
  <c r="K71" i="3" l="1"/>
  <c r="E62" i="3"/>
  <c r="E43" i="3"/>
  <c r="E42" i="3"/>
  <c r="E41" i="3" l="1"/>
  <c r="L76" i="3"/>
  <c r="E76" i="3" s="1"/>
  <c r="K47" i="3" l="1"/>
  <c r="E47" i="3" s="1"/>
  <c r="E61" i="3" l="1"/>
  <c r="E66" i="3" l="1"/>
  <c r="E67" i="3"/>
  <c r="E69" i="3" l="1"/>
</calcChain>
</file>

<file path=xl/sharedStrings.xml><?xml version="1.0" encoding="utf-8"?>
<sst xmlns="http://schemas.openxmlformats.org/spreadsheetml/2006/main" count="253" uniqueCount="65">
  <si>
    <t>№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</si>
  <si>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</si>
  <si>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</si>
  <si>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</si>
  <si>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</si>
  <si>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</si>
  <si>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</si>
  <si>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 xml:space="preserve">Мероприятие Подпрограммы </t>
  </si>
  <si>
    <t>х</t>
  </si>
  <si>
    <t xml:space="preserve">Всего </t>
  </si>
  <si>
    <t>Итого по подпрограмме III</t>
  </si>
  <si>
    <t>2026 год</t>
  </si>
  <si>
    <t>2027 год</t>
  </si>
  <si>
    <t xml:space="preserve">Управление ЖКХ  Администрации городского округа Домодедово </t>
  </si>
  <si>
    <t>1.</t>
  </si>
  <si>
    <r>
      <rPr>
        <b/>
        <sz val="9"/>
        <rFont val="Times New Roman"/>
        <family val="1"/>
        <charset val="204"/>
      </rPr>
      <t xml:space="preserve">Мероприятие 05.03.   </t>
    </r>
    <r>
      <rPr>
        <sz val="9"/>
        <rFont val="Times New Roman"/>
        <family val="1"/>
        <charset val="204"/>
      </rPr>
      <t xml:space="preserve">   Утверждение программ комплексного развития систем коммунальной инфраструктуры городских округов                   </t>
    </r>
  </si>
  <si>
    <t>Количество утвержденных программ комплексного развития систем коммунальной инфраструктуры ,ед.</t>
  </si>
  <si>
    <t>Количество утвержденных схем теплоснабжения ,ед.</t>
  </si>
  <si>
    <r>
      <t xml:space="preserve">Основное мероприятие 01. </t>
    </r>
    <r>
      <rPr>
        <sz val="9"/>
        <rFont val="Times New Roman"/>
        <family val="1"/>
        <charset val="204"/>
      </rPr>
      <t>Строительство, реконструкция, капитальный ремонт объектов теплоснабжения на территории муниципальных образований Московской области</t>
    </r>
  </si>
  <si>
    <t xml:space="preserve">9. Подпрограмма III «Объекты теплоснабжения, инженерные коммуникации»        </t>
  </si>
  <si>
    <t xml:space="preserve">9.1.  Перечень мероприятий подпрограммы III «Объекты теплоснабжения, инженерные коммуникации»        </t>
  </si>
  <si>
    <t>2</t>
  </si>
  <si>
    <t>3</t>
  </si>
  <si>
    <t>3.1.</t>
  </si>
  <si>
    <t>3.3.</t>
  </si>
  <si>
    <t>Средства бюджета Московской области</t>
  </si>
  <si>
    <t>1 квартал</t>
  </si>
  <si>
    <t>1 полугодие</t>
  </si>
  <si>
    <t>9 месяцев</t>
  </si>
  <si>
    <t>12 месяцев</t>
  </si>
  <si>
    <r>
      <t xml:space="preserve">Мероприятие 05.04.   </t>
    </r>
    <r>
      <rPr>
        <sz val="9"/>
        <rFont val="Times New Roman"/>
        <family val="1"/>
        <charset val="204"/>
      </rPr>
      <t>Утверждение схем водоснабжения и водоотведения городских округов (актуализированных схем водоснабжения и водоотведения городских округов)</t>
    </r>
  </si>
  <si>
    <t>Всего</t>
  </si>
  <si>
    <t>В том числе</t>
  </si>
  <si>
    <t xml:space="preserve">В том числе </t>
  </si>
  <si>
    <t>Построены и реконструированы сети (участки) водоснабжения, водоотведения, теплоснабжения муниципальной собственности, ед.</t>
  </si>
  <si>
    <t>Построены и реконструированы сети (участки) водоснабжения, водоотведения, теплоснабжения муниципальной собственности</t>
  </si>
  <si>
    <t>Управление ЖКХ  Администрации городского округа Домодедово \</t>
  </si>
  <si>
    <t>Мероприятие  02.09. "Реализация мероприятий по капитальному ремонту сетей теплоснабжения на территории муниципального образования"</t>
  </si>
  <si>
    <t>Капитально отремонтированы сети (участки) водоснабжения, водоотведения, теплоснабжения муниципальной собственности</t>
  </si>
  <si>
    <t>1.2.</t>
  </si>
  <si>
    <r>
      <t xml:space="preserve">Мероприятие 01.07. </t>
    </r>
    <r>
      <rPr>
        <sz val="9"/>
        <rFont val="Times New Roman"/>
        <family val="1"/>
        <charset val="204"/>
      </rPr>
      <t>Реализация мероприятий по строительству и реконструкции объектов теплоснабжения муниципальной собственности</t>
    </r>
  </si>
  <si>
    <t>Построены и реконструированы объекты теплоснабжения муниципальной собственности,ед</t>
  </si>
  <si>
    <t>Мероприятие 02.08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</si>
  <si>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сети  теплоснабжения муниципальной собственности,ед.</t>
  </si>
  <si>
    <t>Итого 2026 год</t>
  </si>
  <si>
    <t>2028 год</t>
  </si>
  <si>
    <t>2030 год</t>
  </si>
  <si>
    <t>2029 год</t>
  </si>
  <si>
    <t xml:space="preserve">2026 -2030 </t>
  </si>
  <si>
    <t>2.1.</t>
  </si>
  <si>
    <t>2.2.</t>
  </si>
  <si>
    <t>2.3.</t>
  </si>
  <si>
    <t>2.4.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</si>
  <si>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округов), ед.</t>
  </si>
  <si>
    <t>3.4.</t>
  </si>
  <si>
    <r>
      <rPr>
        <b/>
        <sz val="9"/>
        <rFont val="Times New Roman"/>
        <family val="1"/>
        <charset val="204"/>
      </rPr>
      <t xml:space="preserve">Основное мероприятие 02. </t>
    </r>
    <r>
      <rPr>
        <sz val="9"/>
        <rFont val="Times New Roman"/>
        <family val="1"/>
        <charset val="204"/>
      </rPr>
      <t>Строительство, реконструкция, капитальный ремонт сетей водоснабжения, водоотведения, теплоснабжения  муниципальной собственности</t>
    </r>
  </si>
  <si>
    <r>
      <t xml:space="preserve">Основное мероприятие 05 
</t>
    </r>
    <r>
      <rPr>
        <sz val="9"/>
        <rFont val="Times New Roman"/>
        <family val="1"/>
        <charset val="204"/>
      </rPr>
      <t>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</t>
    </r>
  </si>
  <si>
    <r>
      <rPr>
        <b/>
        <sz val="9"/>
        <rFont val="Times New Roman"/>
        <family val="1"/>
        <charset val="204"/>
      </rPr>
      <t xml:space="preserve">Мероприятие 05.01.     </t>
    </r>
    <r>
      <rPr>
        <sz val="9"/>
        <rFont val="Times New Roman"/>
        <family val="1"/>
        <charset val="204"/>
      </rPr>
      <t xml:space="preserve">                                        Утверждение схем теплоснабжения городских округов (актуализированных схем теплоснабжения муниципальных образований</t>
    </r>
  </si>
  <si>
    <t>Мероприятие  02.01.Строительство и реконструкция сетей водоснабжения, водоотведения, теплоснабжения муниципальной собственности</t>
  </si>
  <si>
    <t>2.5.</t>
  </si>
  <si>
    <t xml:space="preserve">Мероприятие  02.26."Строительство и реконструкция сетей теплоснабжения муниципальной собственности за счет средств местного бюджета (расходы на объекты, не включенные в ГП МО)" </t>
  </si>
  <si>
    <t xml:space="preserve">Мероприятие  02.10."Cтроительство и реконструкция сетей теплоснабжения на территории муниципального образования Московской области" </t>
  </si>
  <si>
    <t>Мероприятие  02.04.Строительство и реконструкция сетей водоснабжения, водоотведения муниципальной собственности за счет средств местного бюджета</t>
  </si>
  <si>
    <t>2.6.</t>
  </si>
  <si>
    <t>Приложение № 3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от 05.03.2026 № 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</si>
</sst>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4" fontId="6" fillId="2" borderId="1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" fontId="7" fillId="0" borderId="0" xfId="0" applyNumberFormat="1" applyFont="1" applyFill="1"/>
    <xf numFmtId="4" fontId="0" fillId="0" borderId="0" xfId="0" applyNumberFormat="1" applyFill="1"/>
    <xf numFmtId="0" fontId="0" fillId="2" borderId="0" xfId="0" applyFill="1"/>
    <xf numFmtId="0" fontId="2" fillId="2" borderId="0" xfId="0" applyFont="1" applyFill="1"/>
    <xf numFmtId="4" fontId="6" fillId="2" borderId="3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wrapText="1"/>
    </xf>
    <xf numFmtId="0" fontId="0" fillId="2" borderId="1" xfId="0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>
      <alignment vertical="top" wrapText="1"/>
    </xf>
    <xf numFmtId="49" fontId="3" fillId="2" borderId="9" xfId="0" applyNumberFormat="1" applyFont="1" applyFill="1" applyBorder="1" applyAlignment="1">
      <alignment vertical="top" wrapText="1"/>
    </xf>
    <xf numFmtId="49" fontId="3" fillId="2" borderId="12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4" fontId="6" fillId="2" borderId="5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" fontId="6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view="pageBreakPreview" zoomScale="85" zoomScaleNormal="100" zoomScaleSheetLayoutView="85" workbookViewId="0">
      <selection activeCell="F13" sqref="F13:J13"/>
    </sheetView>
  </sheetViews>
  <sheetFormatPr defaultRowHeight="12.75" x14ac:dyDescent="0.2"/>
  <cols>
    <col min="1" max="1" width="3.28515625" style="1" customWidth="1"/>
    <col min="2" max="2" width="22.28515625" style="1" customWidth="1"/>
    <col min="3" max="3" width="14" style="1" customWidth="1"/>
    <col min="4" max="4" width="13.140625" style="1" customWidth="1"/>
    <col min="5" max="10" width="11.28515625" style="1" customWidth="1"/>
    <col min="11" max="11" width="10.28515625" style="1" customWidth="1"/>
    <col min="12" max="14" width="12.42578125" style="1" customWidth="1"/>
    <col min="15" max="15" width="14.28515625" style="1" customWidth="1"/>
    <col min="16" max="18" width="10.140625" bestFit="1" customWidth="1"/>
  </cols>
  <sheetData>
    <row r="1" spans="1:16" x14ac:dyDescent="0.2">
      <c r="K1" s="52" t="s">
        <v>64</v>
      </c>
      <c r="L1" s="52"/>
      <c r="M1" s="52"/>
      <c r="N1" s="52"/>
      <c r="O1" s="52"/>
    </row>
    <row r="2" spans="1:16" x14ac:dyDescent="0.2">
      <c r="K2" s="52"/>
      <c r="L2" s="52"/>
      <c r="M2" s="52"/>
      <c r="N2" s="52"/>
      <c r="O2" s="52"/>
    </row>
    <row r="3" spans="1:16" x14ac:dyDescent="0.2">
      <c r="K3" s="52"/>
      <c r="L3" s="52"/>
      <c r="M3" s="52"/>
      <c r="N3" s="52"/>
      <c r="O3" s="52"/>
    </row>
    <row r="5" spans="1:16" s="1" customFormat="1" ht="15.75" x14ac:dyDescent="0.25">
      <c r="A5" s="85" t="s">
        <v>19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6" s="1" customFormat="1" ht="15.75" x14ac:dyDescent="0.25">
      <c r="A6" s="85" t="s">
        <v>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6" s="1" customFormat="1" ht="19.5" customHeight="1" x14ac:dyDescent="0.25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6" s="1" customFormat="1" ht="20.25" customHeight="1" x14ac:dyDescent="0.2">
      <c r="A8" s="55" t="s">
        <v>0</v>
      </c>
      <c r="B8" s="55" t="s">
        <v>7</v>
      </c>
      <c r="C8" s="55" t="s">
        <v>6</v>
      </c>
      <c r="D8" s="55" t="s">
        <v>5</v>
      </c>
      <c r="E8" s="55" t="s">
        <v>4</v>
      </c>
      <c r="F8" s="41"/>
      <c r="G8" s="41"/>
      <c r="H8" s="41"/>
      <c r="I8" s="41"/>
      <c r="J8" s="41"/>
      <c r="K8" s="41"/>
      <c r="L8" s="41"/>
      <c r="M8" s="24"/>
      <c r="N8" s="24"/>
      <c r="O8" s="55" t="s">
        <v>1</v>
      </c>
    </row>
    <row r="9" spans="1:16" s="1" customFormat="1" ht="39.75" customHeight="1" x14ac:dyDescent="0.2">
      <c r="A9" s="65"/>
      <c r="B9" s="55"/>
      <c r="C9" s="55"/>
      <c r="D9" s="55"/>
      <c r="E9" s="65"/>
      <c r="F9" s="89" t="s">
        <v>11</v>
      </c>
      <c r="G9" s="41"/>
      <c r="H9" s="41"/>
      <c r="I9" s="41"/>
      <c r="J9" s="42"/>
      <c r="K9" s="15" t="s">
        <v>12</v>
      </c>
      <c r="L9" s="15" t="s">
        <v>45</v>
      </c>
      <c r="M9" s="15" t="s">
        <v>47</v>
      </c>
      <c r="N9" s="15" t="s">
        <v>46</v>
      </c>
      <c r="O9" s="68"/>
    </row>
    <row r="10" spans="1:16" s="1" customFormat="1" ht="18" customHeight="1" x14ac:dyDescent="0.2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55">
        <v>6</v>
      </c>
      <c r="G10" s="68"/>
      <c r="H10" s="68"/>
      <c r="I10" s="68"/>
      <c r="J10" s="68"/>
      <c r="K10" s="15">
        <v>7</v>
      </c>
      <c r="L10" s="15">
        <v>8</v>
      </c>
      <c r="M10" s="15">
        <v>9</v>
      </c>
      <c r="N10" s="15">
        <v>10</v>
      </c>
      <c r="O10" s="13">
        <v>11</v>
      </c>
    </row>
    <row r="11" spans="1:16" s="1" customFormat="1" ht="21" customHeight="1" x14ac:dyDescent="0.2">
      <c r="A11" s="90" t="s">
        <v>14</v>
      </c>
      <c r="B11" s="67" t="s">
        <v>18</v>
      </c>
      <c r="C11" s="35" t="s">
        <v>48</v>
      </c>
      <c r="D11" s="20" t="s">
        <v>2</v>
      </c>
      <c r="E11" s="14">
        <f>SUM(F11:L11)</f>
        <v>1614496.88</v>
      </c>
      <c r="F11" s="40">
        <f>F12+F13</f>
        <v>81468.320000000007</v>
      </c>
      <c r="G11" s="87"/>
      <c r="H11" s="87"/>
      <c r="I11" s="87"/>
      <c r="J11" s="88"/>
      <c r="K11" s="21">
        <f t="shared" ref="K11:L13" si="0">K14</f>
        <v>552409.13</v>
      </c>
      <c r="L11" s="21">
        <f t="shared" si="0"/>
        <v>980619.42999999993</v>
      </c>
      <c r="M11" s="14">
        <v>0</v>
      </c>
      <c r="N11" s="14">
        <v>0</v>
      </c>
      <c r="O11" s="35" t="s">
        <v>8</v>
      </c>
    </row>
    <row r="12" spans="1:16" s="1" customFormat="1" ht="69" customHeight="1" x14ac:dyDescent="0.2">
      <c r="A12" s="91"/>
      <c r="B12" s="92"/>
      <c r="C12" s="36"/>
      <c r="D12" s="20" t="s">
        <v>25</v>
      </c>
      <c r="E12" s="14">
        <f>SUM(F12:N12)</f>
        <v>1046535.0900000001</v>
      </c>
      <c r="F12" s="40">
        <f>F15</f>
        <v>52805.8</v>
      </c>
      <c r="G12" s="87"/>
      <c r="H12" s="87"/>
      <c r="I12" s="87"/>
      <c r="J12" s="88"/>
      <c r="K12" s="21">
        <f t="shared" si="0"/>
        <v>357307.28</v>
      </c>
      <c r="L12" s="21">
        <f t="shared" si="0"/>
        <v>636422.01</v>
      </c>
      <c r="M12" s="14">
        <v>0</v>
      </c>
      <c r="N12" s="22">
        <v>0</v>
      </c>
      <c r="O12" s="54"/>
    </row>
    <row r="13" spans="1:16" s="1" customFormat="1" ht="69" customHeight="1" x14ac:dyDescent="0.2">
      <c r="A13" s="91"/>
      <c r="B13" s="92"/>
      <c r="C13" s="36"/>
      <c r="D13" s="20" t="s">
        <v>3</v>
      </c>
      <c r="E13" s="14">
        <f>SUM(F13:N13)</f>
        <v>567961.79</v>
      </c>
      <c r="F13" s="40">
        <f>F16</f>
        <v>28662.52</v>
      </c>
      <c r="G13" s="87"/>
      <c r="H13" s="87"/>
      <c r="I13" s="87"/>
      <c r="J13" s="88"/>
      <c r="K13" s="21">
        <f t="shared" si="0"/>
        <v>195101.85</v>
      </c>
      <c r="L13" s="21">
        <f t="shared" si="0"/>
        <v>344197.42</v>
      </c>
      <c r="M13" s="14">
        <v>0</v>
      </c>
      <c r="N13" s="14">
        <v>0</v>
      </c>
      <c r="O13" s="80"/>
    </row>
    <row r="14" spans="1:16" s="1" customFormat="1" ht="33" customHeight="1" x14ac:dyDescent="0.2">
      <c r="A14" s="84" t="s">
        <v>39</v>
      </c>
      <c r="B14" s="67" t="s">
        <v>40</v>
      </c>
      <c r="C14" s="35" t="s">
        <v>48</v>
      </c>
      <c r="D14" s="20" t="s">
        <v>2</v>
      </c>
      <c r="E14" s="14">
        <f>SUM(F14:L14)</f>
        <v>1614496.88</v>
      </c>
      <c r="F14" s="93">
        <f>SUM(F15:F16)</f>
        <v>81468.320000000007</v>
      </c>
      <c r="G14" s="48"/>
      <c r="H14" s="48"/>
      <c r="I14" s="48"/>
      <c r="J14" s="49"/>
      <c r="K14" s="2">
        <f>SUM(K15:K16)</f>
        <v>552409.13</v>
      </c>
      <c r="L14" s="2">
        <f>SUM(L15:L16)</f>
        <v>980619.42999999993</v>
      </c>
      <c r="M14" s="14">
        <v>0</v>
      </c>
      <c r="N14" s="14">
        <v>0</v>
      </c>
      <c r="O14" s="39" t="s">
        <v>13</v>
      </c>
      <c r="P14" s="4"/>
    </row>
    <row r="15" spans="1:16" s="1" customFormat="1" ht="58.5" customHeight="1" x14ac:dyDescent="0.2">
      <c r="A15" s="50"/>
      <c r="B15" s="33"/>
      <c r="C15" s="36"/>
      <c r="D15" s="20" t="s">
        <v>25</v>
      </c>
      <c r="E15" s="14">
        <f>SUM(F15:L15)</f>
        <v>1046535.0900000001</v>
      </c>
      <c r="F15" s="93">
        <v>52805.8</v>
      </c>
      <c r="G15" s="48"/>
      <c r="H15" s="48"/>
      <c r="I15" s="48"/>
      <c r="J15" s="49"/>
      <c r="K15" s="2">
        <v>357307.28</v>
      </c>
      <c r="L15" s="2">
        <v>636422.01</v>
      </c>
      <c r="M15" s="14">
        <v>0</v>
      </c>
      <c r="N15" s="22">
        <v>0</v>
      </c>
      <c r="O15" s="39"/>
      <c r="P15" s="4"/>
    </row>
    <row r="16" spans="1:16" s="1" customFormat="1" ht="69.75" customHeight="1" x14ac:dyDescent="0.2">
      <c r="A16" s="36"/>
      <c r="B16" s="33"/>
      <c r="C16" s="36"/>
      <c r="D16" s="20" t="s">
        <v>3</v>
      </c>
      <c r="E16" s="14">
        <f>SUM(F16:L16)</f>
        <v>567961.79</v>
      </c>
      <c r="F16" s="93">
        <v>28662.52</v>
      </c>
      <c r="G16" s="48"/>
      <c r="H16" s="48"/>
      <c r="I16" s="48"/>
      <c r="J16" s="49"/>
      <c r="K16" s="2">
        <v>195101.85</v>
      </c>
      <c r="L16" s="2">
        <v>344197.42</v>
      </c>
      <c r="M16" s="14">
        <v>0</v>
      </c>
      <c r="N16" s="14">
        <v>0</v>
      </c>
      <c r="O16" s="39"/>
      <c r="P16" s="4"/>
    </row>
    <row r="17" spans="1:16" s="1" customFormat="1" ht="33" customHeight="1" x14ac:dyDescent="0.2">
      <c r="A17" s="36"/>
      <c r="B17" s="32" t="s">
        <v>41</v>
      </c>
      <c r="C17" s="44" t="s">
        <v>8</v>
      </c>
      <c r="D17" s="44" t="s">
        <v>8</v>
      </c>
      <c r="E17" s="61" t="s">
        <v>9</v>
      </c>
      <c r="F17" s="61" t="s">
        <v>44</v>
      </c>
      <c r="G17" s="39" t="s">
        <v>32</v>
      </c>
      <c r="H17" s="68"/>
      <c r="I17" s="68"/>
      <c r="J17" s="68"/>
      <c r="K17" s="66" t="s">
        <v>12</v>
      </c>
      <c r="L17" s="66" t="s">
        <v>45</v>
      </c>
      <c r="M17" s="44">
        <v>2029</v>
      </c>
      <c r="N17" s="44" t="s">
        <v>46</v>
      </c>
      <c r="O17" s="39"/>
      <c r="P17" s="4"/>
    </row>
    <row r="18" spans="1:16" s="1" customFormat="1" ht="33" customHeight="1" x14ac:dyDescent="0.2">
      <c r="A18" s="36"/>
      <c r="B18" s="33"/>
      <c r="C18" s="56"/>
      <c r="D18" s="45"/>
      <c r="E18" s="62" t="e">
        <v>#REF!</v>
      </c>
      <c r="F18" s="62" t="e">
        <v>#REF!</v>
      </c>
      <c r="G18" s="19" t="s">
        <v>26</v>
      </c>
      <c r="H18" s="19" t="s">
        <v>27</v>
      </c>
      <c r="I18" s="19" t="s">
        <v>28</v>
      </c>
      <c r="J18" s="19" t="s">
        <v>29</v>
      </c>
      <c r="K18" s="72"/>
      <c r="L18" s="72"/>
      <c r="M18" s="46"/>
      <c r="N18" s="46"/>
      <c r="O18" s="39"/>
      <c r="P18" s="4"/>
    </row>
    <row r="19" spans="1:16" s="1" customFormat="1" ht="33" customHeight="1" x14ac:dyDescent="0.2">
      <c r="A19" s="37"/>
      <c r="B19" s="43"/>
      <c r="C19" s="57"/>
      <c r="D19" s="46"/>
      <c r="E19" s="19">
        <v>6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2</v>
      </c>
      <c r="L19" s="3">
        <v>4</v>
      </c>
      <c r="M19" s="3">
        <v>0</v>
      </c>
      <c r="N19" s="3">
        <v>0</v>
      </c>
      <c r="O19" s="39"/>
      <c r="P19" s="4"/>
    </row>
    <row r="20" spans="1:16" s="1" customFormat="1" ht="33" customHeight="1" x14ac:dyDescent="0.2">
      <c r="A20" s="84" t="s">
        <v>21</v>
      </c>
      <c r="B20" s="32" t="s">
        <v>55</v>
      </c>
      <c r="C20" s="35" t="s">
        <v>48</v>
      </c>
      <c r="D20" s="20" t="s">
        <v>2</v>
      </c>
      <c r="E20" s="14">
        <f>SUM(F20:N20)</f>
        <v>447594.52</v>
      </c>
      <c r="F20" s="38">
        <f>SUM(F21:J22)</f>
        <v>349281.08</v>
      </c>
      <c r="G20" s="38"/>
      <c r="H20" s="38"/>
      <c r="I20" s="38"/>
      <c r="J20" s="38"/>
      <c r="K20" s="21">
        <f>SUM(K21:K22)</f>
        <v>98313.44</v>
      </c>
      <c r="L20" s="21">
        <v>0</v>
      </c>
      <c r="M20" s="14">
        <v>0</v>
      </c>
      <c r="N20" s="14">
        <f>SUM(N21:N22)</f>
        <v>0</v>
      </c>
      <c r="O20" s="39" t="s">
        <v>8</v>
      </c>
      <c r="P20" s="4"/>
    </row>
    <row r="21" spans="1:16" s="1" customFormat="1" ht="60" customHeight="1" x14ac:dyDescent="0.2">
      <c r="A21" s="50"/>
      <c r="B21" s="33"/>
      <c r="C21" s="36"/>
      <c r="D21" s="20" t="s">
        <v>25</v>
      </c>
      <c r="E21" s="14">
        <f>SUM(F21:N21)</f>
        <v>289697.69</v>
      </c>
      <c r="F21" s="38">
        <f>F24+F36+F42+F48</f>
        <v>220197.27</v>
      </c>
      <c r="G21" s="38"/>
      <c r="H21" s="38"/>
      <c r="I21" s="38"/>
      <c r="J21" s="38"/>
      <c r="K21" s="21">
        <f>K24+K36</f>
        <v>69500.42</v>
      </c>
      <c r="L21" s="21">
        <v>0</v>
      </c>
      <c r="M21" s="14">
        <v>0</v>
      </c>
      <c r="N21" s="14">
        <f>SUM(N24+N42+N48)</f>
        <v>0</v>
      </c>
      <c r="O21" s="39"/>
      <c r="P21" s="4"/>
    </row>
    <row r="22" spans="1:16" s="1" customFormat="1" ht="66.75" customHeight="1" x14ac:dyDescent="0.2">
      <c r="A22" s="50"/>
      <c r="B22" s="34"/>
      <c r="C22" s="37"/>
      <c r="D22" s="17" t="s">
        <v>3</v>
      </c>
      <c r="E22" s="14">
        <f>SUM(F22:N22)</f>
        <v>157896.83000000002</v>
      </c>
      <c r="F22" s="40">
        <f>F25+F37+F43+F49+F31+F55</f>
        <v>129083.81000000001</v>
      </c>
      <c r="G22" s="41"/>
      <c r="H22" s="41"/>
      <c r="I22" s="41"/>
      <c r="J22" s="42"/>
      <c r="K22" s="9">
        <f>K25+K37</f>
        <v>28813.02</v>
      </c>
      <c r="L22" s="9">
        <v>0</v>
      </c>
      <c r="M22" s="12">
        <v>0</v>
      </c>
      <c r="N22" s="11">
        <f>SUM(N25+N43+N49)</f>
        <v>0</v>
      </c>
      <c r="O22" s="39"/>
      <c r="P22" s="4"/>
    </row>
    <row r="23" spans="1:16" s="1" customFormat="1" ht="33" customHeight="1" x14ac:dyDescent="0.2">
      <c r="A23" s="50" t="s">
        <v>49</v>
      </c>
      <c r="B23" s="32" t="s">
        <v>58</v>
      </c>
      <c r="C23" s="35" t="s">
        <v>48</v>
      </c>
      <c r="D23" s="20" t="s">
        <v>2</v>
      </c>
      <c r="E23" s="14">
        <f>SUM(E24:E25)</f>
        <v>85000</v>
      </c>
      <c r="F23" s="38">
        <f>SUM(F24:J25)</f>
        <v>42500</v>
      </c>
      <c r="G23" s="38"/>
      <c r="H23" s="38"/>
      <c r="I23" s="38"/>
      <c r="J23" s="38"/>
      <c r="K23" s="21">
        <f>SUM(K24:K25)</f>
        <v>42500</v>
      </c>
      <c r="L23" s="21">
        <v>0</v>
      </c>
      <c r="M23" s="14">
        <v>0</v>
      </c>
      <c r="N23" s="14">
        <v>0</v>
      </c>
      <c r="O23" s="39" t="s">
        <v>13</v>
      </c>
      <c r="P23" s="4"/>
    </row>
    <row r="24" spans="1:16" s="1" customFormat="1" ht="72" customHeight="1" x14ac:dyDescent="0.2">
      <c r="A24" s="50"/>
      <c r="B24" s="33"/>
      <c r="C24" s="36"/>
      <c r="D24" s="20" t="s">
        <v>25</v>
      </c>
      <c r="E24" s="14">
        <f>SUM(F24:O24)</f>
        <v>66555</v>
      </c>
      <c r="F24" s="38">
        <v>33277.5</v>
      </c>
      <c r="G24" s="38"/>
      <c r="H24" s="38"/>
      <c r="I24" s="38"/>
      <c r="J24" s="38"/>
      <c r="K24" s="21">
        <v>33277.5</v>
      </c>
      <c r="L24" s="21">
        <v>0</v>
      </c>
      <c r="M24" s="14">
        <v>0</v>
      </c>
      <c r="N24" s="14">
        <v>0</v>
      </c>
      <c r="O24" s="39"/>
      <c r="P24" s="4"/>
    </row>
    <row r="25" spans="1:16" s="1" customFormat="1" ht="72" customHeight="1" x14ac:dyDescent="0.2">
      <c r="A25" s="50"/>
      <c r="B25" s="34"/>
      <c r="C25" s="37"/>
      <c r="D25" s="17" t="s">
        <v>3</v>
      </c>
      <c r="E25" s="14">
        <f>SUM(F25:O25)</f>
        <v>18445</v>
      </c>
      <c r="F25" s="40">
        <v>9222.5</v>
      </c>
      <c r="G25" s="41"/>
      <c r="H25" s="41"/>
      <c r="I25" s="41"/>
      <c r="J25" s="42"/>
      <c r="K25" s="9">
        <v>9222.5</v>
      </c>
      <c r="L25" s="9">
        <v>0</v>
      </c>
      <c r="M25" s="12">
        <v>0</v>
      </c>
      <c r="N25" s="11">
        <v>0</v>
      </c>
      <c r="O25" s="39"/>
      <c r="P25" s="5"/>
    </row>
    <row r="26" spans="1:16" s="1" customFormat="1" ht="41.25" customHeight="1" x14ac:dyDescent="0.2">
      <c r="A26" s="50"/>
      <c r="B26" s="32" t="s">
        <v>34</v>
      </c>
      <c r="C26" s="44" t="s">
        <v>8</v>
      </c>
      <c r="D26" s="44" t="s">
        <v>8</v>
      </c>
      <c r="E26" s="35" t="s">
        <v>9</v>
      </c>
      <c r="F26" s="44" t="s">
        <v>44</v>
      </c>
      <c r="G26" s="47" t="s">
        <v>33</v>
      </c>
      <c r="H26" s="48"/>
      <c r="I26" s="48"/>
      <c r="J26" s="49"/>
      <c r="K26" s="44" t="s">
        <v>12</v>
      </c>
      <c r="L26" s="44" t="s">
        <v>45</v>
      </c>
      <c r="M26" s="44" t="s">
        <v>47</v>
      </c>
      <c r="N26" s="44" t="s">
        <v>46</v>
      </c>
      <c r="O26" s="39" t="s">
        <v>8</v>
      </c>
      <c r="P26" s="5"/>
    </row>
    <row r="27" spans="1:16" s="1" customFormat="1" ht="41.25" customHeight="1" x14ac:dyDescent="0.2">
      <c r="A27" s="50"/>
      <c r="B27" s="33"/>
      <c r="C27" s="45"/>
      <c r="D27" s="45"/>
      <c r="E27" s="37"/>
      <c r="F27" s="46" t="e">
        <v>#REF!</v>
      </c>
      <c r="G27" s="19" t="s">
        <v>26</v>
      </c>
      <c r="H27" s="19" t="s">
        <v>27</v>
      </c>
      <c r="I27" s="19" t="s">
        <v>28</v>
      </c>
      <c r="J27" s="19" t="s">
        <v>29</v>
      </c>
      <c r="K27" s="46"/>
      <c r="L27" s="46"/>
      <c r="M27" s="46"/>
      <c r="N27" s="46"/>
      <c r="O27" s="39"/>
      <c r="P27" s="5"/>
    </row>
    <row r="28" spans="1:16" s="1" customFormat="1" ht="38.25" customHeight="1" x14ac:dyDescent="0.2">
      <c r="A28" s="50"/>
      <c r="B28" s="43"/>
      <c r="C28" s="46"/>
      <c r="D28" s="46"/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23">
        <v>0</v>
      </c>
      <c r="O28" s="39"/>
      <c r="P28" s="5"/>
    </row>
    <row r="29" spans="1:16" s="1" customFormat="1" ht="38.25" customHeight="1" x14ac:dyDescent="0.2">
      <c r="A29" s="25" t="s">
        <v>50</v>
      </c>
      <c r="B29" s="32" t="s">
        <v>62</v>
      </c>
      <c r="C29" s="35" t="s">
        <v>48</v>
      </c>
      <c r="D29" s="29" t="s">
        <v>2</v>
      </c>
      <c r="E29" s="26">
        <f>SUM(E30:E31)</f>
        <v>10556.79</v>
      </c>
      <c r="F29" s="38">
        <f>SUM(F30:J31)</f>
        <v>10556.79</v>
      </c>
      <c r="G29" s="38"/>
      <c r="H29" s="38"/>
      <c r="I29" s="38"/>
      <c r="J29" s="38"/>
      <c r="K29" s="30">
        <f>SUM(K30:K31)</f>
        <v>0</v>
      </c>
      <c r="L29" s="30">
        <v>0</v>
      </c>
      <c r="M29" s="26">
        <v>0</v>
      </c>
      <c r="N29" s="26">
        <v>0</v>
      </c>
      <c r="O29" s="39" t="s">
        <v>13</v>
      </c>
      <c r="P29" s="5"/>
    </row>
    <row r="30" spans="1:16" s="1" customFormat="1" ht="38.25" customHeight="1" x14ac:dyDescent="0.2">
      <c r="A30" s="25"/>
      <c r="B30" s="33"/>
      <c r="C30" s="36"/>
      <c r="D30" s="29" t="s">
        <v>25</v>
      </c>
      <c r="E30" s="26">
        <f>SUM(F30:O30)</f>
        <v>0</v>
      </c>
      <c r="F30" s="38">
        <v>0</v>
      </c>
      <c r="G30" s="38"/>
      <c r="H30" s="38"/>
      <c r="I30" s="38"/>
      <c r="J30" s="38"/>
      <c r="K30" s="30">
        <v>0</v>
      </c>
      <c r="L30" s="30">
        <v>0</v>
      </c>
      <c r="M30" s="26">
        <v>0</v>
      </c>
      <c r="N30" s="26">
        <v>0</v>
      </c>
      <c r="O30" s="39"/>
      <c r="P30" s="5"/>
    </row>
    <row r="31" spans="1:16" s="1" customFormat="1" ht="38.25" customHeight="1" x14ac:dyDescent="0.2">
      <c r="A31" s="25"/>
      <c r="B31" s="34"/>
      <c r="C31" s="37"/>
      <c r="D31" s="27" t="s">
        <v>3</v>
      </c>
      <c r="E31" s="26">
        <f>SUM(F31:O31)</f>
        <v>10556.79</v>
      </c>
      <c r="F31" s="40">
        <v>10556.79</v>
      </c>
      <c r="G31" s="41"/>
      <c r="H31" s="41"/>
      <c r="I31" s="41"/>
      <c r="J31" s="42"/>
      <c r="K31" s="9">
        <v>0</v>
      </c>
      <c r="L31" s="9">
        <v>0</v>
      </c>
      <c r="M31" s="12">
        <v>0</v>
      </c>
      <c r="N31" s="11">
        <v>0</v>
      </c>
      <c r="O31" s="39"/>
      <c r="P31" s="5"/>
    </row>
    <row r="32" spans="1:16" s="1" customFormat="1" ht="38.25" customHeight="1" x14ac:dyDescent="0.2">
      <c r="A32" s="25"/>
      <c r="B32" s="32" t="s">
        <v>34</v>
      </c>
      <c r="C32" s="44" t="s">
        <v>8</v>
      </c>
      <c r="D32" s="44" t="s">
        <v>8</v>
      </c>
      <c r="E32" s="35" t="s">
        <v>9</v>
      </c>
      <c r="F32" s="44" t="s">
        <v>44</v>
      </c>
      <c r="G32" s="47" t="s">
        <v>33</v>
      </c>
      <c r="H32" s="48"/>
      <c r="I32" s="48"/>
      <c r="J32" s="49"/>
      <c r="K32" s="44" t="s">
        <v>12</v>
      </c>
      <c r="L32" s="44" t="s">
        <v>45</v>
      </c>
      <c r="M32" s="44" t="s">
        <v>47</v>
      </c>
      <c r="N32" s="44" t="s">
        <v>46</v>
      </c>
      <c r="O32" s="39" t="s">
        <v>8</v>
      </c>
      <c r="P32" s="5"/>
    </row>
    <row r="33" spans="1:16" s="1" customFormat="1" ht="38.25" customHeight="1" x14ac:dyDescent="0.2">
      <c r="A33" s="25"/>
      <c r="B33" s="33"/>
      <c r="C33" s="45"/>
      <c r="D33" s="45"/>
      <c r="E33" s="37"/>
      <c r="F33" s="46" t="e">
        <v>#REF!</v>
      </c>
      <c r="G33" s="28" t="s">
        <v>26</v>
      </c>
      <c r="H33" s="28" t="s">
        <v>27</v>
      </c>
      <c r="I33" s="28" t="s">
        <v>28</v>
      </c>
      <c r="J33" s="28" t="s">
        <v>29</v>
      </c>
      <c r="K33" s="46"/>
      <c r="L33" s="46"/>
      <c r="M33" s="46"/>
      <c r="N33" s="46"/>
      <c r="O33" s="39"/>
      <c r="P33" s="5"/>
    </row>
    <row r="34" spans="1:16" s="1" customFormat="1" ht="38.25" customHeight="1" x14ac:dyDescent="0.2">
      <c r="A34" s="25"/>
      <c r="B34" s="43"/>
      <c r="C34" s="46"/>
      <c r="D34" s="46"/>
      <c r="E34" s="3">
        <v>1</v>
      </c>
      <c r="F34" s="3">
        <v>1</v>
      </c>
      <c r="G34" s="3">
        <v>0</v>
      </c>
      <c r="H34" s="3">
        <v>0</v>
      </c>
      <c r="I34" s="3">
        <v>0</v>
      </c>
      <c r="J34" s="3">
        <v>1</v>
      </c>
      <c r="K34" s="3">
        <v>0</v>
      </c>
      <c r="L34" s="3">
        <v>0</v>
      </c>
      <c r="M34" s="3">
        <v>0</v>
      </c>
      <c r="N34" s="31">
        <v>0</v>
      </c>
      <c r="O34" s="39"/>
      <c r="P34" s="5"/>
    </row>
    <row r="35" spans="1:16" s="1" customFormat="1" ht="38.25" customHeight="1" x14ac:dyDescent="0.2">
      <c r="A35" s="50" t="s">
        <v>51</v>
      </c>
      <c r="B35" s="32" t="s">
        <v>42</v>
      </c>
      <c r="C35" s="35"/>
      <c r="D35" s="20" t="s">
        <v>2</v>
      </c>
      <c r="E35" s="10">
        <f>SUM(E36:E37)</f>
        <v>134504.64000000001</v>
      </c>
      <c r="F35" s="58">
        <f>SUM(F36:J37)</f>
        <v>78691.199999999997</v>
      </c>
      <c r="G35" s="82"/>
      <c r="H35" s="82"/>
      <c r="I35" s="82"/>
      <c r="J35" s="83"/>
      <c r="K35" s="10">
        <f>SUM(K36:K37)</f>
        <v>55813.440000000002</v>
      </c>
      <c r="L35" s="10">
        <v>0</v>
      </c>
      <c r="M35" s="10">
        <f>SUM(M36:M37)</f>
        <v>0</v>
      </c>
      <c r="N35" s="18">
        <f>SUM(N36:N37)</f>
        <v>0</v>
      </c>
      <c r="O35" s="39" t="s">
        <v>13</v>
      </c>
      <c r="P35" s="5"/>
    </row>
    <row r="36" spans="1:16" s="1" customFormat="1" ht="60" customHeight="1" x14ac:dyDescent="0.2">
      <c r="A36" s="50"/>
      <c r="B36" s="63"/>
      <c r="C36" s="36"/>
      <c r="D36" s="20" t="s">
        <v>25</v>
      </c>
      <c r="E36" s="10">
        <f>SUM(F36:L36)</f>
        <v>87293.51</v>
      </c>
      <c r="F36" s="58">
        <v>51070.59</v>
      </c>
      <c r="G36" s="82"/>
      <c r="H36" s="82"/>
      <c r="I36" s="82"/>
      <c r="J36" s="83"/>
      <c r="K36" s="10">
        <v>36222.92</v>
      </c>
      <c r="L36" s="10">
        <v>0</v>
      </c>
      <c r="M36" s="10">
        <v>0</v>
      </c>
      <c r="N36" s="18">
        <v>0</v>
      </c>
      <c r="O36" s="53"/>
      <c r="P36" s="5"/>
    </row>
    <row r="37" spans="1:16" s="1" customFormat="1" ht="69.75" customHeight="1" x14ac:dyDescent="0.2">
      <c r="A37" s="50"/>
      <c r="B37" s="34"/>
      <c r="C37" s="37"/>
      <c r="D37" s="17" t="s">
        <v>3</v>
      </c>
      <c r="E37" s="10">
        <f>SUM(F37:L37)</f>
        <v>47211.130000000005</v>
      </c>
      <c r="F37" s="58">
        <v>27620.61</v>
      </c>
      <c r="G37" s="82"/>
      <c r="H37" s="82"/>
      <c r="I37" s="82"/>
      <c r="J37" s="83"/>
      <c r="K37" s="10">
        <v>19590.52</v>
      </c>
      <c r="L37" s="10">
        <v>0</v>
      </c>
      <c r="M37" s="10">
        <v>0</v>
      </c>
      <c r="N37" s="18">
        <v>0</v>
      </c>
      <c r="O37" s="53"/>
      <c r="P37" s="5"/>
    </row>
    <row r="38" spans="1:16" s="1" customFormat="1" ht="38.25" customHeight="1" x14ac:dyDescent="0.2">
      <c r="A38" s="50"/>
      <c r="B38" s="32" t="s">
        <v>43</v>
      </c>
      <c r="C38" s="44" t="s">
        <v>8</v>
      </c>
      <c r="D38" s="44" t="s">
        <v>8</v>
      </c>
      <c r="E38" s="35" t="s">
        <v>9</v>
      </c>
      <c r="F38" s="44" t="s">
        <v>44</v>
      </c>
      <c r="G38" s="47" t="s">
        <v>33</v>
      </c>
      <c r="H38" s="48"/>
      <c r="I38" s="48"/>
      <c r="J38" s="49"/>
      <c r="K38" s="44" t="s">
        <v>12</v>
      </c>
      <c r="L38" s="44" t="s">
        <v>45</v>
      </c>
      <c r="M38" s="44" t="s">
        <v>47</v>
      </c>
      <c r="N38" s="44" t="s">
        <v>46</v>
      </c>
      <c r="O38" s="53" t="s">
        <v>8</v>
      </c>
      <c r="P38" s="5"/>
    </row>
    <row r="39" spans="1:16" s="1" customFormat="1" ht="38.25" customHeight="1" x14ac:dyDescent="0.2">
      <c r="A39" s="50"/>
      <c r="B39" s="33"/>
      <c r="C39" s="45"/>
      <c r="D39" s="45"/>
      <c r="E39" s="37"/>
      <c r="F39" s="46" t="e">
        <v>#REF!</v>
      </c>
      <c r="G39" s="19" t="s">
        <v>26</v>
      </c>
      <c r="H39" s="19" t="s">
        <v>27</v>
      </c>
      <c r="I39" s="19" t="s">
        <v>28</v>
      </c>
      <c r="J39" s="19" t="s">
        <v>29</v>
      </c>
      <c r="K39" s="46"/>
      <c r="L39" s="46"/>
      <c r="M39" s="46"/>
      <c r="N39" s="46"/>
      <c r="O39" s="53"/>
      <c r="P39" s="5"/>
    </row>
    <row r="40" spans="1:16" s="1" customFormat="1" ht="38.25" customHeight="1" x14ac:dyDescent="0.2">
      <c r="A40" s="50"/>
      <c r="B40" s="43"/>
      <c r="C40" s="46"/>
      <c r="D40" s="46"/>
      <c r="E40" s="3">
        <v>2</v>
      </c>
      <c r="F40" s="3">
        <v>1</v>
      </c>
      <c r="G40" s="3">
        <v>0</v>
      </c>
      <c r="H40" s="3">
        <v>0</v>
      </c>
      <c r="I40" s="3">
        <v>0</v>
      </c>
      <c r="J40" s="3">
        <v>1</v>
      </c>
      <c r="K40" s="3">
        <v>1</v>
      </c>
      <c r="L40" s="3">
        <v>0</v>
      </c>
      <c r="M40" s="3">
        <v>0</v>
      </c>
      <c r="N40" s="23">
        <v>0</v>
      </c>
      <c r="O40" s="53"/>
      <c r="P40" s="5"/>
    </row>
    <row r="41" spans="1:16" s="1" customFormat="1" ht="38.25" customHeight="1" x14ac:dyDescent="0.2">
      <c r="A41" s="50" t="s">
        <v>52</v>
      </c>
      <c r="B41" s="32" t="s">
        <v>37</v>
      </c>
      <c r="C41" s="35" t="s">
        <v>48</v>
      </c>
      <c r="D41" s="20" t="s">
        <v>2</v>
      </c>
      <c r="E41" s="10">
        <f>SUM(E42:E43)</f>
        <v>47719.05</v>
      </c>
      <c r="F41" s="58">
        <f>SUM(F42:J43)</f>
        <v>47719.05</v>
      </c>
      <c r="G41" s="48"/>
      <c r="H41" s="48"/>
      <c r="I41" s="48"/>
      <c r="J41" s="49"/>
      <c r="K41" s="10">
        <v>0</v>
      </c>
      <c r="L41" s="10">
        <v>0</v>
      </c>
      <c r="M41" s="10">
        <v>0</v>
      </c>
      <c r="N41" s="18">
        <f>SUM(N42:N43)</f>
        <v>0</v>
      </c>
      <c r="O41" s="39" t="s">
        <v>36</v>
      </c>
      <c r="P41" s="5"/>
    </row>
    <row r="42" spans="1:16" s="1" customFormat="1" ht="56.25" customHeight="1" x14ac:dyDescent="0.2">
      <c r="A42" s="50"/>
      <c r="B42" s="63"/>
      <c r="C42" s="36"/>
      <c r="D42" s="20" t="s">
        <v>25</v>
      </c>
      <c r="E42" s="10">
        <f>SUM(F42:L42)</f>
        <v>30969.67</v>
      </c>
      <c r="F42" s="58">
        <v>30969.67</v>
      </c>
      <c r="G42" s="48"/>
      <c r="H42" s="48"/>
      <c r="I42" s="48"/>
      <c r="J42" s="49"/>
      <c r="K42" s="10">
        <v>0</v>
      </c>
      <c r="L42" s="10">
        <v>0</v>
      </c>
      <c r="M42" s="10">
        <v>0</v>
      </c>
      <c r="N42" s="18">
        <v>0</v>
      </c>
      <c r="O42" s="53"/>
      <c r="P42" s="5"/>
    </row>
    <row r="43" spans="1:16" s="1" customFormat="1" ht="63.75" customHeight="1" x14ac:dyDescent="0.2">
      <c r="A43" s="50"/>
      <c r="B43" s="34"/>
      <c r="C43" s="37"/>
      <c r="D43" s="17" t="s">
        <v>3</v>
      </c>
      <c r="E43" s="10">
        <f>SUM(F43:L43)</f>
        <v>16749.38</v>
      </c>
      <c r="F43" s="58">
        <v>16749.38</v>
      </c>
      <c r="G43" s="48"/>
      <c r="H43" s="48"/>
      <c r="I43" s="48"/>
      <c r="J43" s="49"/>
      <c r="K43" s="10">
        <v>0</v>
      </c>
      <c r="L43" s="10">
        <v>0</v>
      </c>
      <c r="M43" s="10">
        <v>0</v>
      </c>
      <c r="N43" s="18">
        <v>0</v>
      </c>
      <c r="O43" s="53"/>
      <c r="P43" s="5"/>
    </row>
    <row r="44" spans="1:16" s="1" customFormat="1" ht="38.25" customHeight="1" x14ac:dyDescent="0.2">
      <c r="A44" s="50"/>
      <c r="B44" s="32" t="s">
        <v>38</v>
      </c>
      <c r="C44" s="44" t="s">
        <v>8</v>
      </c>
      <c r="D44" s="44" t="s">
        <v>8</v>
      </c>
      <c r="E44" s="35" t="s">
        <v>9</v>
      </c>
      <c r="F44" s="44" t="s">
        <v>44</v>
      </c>
      <c r="G44" s="47" t="s">
        <v>33</v>
      </c>
      <c r="H44" s="48"/>
      <c r="I44" s="48"/>
      <c r="J44" s="49"/>
      <c r="K44" s="44" t="s">
        <v>12</v>
      </c>
      <c r="L44" s="44" t="s">
        <v>45</v>
      </c>
      <c r="M44" s="44" t="s">
        <v>47</v>
      </c>
      <c r="N44" s="44" t="s">
        <v>46</v>
      </c>
      <c r="O44" s="53" t="s">
        <v>8</v>
      </c>
      <c r="P44" s="5"/>
    </row>
    <row r="45" spans="1:16" s="1" customFormat="1" ht="38.25" customHeight="1" x14ac:dyDescent="0.2">
      <c r="A45" s="50"/>
      <c r="B45" s="33"/>
      <c r="C45" s="45"/>
      <c r="D45" s="45"/>
      <c r="E45" s="37"/>
      <c r="F45" s="46" t="e">
        <v>#REF!</v>
      </c>
      <c r="G45" s="19" t="s">
        <v>26</v>
      </c>
      <c r="H45" s="19" t="s">
        <v>27</v>
      </c>
      <c r="I45" s="19" t="s">
        <v>28</v>
      </c>
      <c r="J45" s="19" t="s">
        <v>29</v>
      </c>
      <c r="K45" s="46"/>
      <c r="L45" s="46"/>
      <c r="M45" s="46"/>
      <c r="N45" s="46"/>
      <c r="O45" s="53"/>
      <c r="P45" s="5"/>
    </row>
    <row r="46" spans="1:16" s="1" customFormat="1" ht="38.25" customHeight="1" x14ac:dyDescent="0.2">
      <c r="A46" s="50"/>
      <c r="B46" s="43"/>
      <c r="C46" s="46"/>
      <c r="D46" s="46"/>
      <c r="E46" s="3">
        <v>1</v>
      </c>
      <c r="F46" s="3">
        <v>1</v>
      </c>
      <c r="G46" s="3">
        <v>0</v>
      </c>
      <c r="H46" s="3">
        <v>1</v>
      </c>
      <c r="I46" s="3">
        <v>1</v>
      </c>
      <c r="J46" s="3">
        <v>1</v>
      </c>
      <c r="K46" s="3">
        <v>0</v>
      </c>
      <c r="L46" s="3">
        <v>0</v>
      </c>
      <c r="M46" s="3">
        <v>0</v>
      </c>
      <c r="N46" s="23">
        <v>0</v>
      </c>
      <c r="O46" s="53"/>
      <c r="P46" s="5"/>
    </row>
    <row r="47" spans="1:16" s="1" customFormat="1" ht="45" customHeight="1" x14ac:dyDescent="0.2">
      <c r="A47" s="50" t="s">
        <v>59</v>
      </c>
      <c r="B47" s="32" t="s">
        <v>61</v>
      </c>
      <c r="C47" s="35" t="s">
        <v>48</v>
      </c>
      <c r="D47" s="20" t="s">
        <v>2</v>
      </c>
      <c r="E47" s="14">
        <f>SUM(F47:L47)</f>
        <v>161601.71</v>
      </c>
      <c r="F47" s="38">
        <f>SUM(F48:J49)</f>
        <v>161601.71</v>
      </c>
      <c r="G47" s="38"/>
      <c r="H47" s="38"/>
      <c r="I47" s="38"/>
      <c r="J47" s="38"/>
      <c r="K47" s="21">
        <f>K48+K49</f>
        <v>0</v>
      </c>
      <c r="L47" s="21">
        <v>0</v>
      </c>
      <c r="M47" s="14">
        <v>0</v>
      </c>
      <c r="N47" s="14">
        <f>SUM(N48:N49)</f>
        <v>0</v>
      </c>
      <c r="O47" s="39" t="s">
        <v>13</v>
      </c>
      <c r="P47" s="5"/>
    </row>
    <row r="48" spans="1:16" s="1" customFormat="1" ht="60" customHeight="1" x14ac:dyDescent="0.2">
      <c r="A48" s="50"/>
      <c r="B48" s="33"/>
      <c r="C48" s="36"/>
      <c r="D48" s="20" t="s">
        <v>25</v>
      </c>
      <c r="E48" s="14">
        <f>SUM(F48:O48)</f>
        <v>104879.51</v>
      </c>
      <c r="F48" s="38">
        <v>104879.51</v>
      </c>
      <c r="G48" s="38"/>
      <c r="H48" s="38"/>
      <c r="I48" s="38"/>
      <c r="J48" s="38"/>
      <c r="K48" s="21">
        <v>0</v>
      </c>
      <c r="L48" s="21">
        <v>0</v>
      </c>
      <c r="M48" s="14">
        <v>0</v>
      </c>
      <c r="N48" s="14">
        <v>0</v>
      </c>
      <c r="O48" s="39"/>
      <c r="P48" s="5"/>
    </row>
    <row r="49" spans="1:16" s="1" customFormat="1" ht="65.25" customHeight="1" x14ac:dyDescent="0.2">
      <c r="A49" s="50"/>
      <c r="B49" s="34"/>
      <c r="C49" s="37"/>
      <c r="D49" s="17" t="s">
        <v>3</v>
      </c>
      <c r="E49" s="14">
        <f>SUM(F49:O49)</f>
        <v>56722.2</v>
      </c>
      <c r="F49" s="40">
        <v>56722.2</v>
      </c>
      <c r="G49" s="41"/>
      <c r="H49" s="41"/>
      <c r="I49" s="41"/>
      <c r="J49" s="42"/>
      <c r="K49" s="9">
        <v>0</v>
      </c>
      <c r="L49" s="9">
        <v>0</v>
      </c>
      <c r="M49" s="12">
        <v>0</v>
      </c>
      <c r="N49" s="11">
        <v>0</v>
      </c>
      <c r="O49" s="39"/>
      <c r="P49" s="5"/>
    </row>
    <row r="50" spans="1:16" s="1" customFormat="1" ht="33" customHeight="1" x14ac:dyDescent="0.2">
      <c r="A50" s="50"/>
      <c r="B50" s="32" t="s">
        <v>35</v>
      </c>
      <c r="C50" s="44" t="s">
        <v>8</v>
      </c>
      <c r="D50" s="44" t="s">
        <v>8</v>
      </c>
      <c r="E50" s="35" t="s">
        <v>9</v>
      </c>
      <c r="F50" s="44" t="s">
        <v>44</v>
      </c>
      <c r="G50" s="47" t="s">
        <v>33</v>
      </c>
      <c r="H50" s="48"/>
      <c r="I50" s="48"/>
      <c r="J50" s="49"/>
      <c r="K50" s="44" t="s">
        <v>12</v>
      </c>
      <c r="L50" s="44" t="s">
        <v>45</v>
      </c>
      <c r="M50" s="44" t="s">
        <v>47</v>
      </c>
      <c r="N50" s="44" t="s">
        <v>46</v>
      </c>
      <c r="O50" s="39" t="s">
        <v>8</v>
      </c>
      <c r="P50" s="4"/>
    </row>
    <row r="51" spans="1:16" s="1" customFormat="1" ht="29.25" customHeight="1" x14ac:dyDescent="0.2">
      <c r="A51" s="50"/>
      <c r="B51" s="33"/>
      <c r="C51" s="45"/>
      <c r="D51" s="45"/>
      <c r="E51" s="37"/>
      <c r="F51" s="46" t="e">
        <v>#REF!</v>
      </c>
      <c r="G51" s="19" t="s">
        <v>26</v>
      </c>
      <c r="H51" s="19" t="s">
        <v>27</v>
      </c>
      <c r="I51" s="19" t="s">
        <v>28</v>
      </c>
      <c r="J51" s="19" t="s">
        <v>29</v>
      </c>
      <c r="K51" s="46"/>
      <c r="L51" s="46"/>
      <c r="M51" s="46"/>
      <c r="N51" s="46"/>
      <c r="O51" s="39"/>
      <c r="P51" s="4"/>
    </row>
    <row r="52" spans="1:16" s="1" customFormat="1" ht="27" customHeight="1" x14ac:dyDescent="0.2">
      <c r="A52" s="51"/>
      <c r="B52" s="43"/>
      <c r="C52" s="46"/>
      <c r="D52" s="46"/>
      <c r="E52" s="3">
        <v>3</v>
      </c>
      <c r="F52" s="3">
        <v>3</v>
      </c>
      <c r="G52" s="3">
        <v>0</v>
      </c>
      <c r="H52" s="3">
        <v>3</v>
      </c>
      <c r="I52" s="3">
        <v>3</v>
      </c>
      <c r="J52" s="3">
        <v>3</v>
      </c>
      <c r="K52" s="3">
        <v>0</v>
      </c>
      <c r="L52" s="3">
        <v>0</v>
      </c>
      <c r="M52" s="3">
        <v>0</v>
      </c>
      <c r="N52" s="23">
        <v>0</v>
      </c>
      <c r="O52" s="39"/>
      <c r="P52" s="4"/>
    </row>
    <row r="53" spans="1:16" s="1" customFormat="1" ht="27" customHeight="1" x14ac:dyDescent="0.2">
      <c r="A53" s="50" t="s">
        <v>63</v>
      </c>
      <c r="B53" s="32" t="s">
        <v>60</v>
      </c>
      <c r="C53" s="35" t="s">
        <v>48</v>
      </c>
      <c r="D53" s="29" t="s">
        <v>2</v>
      </c>
      <c r="E53" s="26">
        <f>SUM(F53:L53)</f>
        <v>8212.33</v>
      </c>
      <c r="F53" s="38">
        <f>SUM(F54:J55)</f>
        <v>8212.33</v>
      </c>
      <c r="G53" s="38"/>
      <c r="H53" s="38"/>
      <c r="I53" s="38"/>
      <c r="J53" s="38"/>
      <c r="K53" s="30">
        <f>K54+K55</f>
        <v>0</v>
      </c>
      <c r="L53" s="30">
        <v>0</v>
      </c>
      <c r="M53" s="26">
        <v>0</v>
      </c>
      <c r="N53" s="26">
        <f>SUM(N54:N55)</f>
        <v>0</v>
      </c>
      <c r="O53" s="39" t="s">
        <v>13</v>
      </c>
      <c r="P53" s="4"/>
    </row>
    <row r="54" spans="1:16" s="1" customFormat="1" ht="27" customHeight="1" x14ac:dyDescent="0.2">
      <c r="A54" s="50"/>
      <c r="B54" s="33"/>
      <c r="C54" s="36"/>
      <c r="D54" s="29" t="s">
        <v>25</v>
      </c>
      <c r="E54" s="26">
        <f>SUM(F54:O54)</f>
        <v>0</v>
      </c>
      <c r="F54" s="38">
        <v>0</v>
      </c>
      <c r="G54" s="38"/>
      <c r="H54" s="38"/>
      <c r="I54" s="38"/>
      <c r="J54" s="38"/>
      <c r="K54" s="30">
        <v>0</v>
      </c>
      <c r="L54" s="30">
        <v>0</v>
      </c>
      <c r="M54" s="26">
        <v>0</v>
      </c>
      <c r="N54" s="26">
        <v>0</v>
      </c>
      <c r="O54" s="39"/>
      <c r="P54" s="4"/>
    </row>
    <row r="55" spans="1:16" s="1" customFormat="1" ht="57.75" customHeight="1" x14ac:dyDescent="0.2">
      <c r="A55" s="50"/>
      <c r="B55" s="34"/>
      <c r="C55" s="37"/>
      <c r="D55" s="27" t="s">
        <v>3</v>
      </c>
      <c r="E55" s="26">
        <f>SUM(F55:O55)</f>
        <v>8212.33</v>
      </c>
      <c r="F55" s="40">
        <v>8212.33</v>
      </c>
      <c r="G55" s="41"/>
      <c r="H55" s="41"/>
      <c r="I55" s="41"/>
      <c r="J55" s="42"/>
      <c r="K55" s="9">
        <v>0</v>
      </c>
      <c r="L55" s="9">
        <v>0</v>
      </c>
      <c r="M55" s="12">
        <v>0</v>
      </c>
      <c r="N55" s="11">
        <v>0</v>
      </c>
      <c r="O55" s="39"/>
      <c r="P55" s="4"/>
    </row>
    <row r="56" spans="1:16" s="1" customFormat="1" ht="27" customHeight="1" x14ac:dyDescent="0.2">
      <c r="A56" s="50"/>
      <c r="B56" s="32" t="s">
        <v>35</v>
      </c>
      <c r="C56" s="44" t="s">
        <v>8</v>
      </c>
      <c r="D56" s="44" t="s">
        <v>8</v>
      </c>
      <c r="E56" s="35" t="s">
        <v>9</v>
      </c>
      <c r="F56" s="44" t="s">
        <v>44</v>
      </c>
      <c r="G56" s="47" t="s">
        <v>33</v>
      </c>
      <c r="H56" s="48"/>
      <c r="I56" s="48"/>
      <c r="J56" s="49"/>
      <c r="K56" s="44" t="s">
        <v>12</v>
      </c>
      <c r="L56" s="44" t="s">
        <v>45</v>
      </c>
      <c r="M56" s="44" t="s">
        <v>47</v>
      </c>
      <c r="N56" s="44" t="s">
        <v>46</v>
      </c>
      <c r="O56" s="39" t="s">
        <v>8</v>
      </c>
      <c r="P56" s="4"/>
    </row>
    <row r="57" spans="1:16" s="1" customFormat="1" ht="27" customHeight="1" x14ac:dyDescent="0.2">
      <c r="A57" s="50"/>
      <c r="B57" s="33"/>
      <c r="C57" s="45"/>
      <c r="D57" s="45"/>
      <c r="E57" s="37"/>
      <c r="F57" s="46" t="e">
        <v>#REF!</v>
      </c>
      <c r="G57" s="28" t="s">
        <v>26</v>
      </c>
      <c r="H57" s="28" t="s">
        <v>27</v>
      </c>
      <c r="I57" s="28" t="s">
        <v>28</v>
      </c>
      <c r="J57" s="28" t="s">
        <v>29</v>
      </c>
      <c r="K57" s="46"/>
      <c r="L57" s="46"/>
      <c r="M57" s="46"/>
      <c r="N57" s="46"/>
      <c r="O57" s="39"/>
      <c r="P57" s="4"/>
    </row>
    <row r="58" spans="1:16" s="1" customFormat="1" ht="27" customHeight="1" x14ac:dyDescent="0.2">
      <c r="A58" s="51"/>
      <c r="B58" s="43"/>
      <c r="C58" s="46"/>
      <c r="D58" s="46"/>
      <c r="E58" s="3">
        <v>1</v>
      </c>
      <c r="F58" s="3">
        <v>1</v>
      </c>
      <c r="G58" s="3">
        <v>0</v>
      </c>
      <c r="H58" s="3">
        <v>0</v>
      </c>
      <c r="I58" s="3">
        <v>0</v>
      </c>
      <c r="J58" s="3">
        <v>1</v>
      </c>
      <c r="K58" s="3">
        <v>0</v>
      </c>
      <c r="L58" s="3">
        <v>0</v>
      </c>
      <c r="M58" s="3">
        <v>0</v>
      </c>
      <c r="N58" s="31">
        <v>0</v>
      </c>
      <c r="O58" s="39"/>
      <c r="P58" s="4"/>
    </row>
    <row r="59" spans="1:16" s="1" customFormat="1" ht="48" customHeight="1" x14ac:dyDescent="0.2">
      <c r="A59" s="73" t="s">
        <v>22</v>
      </c>
      <c r="B59" s="81" t="s">
        <v>56</v>
      </c>
      <c r="C59" s="35" t="s">
        <v>48</v>
      </c>
      <c r="D59" s="20" t="s">
        <v>2</v>
      </c>
      <c r="E59" s="14">
        <f>SUM(E60)</f>
        <v>32700</v>
      </c>
      <c r="F59" s="39">
        <f>SUM(F60)</f>
        <v>16700</v>
      </c>
      <c r="G59" s="68"/>
      <c r="H59" s="68"/>
      <c r="I59" s="68"/>
      <c r="J59" s="68"/>
      <c r="K59" s="2">
        <f>K60</f>
        <v>8000</v>
      </c>
      <c r="L59" s="2">
        <f>L60</f>
        <v>8000</v>
      </c>
      <c r="M59" s="14">
        <v>0</v>
      </c>
      <c r="N59" s="14">
        <f>SUM(N60)</f>
        <v>0</v>
      </c>
      <c r="O59" s="55" t="s">
        <v>8</v>
      </c>
    </row>
    <row r="60" spans="1:16" s="1" customFormat="1" ht="107.25" customHeight="1" x14ac:dyDescent="0.2">
      <c r="A60" s="65"/>
      <c r="B60" s="65"/>
      <c r="C60" s="80"/>
      <c r="D60" s="20" t="s">
        <v>3</v>
      </c>
      <c r="E60" s="14">
        <f>SUM(F60:N60)</f>
        <v>32700</v>
      </c>
      <c r="F60" s="39">
        <f>SUM(F62+F72+F67)</f>
        <v>16700</v>
      </c>
      <c r="G60" s="68"/>
      <c r="H60" s="68"/>
      <c r="I60" s="68"/>
      <c r="J60" s="68"/>
      <c r="K60" s="2">
        <f>SUM(K62+K72)</f>
        <v>8000</v>
      </c>
      <c r="L60" s="2">
        <f>SUM(L62+L72)</f>
        <v>8000</v>
      </c>
      <c r="M60" s="14">
        <v>0</v>
      </c>
      <c r="N60" s="14">
        <v>0</v>
      </c>
      <c r="O60" s="55"/>
    </row>
    <row r="61" spans="1:16" s="1" customFormat="1" ht="60" customHeight="1" x14ac:dyDescent="0.2">
      <c r="A61" s="35" t="s">
        <v>23</v>
      </c>
      <c r="B61" s="64" t="s">
        <v>57</v>
      </c>
      <c r="C61" s="35" t="s">
        <v>48</v>
      </c>
      <c r="D61" s="20" t="s">
        <v>2</v>
      </c>
      <c r="E61" s="14">
        <f>SUM(F61:L61)</f>
        <v>11000</v>
      </c>
      <c r="F61" s="39">
        <f>SUM(F62)</f>
        <v>3000</v>
      </c>
      <c r="G61" s="68"/>
      <c r="H61" s="68"/>
      <c r="I61" s="68"/>
      <c r="J61" s="68"/>
      <c r="K61" s="2">
        <f>SUM(K62)</f>
        <v>4000</v>
      </c>
      <c r="L61" s="2">
        <f>SUM(L62)</f>
        <v>4000</v>
      </c>
      <c r="M61" s="14">
        <v>0</v>
      </c>
      <c r="N61" s="14">
        <f>SUM(N62)</f>
        <v>0</v>
      </c>
      <c r="O61" s="64" t="s">
        <v>13</v>
      </c>
    </row>
    <row r="62" spans="1:16" s="1" customFormat="1" ht="78.75" customHeight="1" x14ac:dyDescent="0.2">
      <c r="A62" s="54"/>
      <c r="B62" s="65"/>
      <c r="C62" s="37"/>
      <c r="D62" s="20" t="s">
        <v>3</v>
      </c>
      <c r="E62" s="14">
        <f>SUM(F62:L62)</f>
        <v>11000</v>
      </c>
      <c r="F62" s="39">
        <v>3000</v>
      </c>
      <c r="G62" s="68"/>
      <c r="H62" s="68"/>
      <c r="I62" s="68"/>
      <c r="J62" s="68"/>
      <c r="K62" s="2">
        <v>4000</v>
      </c>
      <c r="L62" s="2">
        <v>4000</v>
      </c>
      <c r="M62" s="14">
        <v>0</v>
      </c>
      <c r="N62" s="14">
        <v>0</v>
      </c>
      <c r="O62" s="64"/>
    </row>
    <row r="63" spans="1:16" s="1" customFormat="1" ht="26.25" customHeight="1" x14ac:dyDescent="0.2">
      <c r="A63" s="54"/>
      <c r="B63" s="64" t="s">
        <v>17</v>
      </c>
      <c r="C63" s="44" t="s">
        <v>8</v>
      </c>
      <c r="D63" s="44" t="s">
        <v>8</v>
      </c>
      <c r="E63" s="61" t="s">
        <v>9</v>
      </c>
      <c r="F63" s="61" t="s">
        <v>44</v>
      </c>
      <c r="G63" s="39" t="s">
        <v>33</v>
      </c>
      <c r="H63" s="68"/>
      <c r="I63" s="68"/>
      <c r="J63" s="68"/>
      <c r="K63" s="61" t="s">
        <v>12</v>
      </c>
      <c r="L63" s="61" t="s">
        <v>45</v>
      </c>
      <c r="M63" s="44" t="s">
        <v>47</v>
      </c>
      <c r="N63" s="44" t="s">
        <v>46</v>
      </c>
      <c r="O63" s="55" t="s">
        <v>8</v>
      </c>
    </row>
    <row r="64" spans="1:16" s="1" customFormat="1" ht="20.25" customHeight="1" x14ac:dyDescent="0.2">
      <c r="A64" s="54"/>
      <c r="B64" s="65"/>
      <c r="C64" s="56"/>
      <c r="D64" s="56"/>
      <c r="E64" s="62" t="e">
        <v>#REF!</v>
      </c>
      <c r="F64" s="62" t="e">
        <v>#REF!</v>
      </c>
      <c r="G64" s="19" t="s">
        <v>26</v>
      </c>
      <c r="H64" s="19" t="s">
        <v>27</v>
      </c>
      <c r="I64" s="19" t="s">
        <v>28</v>
      </c>
      <c r="J64" s="19" t="s">
        <v>29</v>
      </c>
      <c r="K64" s="62"/>
      <c r="L64" s="62"/>
      <c r="M64" s="46"/>
      <c r="N64" s="46"/>
      <c r="O64" s="55"/>
    </row>
    <row r="65" spans="1:15" s="1" customFormat="1" ht="21.75" customHeight="1" x14ac:dyDescent="0.2">
      <c r="A65" s="80"/>
      <c r="B65" s="65"/>
      <c r="C65" s="57"/>
      <c r="D65" s="57"/>
      <c r="E65" s="19">
        <v>3</v>
      </c>
      <c r="F65" s="3">
        <v>1</v>
      </c>
      <c r="G65" s="3">
        <v>0</v>
      </c>
      <c r="H65" s="3">
        <v>0</v>
      </c>
      <c r="I65" s="3">
        <v>0</v>
      </c>
      <c r="J65" s="3">
        <v>1</v>
      </c>
      <c r="K65" s="3">
        <v>1</v>
      </c>
      <c r="L65" s="3">
        <v>1</v>
      </c>
      <c r="M65" s="19">
        <v>0</v>
      </c>
      <c r="N65" s="19">
        <v>0</v>
      </c>
      <c r="O65" s="55"/>
    </row>
    <row r="66" spans="1:15" s="1" customFormat="1" ht="42.75" customHeight="1" x14ac:dyDescent="0.2">
      <c r="A66" s="17" t="s">
        <v>24</v>
      </c>
      <c r="B66" s="32" t="s">
        <v>15</v>
      </c>
      <c r="C66" s="32" t="s">
        <v>48</v>
      </c>
      <c r="D66" s="20" t="s">
        <v>2</v>
      </c>
      <c r="E66" s="14">
        <f>SUM(F66:L66)</f>
        <v>8700</v>
      </c>
      <c r="F66" s="69">
        <f>F67</f>
        <v>8700</v>
      </c>
      <c r="G66" s="41"/>
      <c r="H66" s="41"/>
      <c r="I66" s="41"/>
      <c r="J66" s="42"/>
      <c r="K66" s="2">
        <v>0</v>
      </c>
      <c r="L66" s="2">
        <v>0</v>
      </c>
      <c r="M66" s="22">
        <v>0</v>
      </c>
      <c r="N66" s="22">
        <v>0</v>
      </c>
      <c r="O66" s="64" t="s">
        <v>13</v>
      </c>
    </row>
    <row r="67" spans="1:15" s="1" customFormat="1" ht="62.25" customHeight="1" x14ac:dyDescent="0.2">
      <c r="A67" s="54"/>
      <c r="B67" s="43"/>
      <c r="C67" s="43"/>
      <c r="D67" s="20" t="s">
        <v>3</v>
      </c>
      <c r="E67" s="14">
        <f>SUM(F67:L67)</f>
        <v>8700</v>
      </c>
      <c r="F67" s="69">
        <v>8700</v>
      </c>
      <c r="G67" s="41"/>
      <c r="H67" s="41"/>
      <c r="I67" s="41"/>
      <c r="J67" s="42"/>
      <c r="K67" s="2">
        <v>0</v>
      </c>
      <c r="L67" s="2">
        <v>0</v>
      </c>
      <c r="M67" s="22">
        <v>0</v>
      </c>
      <c r="N67" s="22">
        <v>0</v>
      </c>
      <c r="O67" s="65"/>
    </row>
    <row r="68" spans="1:15" s="1" customFormat="1" ht="17.25" customHeight="1" x14ac:dyDescent="0.2">
      <c r="A68" s="54"/>
      <c r="B68" s="32" t="s">
        <v>16</v>
      </c>
      <c r="C68" s="44" t="s">
        <v>8</v>
      </c>
      <c r="D68" s="44" t="s">
        <v>8</v>
      </c>
      <c r="E68" s="61" t="s">
        <v>9</v>
      </c>
      <c r="F68" s="61" t="s">
        <v>44</v>
      </c>
      <c r="G68" s="39" t="s">
        <v>32</v>
      </c>
      <c r="H68" s="68"/>
      <c r="I68" s="68"/>
      <c r="J68" s="68"/>
      <c r="K68" s="44" t="s">
        <v>12</v>
      </c>
      <c r="L68" s="44" t="s">
        <v>45</v>
      </c>
      <c r="M68" s="44" t="s">
        <v>47</v>
      </c>
      <c r="N68" s="44" t="s">
        <v>46</v>
      </c>
      <c r="O68" s="39" t="s">
        <v>8</v>
      </c>
    </row>
    <row r="69" spans="1:15" s="1" customFormat="1" ht="45" customHeight="1" x14ac:dyDescent="0.2">
      <c r="A69" s="54"/>
      <c r="B69" s="33"/>
      <c r="C69" s="56"/>
      <c r="D69" s="56"/>
      <c r="E69" s="62" t="e">
        <f>#REF!</f>
        <v>#REF!</v>
      </c>
      <c r="F69" s="62" t="e">
        <v>#REF!</v>
      </c>
      <c r="G69" s="19" t="s">
        <v>26</v>
      </c>
      <c r="H69" s="19" t="s">
        <v>27</v>
      </c>
      <c r="I69" s="19" t="s">
        <v>28</v>
      </c>
      <c r="J69" s="19" t="s">
        <v>29</v>
      </c>
      <c r="K69" s="46"/>
      <c r="L69" s="46"/>
      <c r="M69" s="46"/>
      <c r="N69" s="46"/>
      <c r="O69" s="39"/>
    </row>
    <row r="70" spans="1:15" s="1" customFormat="1" ht="52.5" customHeight="1" x14ac:dyDescent="0.2">
      <c r="A70" s="54"/>
      <c r="B70" s="43"/>
      <c r="C70" s="57"/>
      <c r="D70" s="57"/>
      <c r="E70" s="19">
        <v>1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1</v>
      </c>
      <c r="L70" s="3">
        <v>0</v>
      </c>
      <c r="M70" s="19">
        <v>0</v>
      </c>
      <c r="N70" s="19">
        <v>0</v>
      </c>
      <c r="O70" s="39"/>
    </row>
    <row r="71" spans="1:15" s="1" customFormat="1" ht="52.5" customHeight="1" x14ac:dyDescent="0.2">
      <c r="A71" s="55" t="s">
        <v>54</v>
      </c>
      <c r="B71" s="67" t="s">
        <v>30</v>
      </c>
      <c r="C71" s="32" t="s">
        <v>48</v>
      </c>
      <c r="D71" s="20" t="s">
        <v>2</v>
      </c>
      <c r="E71" s="10">
        <f>SUM(E72)</f>
        <v>13000</v>
      </c>
      <c r="F71" s="58">
        <f>SUM(F72)</f>
        <v>5000</v>
      </c>
      <c r="G71" s="59"/>
      <c r="H71" s="59"/>
      <c r="I71" s="59"/>
      <c r="J71" s="60"/>
      <c r="K71" s="10">
        <f t="shared" ref="K71" si="1">SUM(K72)</f>
        <v>4000</v>
      </c>
      <c r="L71" s="10">
        <f>SUM(L72)</f>
        <v>4000</v>
      </c>
      <c r="M71" s="10">
        <f>SUM(M72)</f>
        <v>0</v>
      </c>
      <c r="N71" s="18">
        <f>SUM(N72)</f>
        <v>0</v>
      </c>
      <c r="O71" s="39" t="s">
        <v>13</v>
      </c>
    </row>
    <row r="72" spans="1:15" s="1" customFormat="1" ht="67.5" customHeight="1" x14ac:dyDescent="0.2">
      <c r="A72" s="55"/>
      <c r="B72" s="43"/>
      <c r="C72" s="43"/>
      <c r="D72" s="20" t="s">
        <v>3</v>
      </c>
      <c r="E72" s="10">
        <f>SUM(F72:L72)</f>
        <v>13000</v>
      </c>
      <c r="F72" s="58">
        <v>5000</v>
      </c>
      <c r="G72" s="59"/>
      <c r="H72" s="59"/>
      <c r="I72" s="59"/>
      <c r="J72" s="60"/>
      <c r="K72" s="10">
        <v>4000</v>
      </c>
      <c r="L72" s="10">
        <v>4000</v>
      </c>
      <c r="M72" s="10">
        <v>0</v>
      </c>
      <c r="N72" s="18">
        <v>0</v>
      </c>
      <c r="O72" s="39"/>
    </row>
    <row r="73" spans="1:15" s="1" customFormat="1" ht="81.75" customHeight="1" x14ac:dyDescent="0.2">
      <c r="A73" s="55"/>
      <c r="B73" s="64" t="s">
        <v>53</v>
      </c>
      <c r="C73" s="61" t="s">
        <v>8</v>
      </c>
      <c r="D73" s="44" t="s">
        <v>8</v>
      </c>
      <c r="E73" s="19" t="s">
        <v>31</v>
      </c>
      <c r="F73" s="3" t="s">
        <v>44</v>
      </c>
      <c r="G73" s="47" t="s">
        <v>32</v>
      </c>
      <c r="H73" s="48"/>
      <c r="I73" s="48"/>
      <c r="J73" s="49"/>
      <c r="K73" s="16" t="s">
        <v>12</v>
      </c>
      <c r="L73" s="16" t="s">
        <v>45</v>
      </c>
      <c r="M73" s="16" t="s">
        <v>47</v>
      </c>
      <c r="N73" s="16" t="s">
        <v>46</v>
      </c>
      <c r="O73" s="39" t="s">
        <v>8</v>
      </c>
    </row>
    <row r="74" spans="1:15" s="1" customFormat="1" ht="18" customHeight="1" x14ac:dyDescent="0.2">
      <c r="A74" s="55"/>
      <c r="B74" s="65"/>
      <c r="C74" s="62"/>
      <c r="D74" s="45"/>
      <c r="E74" s="44">
        <v>3</v>
      </c>
      <c r="F74" s="66">
        <v>1</v>
      </c>
      <c r="G74" s="19" t="s">
        <v>26</v>
      </c>
      <c r="H74" s="19" t="s">
        <v>27</v>
      </c>
      <c r="I74" s="19" t="s">
        <v>28</v>
      </c>
      <c r="J74" s="19" t="s">
        <v>29</v>
      </c>
      <c r="K74" s="66">
        <v>1</v>
      </c>
      <c r="L74" s="66">
        <v>1</v>
      </c>
      <c r="M74" s="44">
        <v>0</v>
      </c>
      <c r="N74" s="66">
        <v>0</v>
      </c>
      <c r="O74" s="39"/>
    </row>
    <row r="75" spans="1:15" s="1" customFormat="1" ht="21.75" customHeight="1" x14ac:dyDescent="0.2">
      <c r="A75" s="55"/>
      <c r="B75" s="65"/>
      <c r="C75" s="62"/>
      <c r="D75" s="45"/>
      <c r="E75" s="45"/>
      <c r="F75" s="46"/>
      <c r="G75" s="3">
        <v>0</v>
      </c>
      <c r="H75" s="3">
        <v>0</v>
      </c>
      <c r="I75" s="3">
        <v>0</v>
      </c>
      <c r="J75" s="3">
        <v>1</v>
      </c>
      <c r="K75" s="46"/>
      <c r="L75" s="46"/>
      <c r="M75" s="45"/>
      <c r="N75" s="72"/>
      <c r="O75" s="39"/>
    </row>
    <row r="76" spans="1:15" s="1" customFormat="1" ht="29.25" customHeight="1" x14ac:dyDescent="0.2">
      <c r="A76" s="73"/>
      <c r="B76" s="74" t="s">
        <v>10</v>
      </c>
      <c r="C76" s="75"/>
      <c r="D76" s="20" t="s">
        <v>2</v>
      </c>
      <c r="E76" s="14">
        <f>SUM(F76:N76)</f>
        <v>2094791.4000000001</v>
      </c>
      <c r="F76" s="69">
        <f>SUM(F77:J78)</f>
        <v>447449.4</v>
      </c>
      <c r="G76" s="70"/>
      <c r="H76" s="70"/>
      <c r="I76" s="70"/>
      <c r="J76" s="71"/>
      <c r="K76" s="21">
        <f>SUM(K77:K78)</f>
        <v>658722.57000000007</v>
      </c>
      <c r="L76" s="21">
        <f>L77+L78</f>
        <v>988619.42999999993</v>
      </c>
      <c r="M76" s="14">
        <v>0</v>
      </c>
      <c r="N76" s="14">
        <v>0</v>
      </c>
      <c r="O76" s="39" t="s">
        <v>8</v>
      </c>
    </row>
    <row r="77" spans="1:15" s="1" customFormat="1" ht="50.25" customHeight="1" x14ac:dyDescent="0.2">
      <c r="A77" s="73"/>
      <c r="B77" s="76"/>
      <c r="C77" s="77"/>
      <c r="D77" s="20" t="s">
        <v>25</v>
      </c>
      <c r="E77" s="14">
        <f>SUM(F77:N77)</f>
        <v>1336232.78</v>
      </c>
      <c r="F77" s="69">
        <f>SUM(F21+F12)</f>
        <v>273003.07</v>
      </c>
      <c r="G77" s="70"/>
      <c r="H77" s="70"/>
      <c r="I77" s="70"/>
      <c r="J77" s="71"/>
      <c r="K77" s="21">
        <f>SUM(K21+K12)</f>
        <v>426807.7</v>
      </c>
      <c r="L77" s="21">
        <f>SUM(L21+L12)</f>
        <v>636422.01</v>
      </c>
      <c r="M77" s="14">
        <v>0</v>
      </c>
      <c r="N77" s="22">
        <v>0</v>
      </c>
      <c r="O77" s="55"/>
    </row>
    <row r="78" spans="1:15" s="1" customFormat="1" ht="63.75" customHeight="1" x14ac:dyDescent="0.2">
      <c r="A78" s="73"/>
      <c r="B78" s="78"/>
      <c r="C78" s="79"/>
      <c r="D78" s="20" t="s">
        <v>3</v>
      </c>
      <c r="E78" s="14">
        <f>SUM(F78:N78)</f>
        <v>758558.61999999988</v>
      </c>
      <c r="F78" s="69">
        <f>SUM(F60+F22+F13)</f>
        <v>174446.33</v>
      </c>
      <c r="G78" s="70"/>
      <c r="H78" s="70"/>
      <c r="I78" s="70"/>
      <c r="J78" s="71"/>
      <c r="K78" s="21">
        <f>SUM(K60+K22+K13)</f>
        <v>231914.87</v>
      </c>
      <c r="L78" s="21">
        <f>SUM(L60+L22+L13)</f>
        <v>352197.42</v>
      </c>
      <c r="M78" s="14">
        <v>0</v>
      </c>
      <c r="N78" s="14">
        <v>0</v>
      </c>
      <c r="O78" s="55"/>
    </row>
    <row r="79" spans="1:15" x14ac:dyDescent="0.2">
      <c r="E79" s="6"/>
      <c r="H79" s="6"/>
    </row>
    <row r="80" spans="1:15" x14ac:dyDescent="0.2">
      <c r="E80" s="6"/>
    </row>
  </sheetData>
  <mergeCells count="213">
    <mergeCell ref="M44:M45"/>
    <mergeCell ref="N44:N45"/>
    <mergeCell ref="M50:M51"/>
    <mergeCell ref="N50:N51"/>
    <mergeCell ref="M63:M64"/>
    <mergeCell ref="N63:N64"/>
    <mergeCell ref="M68:M69"/>
    <mergeCell ref="N68:N69"/>
    <mergeCell ref="O35:O37"/>
    <mergeCell ref="O47:O49"/>
    <mergeCell ref="O50:O52"/>
    <mergeCell ref="O63:O65"/>
    <mergeCell ref="O59:O60"/>
    <mergeCell ref="O66:O67"/>
    <mergeCell ref="M38:M39"/>
    <mergeCell ref="N38:N39"/>
    <mergeCell ref="O61:O62"/>
    <mergeCell ref="K17:K18"/>
    <mergeCell ref="L17:L18"/>
    <mergeCell ref="O14:O19"/>
    <mergeCell ref="B35:B37"/>
    <mergeCell ref="C35:C37"/>
    <mergeCell ref="F35:J35"/>
    <mergeCell ref="L38:L39"/>
    <mergeCell ref="N26:N27"/>
    <mergeCell ref="F25:J25"/>
    <mergeCell ref="B20:B22"/>
    <mergeCell ref="F22:J22"/>
    <mergeCell ref="O38:O40"/>
    <mergeCell ref="O20:O22"/>
    <mergeCell ref="O23:O25"/>
    <mergeCell ref="O26:O28"/>
    <mergeCell ref="M17:M18"/>
    <mergeCell ref="N17:N18"/>
    <mergeCell ref="M26:M27"/>
    <mergeCell ref="K38:K39"/>
    <mergeCell ref="B17:B19"/>
    <mergeCell ref="D17:D19"/>
    <mergeCell ref="E17:E18"/>
    <mergeCell ref="F17:F18"/>
    <mergeCell ref="G17:J17"/>
    <mergeCell ref="A20:A22"/>
    <mergeCell ref="A5:O5"/>
    <mergeCell ref="A6:O6"/>
    <mergeCell ref="E8:E9"/>
    <mergeCell ref="O8:O9"/>
    <mergeCell ref="F11:J11"/>
    <mergeCell ref="F9:J9"/>
    <mergeCell ref="A8:A9"/>
    <mergeCell ref="B8:B9"/>
    <mergeCell ref="C8:C9"/>
    <mergeCell ref="D8:D9"/>
    <mergeCell ref="F8:L8"/>
    <mergeCell ref="O11:O13"/>
    <mergeCell ref="F10:J10"/>
    <mergeCell ref="A11:A13"/>
    <mergeCell ref="B11:B13"/>
    <mergeCell ref="C11:C13"/>
    <mergeCell ref="F12:J12"/>
    <mergeCell ref="F13:J13"/>
    <mergeCell ref="A14:A19"/>
    <mergeCell ref="B14:B16"/>
    <mergeCell ref="F14:J14"/>
    <mergeCell ref="F15:J15"/>
    <mergeCell ref="F16:J16"/>
    <mergeCell ref="C14:C16"/>
    <mergeCell ref="C17:C19"/>
    <mergeCell ref="K26:K27"/>
    <mergeCell ref="L26:L27"/>
    <mergeCell ref="C20:C22"/>
    <mergeCell ref="F20:J20"/>
    <mergeCell ref="F21:J21"/>
    <mergeCell ref="B38:B40"/>
    <mergeCell ref="C38:C40"/>
    <mergeCell ref="D38:D40"/>
    <mergeCell ref="E38:E39"/>
    <mergeCell ref="B23:B25"/>
    <mergeCell ref="C23:C25"/>
    <mergeCell ref="F23:J23"/>
    <mergeCell ref="F24:J24"/>
    <mergeCell ref="G26:J26"/>
    <mergeCell ref="C26:C28"/>
    <mergeCell ref="D26:D28"/>
    <mergeCell ref="E26:E27"/>
    <mergeCell ref="F26:F27"/>
    <mergeCell ref="F38:F39"/>
    <mergeCell ref="G38:J38"/>
    <mergeCell ref="F36:J36"/>
    <mergeCell ref="F37:J37"/>
    <mergeCell ref="B26:B28"/>
    <mergeCell ref="A76:A78"/>
    <mergeCell ref="B61:B62"/>
    <mergeCell ref="C61:C62"/>
    <mergeCell ref="F61:J61"/>
    <mergeCell ref="D50:D52"/>
    <mergeCell ref="C50:C52"/>
    <mergeCell ref="B63:B65"/>
    <mergeCell ref="B76:C78"/>
    <mergeCell ref="A59:A60"/>
    <mergeCell ref="B50:B52"/>
    <mergeCell ref="C68:C70"/>
    <mergeCell ref="F60:J60"/>
    <mergeCell ref="F59:J59"/>
    <mergeCell ref="A61:A65"/>
    <mergeCell ref="G50:J50"/>
    <mergeCell ref="C66:C67"/>
    <mergeCell ref="F66:J66"/>
    <mergeCell ref="C59:C60"/>
    <mergeCell ref="F67:J67"/>
    <mergeCell ref="G63:J63"/>
    <mergeCell ref="B59:B60"/>
    <mergeCell ref="F62:J62"/>
    <mergeCell ref="A23:A28"/>
    <mergeCell ref="C47:C49"/>
    <mergeCell ref="F47:J47"/>
    <mergeCell ref="F48:J48"/>
    <mergeCell ref="F49:J49"/>
    <mergeCell ref="O76:O78"/>
    <mergeCell ref="G68:J68"/>
    <mergeCell ref="F78:J78"/>
    <mergeCell ref="F68:F69"/>
    <mergeCell ref="F77:J77"/>
    <mergeCell ref="F76:J76"/>
    <mergeCell ref="K68:K69"/>
    <mergeCell ref="L68:L69"/>
    <mergeCell ref="K74:K75"/>
    <mergeCell ref="L74:L75"/>
    <mergeCell ref="M74:M75"/>
    <mergeCell ref="N74:N75"/>
    <mergeCell ref="O68:O70"/>
    <mergeCell ref="L44:L45"/>
    <mergeCell ref="B41:B43"/>
    <mergeCell ref="F41:J41"/>
    <mergeCell ref="B73:B75"/>
    <mergeCell ref="C73:C75"/>
    <mergeCell ref="E74:E75"/>
    <mergeCell ref="D73:D75"/>
    <mergeCell ref="G73:J73"/>
    <mergeCell ref="F74:F75"/>
    <mergeCell ref="C63:C65"/>
    <mergeCell ref="E50:E51"/>
    <mergeCell ref="E68:E69"/>
    <mergeCell ref="B71:B72"/>
    <mergeCell ref="B47:B49"/>
    <mergeCell ref="K63:K64"/>
    <mergeCell ref="L63:L64"/>
    <mergeCell ref="F50:F51"/>
    <mergeCell ref="F42:J42"/>
    <mergeCell ref="F43:J43"/>
    <mergeCell ref="C41:C43"/>
    <mergeCell ref="D44:D46"/>
    <mergeCell ref="E44:E45"/>
    <mergeCell ref="K50:K51"/>
    <mergeCell ref="L50:L51"/>
    <mergeCell ref="K1:O3"/>
    <mergeCell ref="A35:A40"/>
    <mergeCell ref="O44:O46"/>
    <mergeCell ref="A41:A46"/>
    <mergeCell ref="A47:A52"/>
    <mergeCell ref="O71:O72"/>
    <mergeCell ref="O73:O75"/>
    <mergeCell ref="A67:A70"/>
    <mergeCell ref="A71:A75"/>
    <mergeCell ref="O41:O43"/>
    <mergeCell ref="F44:F45"/>
    <mergeCell ref="G44:J44"/>
    <mergeCell ref="B44:B46"/>
    <mergeCell ref="C44:C46"/>
    <mergeCell ref="D68:D70"/>
    <mergeCell ref="C71:C72"/>
    <mergeCell ref="F71:J71"/>
    <mergeCell ref="F72:J72"/>
    <mergeCell ref="D63:D65"/>
    <mergeCell ref="E63:E64"/>
    <mergeCell ref="F63:F64"/>
    <mergeCell ref="B66:B67"/>
    <mergeCell ref="B68:B70"/>
    <mergeCell ref="K44:K45"/>
    <mergeCell ref="A53:A58"/>
    <mergeCell ref="B53:B55"/>
    <mergeCell ref="C53:C55"/>
    <mergeCell ref="F53:J53"/>
    <mergeCell ref="O53:O55"/>
    <mergeCell ref="F54:J54"/>
    <mergeCell ref="F55:J55"/>
    <mergeCell ref="B56:B58"/>
    <mergeCell ref="C56:C58"/>
    <mergeCell ref="D56:D58"/>
    <mergeCell ref="E56:E57"/>
    <mergeCell ref="F56:F57"/>
    <mergeCell ref="G56:J56"/>
    <mergeCell ref="K56:K57"/>
    <mergeCell ref="L56:L57"/>
    <mergeCell ref="M56:M57"/>
    <mergeCell ref="N56:N57"/>
    <mergeCell ref="O56:O58"/>
    <mergeCell ref="B29:B31"/>
    <mergeCell ref="C29:C31"/>
    <mergeCell ref="F29:J29"/>
    <mergeCell ref="O29:O31"/>
    <mergeCell ref="F30:J30"/>
    <mergeCell ref="F31:J31"/>
    <mergeCell ref="B32:B34"/>
    <mergeCell ref="C32:C34"/>
    <mergeCell ref="D32:D34"/>
    <mergeCell ref="E32:E33"/>
    <mergeCell ref="F32:F33"/>
    <mergeCell ref="G32:J32"/>
    <mergeCell ref="K32:K33"/>
    <mergeCell ref="L32:L33"/>
    <mergeCell ref="M32:M33"/>
    <mergeCell ref="N32:N33"/>
    <mergeCell ref="O32:O34"/>
  </mergeCells>
  <phoneticPr fontId="0" type="noConversion"/>
  <pageMargins left="0.78740157480314965" right="0.23622047244094491" top="0.55118110236220474" bottom="0.55118110236220474" header="0" footer="0"/>
  <pageSetup paperSize="9" scale="75" orientation="landscape" r:id="rId1"/>
  <headerFooter alignWithMargins="0"/>
  <rowBreaks count="4" manualBreakCount="4">
    <brk id="19" max="14" man="1"/>
    <brk id="34" max="14" man="1"/>
    <brk id="52" max="14" man="1"/>
    <brk id="6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2026-03-04T13:47:33Z</cp:lastPrinted>
  <dcterms:created xsi:type="dcterms:W3CDTF">1996-10-08T23:32:33Z</dcterms:created>
  <dcterms:modified xsi:type="dcterms:W3CDTF">2026-03-10T13:02:25Z</dcterms:modified>
</cp:coreProperties>
</file>