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825" yWindow="480" windowWidth="22035" windowHeight="12120"/>
  </bookViews>
  <sheets>
    <sheet name="паспорта подпрограмм" sheetId="4" r:id="rId1"/>
    <sheet name="Показатели" sheetId="3" r:id="rId2"/>
    <sheet name="Обоснование финансовых ресу " sheetId="2" r:id="rId3"/>
    <sheet name="Перечень мероприятий" sheetId="1" r:id="rId4"/>
  </sheets>
  <definedNames>
    <definedName name="_xlnm.Print_Titles" localSheetId="3">'Перечень мероприятий'!$6:$8</definedName>
    <definedName name="_xlnm.Print_Titles" localSheetId="1">Показатели!$5:$7</definedName>
    <definedName name="_xlnm.Print_Area" localSheetId="2">'Обоснование финансовых ресу '!$A$1:$F$599</definedName>
    <definedName name="_xlnm.Print_Area" localSheetId="3">'Перечень мероприятий'!$A$1:$M$505</definedName>
    <definedName name="_xlnm.Print_Area" localSheetId="1">Показатели!$A$1:$K$32</definedName>
  </definedNames>
  <calcPr calcId="145621"/>
</workbook>
</file>

<file path=xl/calcChain.xml><?xml version="1.0" encoding="utf-8"?>
<calcChain xmlns="http://schemas.openxmlformats.org/spreadsheetml/2006/main">
  <c r="G301" i="1" l="1"/>
  <c r="G302" i="1"/>
  <c r="G303" i="1"/>
  <c r="E166" i="2" l="1"/>
  <c r="E591" i="2" s="1"/>
  <c r="E192" i="2"/>
  <c r="E191" i="2"/>
  <c r="E190" i="2"/>
  <c r="E189" i="2"/>
  <c r="E188" i="2"/>
  <c r="E187" i="2" s="1"/>
  <c r="E198" i="2"/>
  <c r="E197" i="2"/>
  <c r="E196" i="2"/>
  <c r="E195" i="2"/>
  <c r="E194" i="2"/>
  <c r="E186" i="2"/>
  <c r="E185" i="2"/>
  <c r="E184" i="2"/>
  <c r="E183" i="2"/>
  <c r="E182" i="2"/>
  <c r="E180" i="2"/>
  <c r="E168" i="2" s="1"/>
  <c r="E593" i="2" s="1"/>
  <c r="E179" i="2"/>
  <c r="E167" i="2" s="1"/>
  <c r="E592" i="2" s="1"/>
  <c r="E178" i="2"/>
  <c r="E177" i="2"/>
  <c r="E165" i="2" s="1"/>
  <c r="E590" i="2" s="1"/>
  <c r="E176" i="2"/>
  <c r="E246" i="2"/>
  <c r="E245" i="2"/>
  <c r="E244" i="2"/>
  <c r="E243" i="2"/>
  <c r="E242" i="2"/>
  <c r="E240" i="2"/>
  <c r="E239" i="2"/>
  <c r="E238" i="2"/>
  <c r="E237" i="2"/>
  <c r="E236" i="2"/>
  <c r="E210" i="2"/>
  <c r="E209" i="2"/>
  <c r="E208" i="2"/>
  <c r="E207" i="2"/>
  <c r="E206" i="2"/>
  <c r="G143" i="1"/>
  <c r="G142" i="1"/>
  <c r="G141" i="1"/>
  <c r="G144" i="1"/>
  <c r="F68" i="1"/>
  <c r="F73" i="1"/>
  <c r="E164" i="2" l="1"/>
  <c r="E589" i="2" s="1"/>
  <c r="E241" i="2"/>
  <c r="E581" i="2" l="1"/>
  <c r="E580" i="2"/>
  <c r="E579" i="2"/>
  <c r="E578" i="2"/>
  <c r="E577" i="2"/>
  <c r="E575" i="2"/>
  <c r="E574" i="2"/>
  <c r="E573" i="2"/>
  <c r="E572" i="2"/>
  <c r="E571" i="2"/>
  <c r="E569" i="2"/>
  <c r="E568" i="2"/>
  <c r="E567" i="2"/>
  <c r="E566" i="2"/>
  <c r="E565" i="2"/>
  <c r="E556" i="2"/>
  <c r="E555" i="2"/>
  <c r="E554" i="2"/>
  <c r="E553" i="2"/>
  <c r="E552" i="2"/>
  <c r="E550" i="2"/>
  <c r="E549" i="2"/>
  <c r="E548" i="2"/>
  <c r="E547" i="2"/>
  <c r="E546" i="2"/>
  <c r="E544" i="2"/>
  <c r="E543" i="2"/>
  <c r="E542" i="2"/>
  <c r="E541" i="2"/>
  <c r="E540" i="2"/>
  <c r="E531" i="2"/>
  <c r="E530" i="2"/>
  <c r="E529" i="2"/>
  <c r="E528" i="2"/>
  <c r="E527" i="2"/>
  <c r="E525" i="2"/>
  <c r="E524" i="2"/>
  <c r="E523" i="2"/>
  <c r="E522" i="2"/>
  <c r="E521" i="2"/>
  <c r="E519" i="2"/>
  <c r="E518" i="2"/>
  <c r="E517" i="2"/>
  <c r="E516" i="2"/>
  <c r="E515" i="2"/>
  <c r="E513" i="2"/>
  <c r="E512" i="2"/>
  <c r="E511" i="2"/>
  <c r="E510" i="2"/>
  <c r="E509" i="2"/>
  <c r="E471" i="2"/>
  <c r="E470" i="2"/>
  <c r="E469" i="2"/>
  <c r="E468" i="2"/>
  <c r="E467" i="2"/>
  <c r="E465" i="2"/>
  <c r="E464" i="2"/>
  <c r="E463" i="2"/>
  <c r="E462" i="2"/>
  <c r="E461" i="2"/>
  <c r="E459" i="2"/>
  <c r="E458" i="2"/>
  <c r="E457" i="2"/>
  <c r="E456" i="2"/>
  <c r="E455" i="2"/>
  <c r="E446" i="2"/>
  <c r="E445" i="2"/>
  <c r="E444" i="2"/>
  <c r="E443" i="2"/>
  <c r="E442" i="2"/>
  <c r="E440" i="2"/>
  <c r="E439" i="2"/>
  <c r="E438" i="2"/>
  <c r="E437" i="2"/>
  <c r="E436" i="2"/>
  <c r="E434" i="2"/>
  <c r="E433" i="2"/>
  <c r="E432" i="2"/>
  <c r="E431" i="2"/>
  <c r="E430" i="2"/>
  <c r="E428" i="2"/>
  <c r="E427" i="2"/>
  <c r="E426" i="2"/>
  <c r="E425" i="2"/>
  <c r="E422" i="2"/>
  <c r="E421" i="2"/>
  <c r="E420" i="2"/>
  <c r="E419" i="2"/>
  <c r="E418" i="2"/>
  <c r="E416" i="2"/>
  <c r="E415" i="2"/>
  <c r="E414" i="2"/>
  <c r="E413" i="2"/>
  <c r="E412" i="2"/>
  <c r="E410" i="2"/>
  <c r="E409" i="2"/>
  <c r="E408" i="2"/>
  <c r="E407" i="2"/>
  <c r="E406" i="2"/>
  <c r="E398" i="2"/>
  <c r="E397" i="2"/>
  <c r="E396" i="2"/>
  <c r="E395" i="2"/>
  <c r="E394" i="2"/>
  <c r="E392" i="2"/>
  <c r="E391" i="2"/>
  <c r="E390" i="2"/>
  <c r="E389" i="2"/>
  <c r="E388" i="2"/>
  <c r="E380" i="2"/>
  <c r="E379" i="2"/>
  <c r="E378" i="2"/>
  <c r="E377" i="2"/>
  <c r="E376" i="2"/>
  <c r="E374" i="2"/>
  <c r="E373" i="2"/>
  <c r="E372" i="2"/>
  <c r="E371" i="2"/>
  <c r="E370" i="2"/>
  <c r="E361" i="2"/>
  <c r="E355" i="2" s="1"/>
  <c r="E360" i="2"/>
  <c r="E354" i="2" s="1"/>
  <c r="E359" i="2"/>
  <c r="E353" i="2" s="1"/>
  <c r="E358" i="2"/>
  <c r="E352" i="2" s="1"/>
  <c r="E357" i="2"/>
  <c r="E351" i="2" s="1"/>
  <c r="E366" i="2" l="1"/>
  <c r="E367" i="2"/>
  <c r="E383" i="2"/>
  <c r="E368" i="2"/>
  <c r="E384" i="2"/>
  <c r="E520" i="2"/>
  <c r="E536" i="2"/>
  <c r="G536" i="2" s="1"/>
  <c r="E386" i="2"/>
  <c r="E404" i="2"/>
  <c r="E405" i="2"/>
  <c r="E435" i="2"/>
  <c r="E526" i="2"/>
  <c r="E537" i="2"/>
  <c r="G537" i="2" s="1"/>
  <c r="E375" i="2"/>
  <c r="E385" i="2"/>
  <c r="E401" i="2"/>
  <c r="E538" i="2"/>
  <c r="G538" i="2" s="1"/>
  <c r="E417" i="2"/>
  <c r="E535" i="2"/>
  <c r="G535" i="2" s="1"/>
  <c r="E402" i="2"/>
  <c r="E514" i="2"/>
  <c r="E356" i="2"/>
  <c r="E403" i="2"/>
  <c r="E429" i="2"/>
  <c r="E364" i="2"/>
  <c r="E365" i="2"/>
  <c r="E411" i="2"/>
  <c r="E441" i="2"/>
  <c r="E387" i="2"/>
  <c r="E534" i="2"/>
  <c r="G534" i="2" s="1"/>
  <c r="E350" i="2"/>
  <c r="E382" i="2"/>
  <c r="E393" i="2"/>
  <c r="E349" i="2"/>
  <c r="E348" i="2"/>
  <c r="E347" i="2"/>
  <c r="E346" i="2"/>
  <c r="E345" i="2"/>
  <c r="E343" i="2"/>
  <c r="E342" i="2"/>
  <c r="E341" i="2"/>
  <c r="E340" i="2"/>
  <c r="E339" i="2"/>
  <c r="E331" i="2"/>
  <c r="E330" i="2"/>
  <c r="E329" i="2"/>
  <c r="E328" i="2"/>
  <c r="E327" i="2"/>
  <c r="E325" i="2"/>
  <c r="E324" i="2"/>
  <c r="E323" i="2"/>
  <c r="E322" i="2"/>
  <c r="E321" i="2"/>
  <c r="E319" i="2"/>
  <c r="E318" i="2"/>
  <c r="E317" i="2"/>
  <c r="E316" i="2"/>
  <c r="E315" i="2"/>
  <c r="E313" i="2"/>
  <c r="E312" i="2"/>
  <c r="E311" i="2"/>
  <c r="E310" i="2"/>
  <c r="E309" i="2"/>
  <c r="E307" i="2"/>
  <c r="E306" i="2"/>
  <c r="E305" i="2"/>
  <c r="E304" i="2"/>
  <c r="E303" i="2"/>
  <c r="E301" i="2"/>
  <c r="E300" i="2"/>
  <c r="E299" i="2"/>
  <c r="E298" i="2"/>
  <c r="E297" i="2"/>
  <c r="E289" i="2"/>
  <c r="E288" i="2"/>
  <c r="E287" i="2"/>
  <c r="E286" i="2"/>
  <c r="E285" i="2"/>
  <c r="E283" i="2"/>
  <c r="E282" i="2"/>
  <c r="E281" i="2"/>
  <c r="E280" i="2"/>
  <c r="E279" i="2"/>
  <c r="E271" i="2"/>
  <c r="E270" i="2"/>
  <c r="E269" i="2"/>
  <c r="E268" i="2"/>
  <c r="E267" i="2"/>
  <c r="E265" i="2"/>
  <c r="E264" i="2"/>
  <c r="E263" i="2"/>
  <c r="E262" i="2"/>
  <c r="E261" i="2"/>
  <c r="E259" i="2"/>
  <c r="E258" i="2"/>
  <c r="E257" i="2"/>
  <c r="E256" i="2"/>
  <c r="E255" i="2"/>
  <c r="G368" i="2" l="1"/>
  <c r="G365" i="2"/>
  <c r="G367" i="2"/>
  <c r="G366" i="2"/>
  <c r="E381" i="2"/>
  <c r="E253" i="2"/>
  <c r="E251" i="2"/>
  <c r="E292" i="2"/>
  <c r="E295" i="2"/>
  <c r="E336" i="2"/>
  <c r="E252" i="2"/>
  <c r="E337" i="2"/>
  <c r="E320" i="2"/>
  <c r="E326" i="2"/>
  <c r="E344" i="2"/>
  <c r="E338" i="2"/>
  <c r="E293" i="2"/>
  <c r="E294" i="2"/>
  <c r="E314" i="2"/>
  <c r="E334" i="2"/>
  <c r="E250" i="2"/>
  <c r="E291" i="2"/>
  <c r="E335" i="2"/>
  <c r="E333" i="2"/>
  <c r="E249" i="2"/>
  <c r="E308" i="2"/>
  <c r="E302" i="2"/>
  <c r="O216" i="1"/>
  <c r="E332" i="2" l="1"/>
  <c r="K378" i="1"/>
  <c r="J378" i="1"/>
  <c r="I378" i="1"/>
  <c r="H378" i="1"/>
  <c r="G378" i="1"/>
  <c r="K377" i="1"/>
  <c r="J377" i="1"/>
  <c r="I377" i="1"/>
  <c r="H377" i="1"/>
  <c r="G377" i="1"/>
  <c r="K376" i="1"/>
  <c r="J376" i="1"/>
  <c r="I376" i="1"/>
  <c r="H376" i="1"/>
  <c r="G376" i="1"/>
  <c r="K375" i="1"/>
  <c r="J375" i="1"/>
  <c r="I375" i="1"/>
  <c r="H375" i="1"/>
  <c r="G375" i="1"/>
  <c r="F443" i="1"/>
  <c r="F442" i="1"/>
  <c r="F441" i="1"/>
  <c r="F440" i="1"/>
  <c r="K439" i="1"/>
  <c r="J439" i="1"/>
  <c r="I439" i="1"/>
  <c r="H439" i="1"/>
  <c r="G439" i="1"/>
  <c r="E439" i="1"/>
  <c r="F438" i="1"/>
  <c r="F437" i="1"/>
  <c r="F436" i="1"/>
  <c r="F435" i="1"/>
  <c r="K434" i="1"/>
  <c r="J434" i="1"/>
  <c r="I434" i="1"/>
  <c r="H434" i="1"/>
  <c r="G434" i="1"/>
  <c r="E434" i="1"/>
  <c r="F433" i="1"/>
  <c r="F432" i="1"/>
  <c r="F431" i="1"/>
  <c r="F430" i="1"/>
  <c r="K429" i="1"/>
  <c r="J429" i="1"/>
  <c r="I429" i="1"/>
  <c r="H429" i="1"/>
  <c r="G429" i="1"/>
  <c r="E429" i="1"/>
  <c r="E375" i="1"/>
  <c r="K332" i="1"/>
  <c r="J332" i="1"/>
  <c r="I332" i="1"/>
  <c r="H332" i="1"/>
  <c r="G332" i="1"/>
  <c r="K331" i="1"/>
  <c r="J331" i="1"/>
  <c r="I331" i="1"/>
  <c r="H331" i="1"/>
  <c r="K330" i="1"/>
  <c r="J330" i="1"/>
  <c r="I330" i="1"/>
  <c r="H330" i="1"/>
  <c r="G330" i="1"/>
  <c r="K329" i="1"/>
  <c r="J329" i="1"/>
  <c r="I329" i="1"/>
  <c r="H329" i="1"/>
  <c r="G329" i="1"/>
  <c r="F367" i="1"/>
  <c r="F366" i="1"/>
  <c r="F365" i="1"/>
  <c r="F364" i="1"/>
  <c r="K363" i="1"/>
  <c r="J363" i="1"/>
  <c r="I363" i="1"/>
  <c r="H363" i="1"/>
  <c r="G363" i="1"/>
  <c r="E363" i="1"/>
  <c r="F362" i="1"/>
  <c r="F361" i="1"/>
  <c r="F360" i="1"/>
  <c r="F359" i="1"/>
  <c r="K358" i="1"/>
  <c r="J358" i="1"/>
  <c r="I358" i="1"/>
  <c r="H358" i="1"/>
  <c r="G358" i="1"/>
  <c r="E358" i="1"/>
  <c r="F357" i="1"/>
  <c r="F356" i="1"/>
  <c r="F355" i="1"/>
  <c r="F354" i="1"/>
  <c r="K353" i="1"/>
  <c r="J353" i="1"/>
  <c r="I353" i="1"/>
  <c r="H353" i="1"/>
  <c r="G353" i="1"/>
  <c r="G351" i="1" s="1"/>
  <c r="E424" i="2" s="1"/>
  <c r="E353" i="1"/>
  <c r="F352" i="1"/>
  <c r="F350" i="1"/>
  <c r="F349" i="1"/>
  <c r="K348" i="1"/>
  <c r="J348" i="1"/>
  <c r="I348" i="1"/>
  <c r="H348" i="1"/>
  <c r="E348" i="1"/>
  <c r="F347" i="1"/>
  <c r="F346" i="1"/>
  <c r="F345" i="1"/>
  <c r="F344" i="1"/>
  <c r="K343" i="1"/>
  <c r="J343" i="1"/>
  <c r="I343" i="1"/>
  <c r="H343" i="1"/>
  <c r="G343" i="1"/>
  <c r="E343" i="1"/>
  <c r="F342" i="1"/>
  <c r="F341" i="1"/>
  <c r="F340" i="1"/>
  <c r="F339" i="1"/>
  <c r="K338" i="1"/>
  <c r="J338" i="1"/>
  <c r="I338" i="1"/>
  <c r="H338" i="1"/>
  <c r="G338" i="1"/>
  <c r="E338" i="1"/>
  <c r="K333" i="1"/>
  <c r="J333" i="1"/>
  <c r="I333" i="1"/>
  <c r="H333" i="1"/>
  <c r="G333" i="1"/>
  <c r="F336" i="1"/>
  <c r="F335" i="1"/>
  <c r="F334" i="1"/>
  <c r="F337" i="1"/>
  <c r="E333" i="1"/>
  <c r="E332" i="1"/>
  <c r="E331" i="1"/>
  <c r="E330" i="1"/>
  <c r="E329" i="1"/>
  <c r="K317" i="1"/>
  <c r="J317" i="1"/>
  <c r="I317" i="1"/>
  <c r="H317" i="1"/>
  <c r="G317" i="1"/>
  <c r="G372" i="1" s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E317" i="1"/>
  <c r="E316" i="1"/>
  <c r="E315" i="1"/>
  <c r="E314" i="1"/>
  <c r="K302" i="1"/>
  <c r="K372" i="1" s="1"/>
  <c r="J302" i="1"/>
  <c r="I302" i="1"/>
  <c r="H302" i="1"/>
  <c r="K301" i="1"/>
  <c r="J301" i="1"/>
  <c r="J297" i="1" s="1"/>
  <c r="I301" i="1"/>
  <c r="H301" i="1"/>
  <c r="K300" i="1"/>
  <c r="J300" i="1"/>
  <c r="I300" i="1"/>
  <c r="H300" i="1"/>
  <c r="G300" i="1"/>
  <c r="G370" i="1" s="1"/>
  <c r="K299" i="1"/>
  <c r="J299" i="1"/>
  <c r="I299" i="1"/>
  <c r="I369" i="1" s="1"/>
  <c r="H299" i="1"/>
  <c r="G299" i="1"/>
  <c r="E302" i="1"/>
  <c r="E301" i="1"/>
  <c r="E300" i="1"/>
  <c r="E299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E285" i="1"/>
  <c r="E284" i="1"/>
  <c r="E283" i="1"/>
  <c r="E282" i="1"/>
  <c r="E281" i="1" s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7" i="1"/>
  <c r="J267" i="1"/>
  <c r="I267" i="1"/>
  <c r="H267" i="1"/>
  <c r="G267" i="1"/>
  <c r="E270" i="1"/>
  <c r="E269" i="1"/>
  <c r="E268" i="1"/>
  <c r="E267" i="1"/>
  <c r="K234" i="1"/>
  <c r="J234" i="1"/>
  <c r="I234" i="1"/>
  <c r="H234" i="1"/>
  <c r="G234" i="1"/>
  <c r="K220" i="1"/>
  <c r="J220" i="1"/>
  <c r="I220" i="1"/>
  <c r="H220" i="1"/>
  <c r="G220" i="1"/>
  <c r="K219" i="1"/>
  <c r="J219" i="1"/>
  <c r="I219" i="1"/>
  <c r="H219" i="1"/>
  <c r="G219" i="1"/>
  <c r="K218" i="1"/>
  <c r="J218" i="1"/>
  <c r="I218" i="1"/>
  <c r="H218" i="1"/>
  <c r="G218" i="1"/>
  <c r="K217" i="1"/>
  <c r="J217" i="1"/>
  <c r="I217" i="1"/>
  <c r="H217" i="1"/>
  <c r="G217" i="1"/>
  <c r="E220" i="1"/>
  <c r="E219" i="1"/>
  <c r="E218" i="1"/>
  <c r="E217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E200" i="1"/>
  <c r="E199" i="1"/>
  <c r="E198" i="1"/>
  <c r="E197" i="1"/>
  <c r="K454" i="1"/>
  <c r="K474" i="1" s="1"/>
  <c r="J454" i="1"/>
  <c r="J474" i="1" s="1"/>
  <c r="I454" i="1"/>
  <c r="I474" i="1" s="1"/>
  <c r="H454" i="1"/>
  <c r="H474" i="1" s="1"/>
  <c r="G454" i="1"/>
  <c r="G474" i="1" s="1"/>
  <c r="K452" i="1"/>
  <c r="K472" i="1" s="1"/>
  <c r="J452" i="1"/>
  <c r="J472" i="1" s="1"/>
  <c r="I452" i="1"/>
  <c r="I472" i="1" s="1"/>
  <c r="H452" i="1"/>
  <c r="H472" i="1" s="1"/>
  <c r="G452" i="1"/>
  <c r="G472" i="1" s="1"/>
  <c r="K451" i="1"/>
  <c r="K471" i="1" s="1"/>
  <c r="J451" i="1"/>
  <c r="J471" i="1" s="1"/>
  <c r="I451" i="1"/>
  <c r="I471" i="1" s="1"/>
  <c r="H451" i="1"/>
  <c r="H471" i="1" s="1"/>
  <c r="G451" i="1"/>
  <c r="G471" i="1" s="1"/>
  <c r="K453" i="1"/>
  <c r="K473" i="1" s="1"/>
  <c r="J453" i="1"/>
  <c r="J473" i="1" s="1"/>
  <c r="I453" i="1"/>
  <c r="I473" i="1" s="1"/>
  <c r="H453" i="1"/>
  <c r="H473" i="1" s="1"/>
  <c r="G453" i="1"/>
  <c r="G473" i="1" s="1"/>
  <c r="E454" i="1"/>
  <c r="E474" i="1" s="1"/>
  <c r="E453" i="1"/>
  <c r="E473" i="1" s="1"/>
  <c r="E452" i="1"/>
  <c r="E472" i="1" s="1"/>
  <c r="E451" i="1"/>
  <c r="E471" i="1" s="1"/>
  <c r="F464" i="1"/>
  <c r="F463" i="1"/>
  <c r="F462" i="1"/>
  <c r="F461" i="1"/>
  <c r="K460" i="1"/>
  <c r="J460" i="1"/>
  <c r="I460" i="1"/>
  <c r="H460" i="1"/>
  <c r="G460" i="1"/>
  <c r="E460" i="1"/>
  <c r="J369" i="1" l="1"/>
  <c r="F330" i="1"/>
  <c r="K369" i="1"/>
  <c r="E371" i="1"/>
  <c r="J313" i="1"/>
  <c r="E372" i="1"/>
  <c r="I370" i="1"/>
  <c r="I372" i="1"/>
  <c r="J370" i="1"/>
  <c r="I313" i="1"/>
  <c r="F343" i="1"/>
  <c r="E370" i="1"/>
  <c r="F353" i="1"/>
  <c r="G348" i="1"/>
  <c r="H370" i="1"/>
  <c r="H372" i="1"/>
  <c r="F329" i="1"/>
  <c r="H313" i="1"/>
  <c r="K313" i="1"/>
  <c r="F332" i="1"/>
  <c r="J372" i="1"/>
  <c r="G374" i="1"/>
  <c r="K216" i="1"/>
  <c r="K281" i="1"/>
  <c r="K370" i="1"/>
  <c r="H371" i="1"/>
  <c r="I281" i="1"/>
  <c r="E369" i="1"/>
  <c r="F363" i="1"/>
  <c r="F439" i="1"/>
  <c r="G297" i="1"/>
  <c r="J470" i="1"/>
  <c r="G266" i="1"/>
  <c r="H297" i="1"/>
  <c r="F338" i="1"/>
  <c r="F358" i="1"/>
  <c r="I374" i="1"/>
  <c r="H266" i="1"/>
  <c r="J266" i="1"/>
  <c r="E423" i="2"/>
  <c r="E400" i="2"/>
  <c r="H328" i="1"/>
  <c r="J374" i="1"/>
  <c r="H470" i="1"/>
  <c r="I266" i="1"/>
  <c r="K266" i="1"/>
  <c r="E313" i="1"/>
  <c r="I371" i="1"/>
  <c r="I328" i="1"/>
  <c r="G369" i="1"/>
  <c r="F429" i="1"/>
  <c r="F460" i="1"/>
  <c r="J281" i="1"/>
  <c r="K297" i="1"/>
  <c r="J371" i="1"/>
  <c r="J368" i="1" s="1"/>
  <c r="G331" i="1"/>
  <c r="G371" i="1" s="1"/>
  <c r="H369" i="1"/>
  <c r="G281" i="1"/>
  <c r="I297" i="1"/>
  <c r="F434" i="1"/>
  <c r="H281" i="1"/>
  <c r="G313" i="1"/>
  <c r="F351" i="1"/>
  <c r="F348" i="1" s="1"/>
  <c r="K196" i="1"/>
  <c r="I470" i="1"/>
  <c r="K470" i="1"/>
  <c r="G470" i="1"/>
  <c r="K374" i="1"/>
  <c r="H374" i="1"/>
  <c r="J328" i="1"/>
  <c r="K371" i="1"/>
  <c r="K368" i="1" s="1"/>
  <c r="K328" i="1"/>
  <c r="H216" i="1"/>
  <c r="G216" i="1"/>
  <c r="H294" i="1"/>
  <c r="I216" i="1"/>
  <c r="G294" i="1"/>
  <c r="J216" i="1"/>
  <c r="I294" i="1"/>
  <c r="J294" i="1"/>
  <c r="K294" i="1"/>
  <c r="H196" i="1"/>
  <c r="I196" i="1"/>
  <c r="G196" i="1"/>
  <c r="J196" i="1"/>
  <c r="F333" i="1"/>
  <c r="E328" i="1"/>
  <c r="F327" i="1"/>
  <c r="F326" i="1"/>
  <c r="F325" i="1"/>
  <c r="F324" i="1"/>
  <c r="K323" i="1"/>
  <c r="J323" i="1"/>
  <c r="I323" i="1"/>
  <c r="H323" i="1"/>
  <c r="G323" i="1"/>
  <c r="E323" i="1"/>
  <c r="F322" i="1"/>
  <c r="F321" i="1"/>
  <c r="F316" i="1" s="1"/>
  <c r="F320" i="1"/>
  <c r="F319" i="1"/>
  <c r="K318" i="1"/>
  <c r="J318" i="1"/>
  <c r="I318" i="1"/>
  <c r="H318" i="1"/>
  <c r="G318" i="1"/>
  <c r="E318" i="1"/>
  <c r="E308" i="1"/>
  <c r="F312" i="1"/>
  <c r="F311" i="1"/>
  <c r="F310" i="1"/>
  <c r="F309" i="1"/>
  <c r="K308" i="1"/>
  <c r="J308" i="1"/>
  <c r="I308" i="1"/>
  <c r="H308" i="1"/>
  <c r="G308" i="1"/>
  <c r="F290" i="1"/>
  <c r="F285" i="1" s="1"/>
  <c r="F289" i="1"/>
  <c r="F284" i="1" s="1"/>
  <c r="F288" i="1"/>
  <c r="F283" i="1" s="1"/>
  <c r="F287" i="1"/>
  <c r="F282" i="1" s="1"/>
  <c r="K286" i="1"/>
  <c r="J286" i="1"/>
  <c r="I286" i="1"/>
  <c r="H286" i="1"/>
  <c r="G286" i="1"/>
  <c r="E286" i="1"/>
  <c r="F280" i="1"/>
  <c r="F279" i="1"/>
  <c r="F278" i="1"/>
  <c r="F277" i="1"/>
  <c r="K276" i="1"/>
  <c r="J276" i="1"/>
  <c r="I276" i="1"/>
  <c r="H276" i="1"/>
  <c r="G276" i="1"/>
  <c r="E276" i="1"/>
  <c r="I368" i="1" l="1"/>
  <c r="F323" i="1"/>
  <c r="F317" i="1"/>
  <c r="G368" i="1"/>
  <c r="H368" i="1"/>
  <c r="G328" i="1"/>
  <c r="E399" i="2"/>
  <c r="G364" i="2"/>
  <c r="F331" i="1"/>
  <c r="F328" i="1" s="1"/>
  <c r="F276" i="1"/>
  <c r="F281" i="1"/>
  <c r="F318" i="1"/>
  <c r="F314" i="1"/>
  <c r="F315" i="1"/>
  <c r="F308" i="1"/>
  <c r="F286" i="1"/>
  <c r="E181" i="2"/>
  <c r="F313" i="1" l="1"/>
  <c r="G64" i="1"/>
  <c r="H64" i="1"/>
  <c r="I64" i="1"/>
  <c r="J64" i="1"/>
  <c r="K64" i="1"/>
  <c r="G63" i="1"/>
  <c r="H63" i="1"/>
  <c r="I63" i="1"/>
  <c r="J63" i="1"/>
  <c r="K63" i="1"/>
  <c r="G62" i="1"/>
  <c r="H62" i="1"/>
  <c r="I62" i="1"/>
  <c r="J62" i="1"/>
  <c r="K62" i="1"/>
  <c r="G61" i="1"/>
  <c r="H61" i="1"/>
  <c r="I61" i="1"/>
  <c r="J61" i="1"/>
  <c r="K61" i="1"/>
  <c r="H60" i="1" l="1"/>
  <c r="G60" i="1"/>
  <c r="K60" i="1"/>
  <c r="J60" i="1"/>
  <c r="I60" i="1"/>
  <c r="K139" i="1"/>
  <c r="J139" i="1" s="1"/>
  <c r="F138" i="1"/>
  <c r="K137" i="1"/>
  <c r="J137" i="1" s="1"/>
  <c r="I137" i="1" s="1"/>
  <c r="H137" i="1" s="1"/>
  <c r="G137" i="1" s="1"/>
  <c r="F137" i="1" s="1"/>
  <c r="E137" i="1" s="1"/>
  <c r="K136" i="1"/>
  <c r="J136" i="1" s="1"/>
  <c r="E64" i="1"/>
  <c r="E63" i="1"/>
  <c r="E61" i="1"/>
  <c r="E62" i="1"/>
  <c r="E162" i="2" l="1"/>
  <c r="I139" i="1"/>
  <c r="E160" i="2" s="1"/>
  <c r="E161" i="2"/>
  <c r="I136" i="1"/>
  <c r="J135" i="1"/>
  <c r="K135" i="1"/>
  <c r="E377" i="1"/>
  <c r="H139" i="1" l="1"/>
  <c r="I135" i="1"/>
  <c r="H136" i="1"/>
  <c r="G139" i="1" l="1"/>
  <c r="E159" i="2"/>
  <c r="H135" i="1"/>
  <c r="G136" i="1"/>
  <c r="E158" i="2" l="1"/>
  <c r="E157" i="2" s="1"/>
  <c r="F139" i="1"/>
  <c r="E139" i="1" s="1"/>
  <c r="F136" i="1"/>
  <c r="G135" i="1"/>
  <c r="E136" i="1" l="1"/>
  <c r="E135" i="1" s="1"/>
  <c r="F135" i="1"/>
  <c r="I206" i="1" l="1"/>
  <c r="F402" i="1" l="1"/>
  <c r="F209" i="1" l="1"/>
  <c r="F428" i="1" l="1"/>
  <c r="F427" i="1"/>
  <c r="F426" i="1"/>
  <c r="F425" i="1"/>
  <c r="K424" i="1"/>
  <c r="J424" i="1"/>
  <c r="I424" i="1"/>
  <c r="H424" i="1"/>
  <c r="G424" i="1"/>
  <c r="E424" i="1"/>
  <c r="F424" i="1" l="1"/>
  <c r="E508" i="2"/>
  <c r="E399" i="1"/>
  <c r="G399" i="1"/>
  <c r="H399" i="1"/>
  <c r="I399" i="1"/>
  <c r="J399" i="1"/>
  <c r="K399" i="1"/>
  <c r="F400" i="1"/>
  <c r="F401" i="1"/>
  <c r="F403" i="1"/>
  <c r="F399" i="1" l="1"/>
  <c r="E96" i="2"/>
  <c r="E95" i="2"/>
  <c r="E94" i="2"/>
  <c r="E93" i="2"/>
  <c r="E92" i="2"/>
  <c r="E90" i="2"/>
  <c r="E89" i="2"/>
  <c r="E88" i="2"/>
  <c r="E87" i="2"/>
  <c r="E86" i="2"/>
  <c r="E144" i="2" l="1"/>
  <c r="E143" i="2"/>
  <c r="E142" i="2"/>
  <c r="E141" i="2"/>
  <c r="E156" i="2"/>
  <c r="E155" i="2"/>
  <c r="E154" i="2"/>
  <c r="E153" i="2"/>
  <c r="E152" i="2"/>
  <c r="E150" i="2"/>
  <c r="E149" i="2"/>
  <c r="E148" i="2"/>
  <c r="E147" i="2"/>
  <c r="E146" i="2"/>
  <c r="E138" i="2"/>
  <c r="E137" i="2"/>
  <c r="E136" i="2"/>
  <c r="E134" i="2"/>
  <c r="E151" i="2" l="1"/>
  <c r="F133" i="1"/>
  <c r="F123" i="1"/>
  <c r="E235" i="2" l="1"/>
  <c r="E234" i="2" l="1"/>
  <c r="E233" i="2"/>
  <c r="E232" i="2"/>
  <c r="E231" i="2"/>
  <c r="E230" i="2"/>
  <c r="E229" i="2" l="1"/>
  <c r="E588" i="2" l="1"/>
  <c r="E163" i="2"/>
  <c r="K185" i="1"/>
  <c r="J185" i="1"/>
  <c r="I185" i="1"/>
  <c r="H185" i="1"/>
  <c r="G185" i="1"/>
  <c r="E185" i="1"/>
  <c r="F184" i="1"/>
  <c r="F183" i="1"/>
  <c r="F182" i="1"/>
  <c r="F181" i="1"/>
  <c r="K180" i="1"/>
  <c r="J180" i="1"/>
  <c r="I180" i="1"/>
  <c r="H180" i="1"/>
  <c r="G180" i="1"/>
  <c r="E180" i="1"/>
  <c r="F180" i="1" l="1"/>
  <c r="F185" i="1"/>
  <c r="G479" i="1" l="1"/>
  <c r="G499" i="1" s="1"/>
  <c r="J447" i="1" l="1"/>
  <c r="I447" i="1"/>
  <c r="E501" i="2"/>
  <c r="E500" i="2"/>
  <c r="E499" i="2"/>
  <c r="E498" i="2"/>
  <c r="E497" i="2"/>
  <c r="F418" i="1"/>
  <c r="F417" i="1"/>
  <c r="F416" i="1"/>
  <c r="F415" i="1"/>
  <c r="K414" i="1"/>
  <c r="J414" i="1"/>
  <c r="I414" i="1"/>
  <c r="H414" i="1"/>
  <c r="G414" i="1"/>
  <c r="E414" i="1"/>
  <c r="F414" i="1" l="1"/>
  <c r="E496" i="2"/>
  <c r="G13" i="1"/>
  <c r="E89" i="1" l="1"/>
  <c r="E88" i="1"/>
  <c r="E87" i="1"/>
  <c r="E86" i="1"/>
  <c r="K89" i="1"/>
  <c r="J89" i="1"/>
  <c r="I89" i="1"/>
  <c r="H89" i="1"/>
  <c r="K88" i="1"/>
  <c r="J88" i="1"/>
  <c r="I88" i="1"/>
  <c r="H88" i="1"/>
  <c r="K87" i="1"/>
  <c r="J87" i="1"/>
  <c r="I87" i="1"/>
  <c r="H87" i="1"/>
  <c r="K86" i="1"/>
  <c r="J86" i="1"/>
  <c r="I86" i="1"/>
  <c r="H86" i="1"/>
  <c r="G89" i="1"/>
  <c r="G86" i="1"/>
  <c r="G87" i="1"/>
  <c r="G88" i="1"/>
  <c r="E85" i="1" l="1"/>
  <c r="H85" i="1"/>
  <c r="I85" i="1"/>
  <c r="J85" i="1"/>
  <c r="K85" i="1"/>
  <c r="E477" i="2"/>
  <c r="E476" i="2"/>
  <c r="E475" i="2"/>
  <c r="E474" i="2"/>
  <c r="E473" i="2"/>
  <c r="E489" i="2"/>
  <c r="E488" i="2"/>
  <c r="E487" i="2"/>
  <c r="E486" i="2"/>
  <c r="E485" i="2"/>
  <c r="E132" i="2"/>
  <c r="E131" i="2"/>
  <c r="E130" i="2"/>
  <c r="E472" i="2" l="1"/>
  <c r="E143" i="1"/>
  <c r="K144" i="1"/>
  <c r="J144" i="1"/>
  <c r="I144" i="1"/>
  <c r="H144" i="1"/>
  <c r="K143" i="1"/>
  <c r="J143" i="1"/>
  <c r="I143" i="1"/>
  <c r="H143" i="1"/>
  <c r="K142" i="1"/>
  <c r="J142" i="1"/>
  <c r="I142" i="1"/>
  <c r="H142" i="1"/>
  <c r="K141" i="1"/>
  <c r="J141" i="1"/>
  <c r="I141" i="1"/>
  <c r="H141" i="1"/>
  <c r="E113" i="1"/>
  <c r="K113" i="1"/>
  <c r="J113" i="1"/>
  <c r="I113" i="1"/>
  <c r="H113" i="1"/>
  <c r="G113" i="1"/>
  <c r="E11" i="1"/>
  <c r="E12" i="1"/>
  <c r="E13" i="1"/>
  <c r="E14" i="1"/>
  <c r="K14" i="1"/>
  <c r="J14" i="1"/>
  <c r="I14" i="1"/>
  <c r="K13" i="1"/>
  <c r="J13" i="1"/>
  <c r="I13" i="1"/>
  <c r="K12" i="1"/>
  <c r="J12" i="1"/>
  <c r="I12" i="1"/>
  <c r="K11" i="1"/>
  <c r="J11" i="1"/>
  <c r="I11" i="1"/>
  <c r="H14" i="1"/>
  <c r="H13" i="1"/>
  <c r="H12" i="1"/>
  <c r="H11" i="1"/>
  <c r="G11" i="1"/>
  <c r="G12" i="1"/>
  <c r="G14" i="1"/>
  <c r="J10" i="1" l="1"/>
  <c r="H10" i="1"/>
  <c r="K10" i="1"/>
  <c r="I10" i="1"/>
  <c r="I140" i="1"/>
  <c r="H140" i="1"/>
  <c r="E196" i="1"/>
  <c r="E60" i="1"/>
  <c r="J140" i="1"/>
  <c r="K140" i="1"/>
  <c r="E145" i="2" l="1"/>
  <c r="E91" i="2"/>
  <c r="K134" i="1"/>
  <c r="J134" i="1" s="1"/>
  <c r="I134" i="1" s="1"/>
  <c r="H134" i="1" s="1"/>
  <c r="G134" i="1" s="1"/>
  <c r="F134" i="1" s="1"/>
  <c r="E134" i="1" s="1"/>
  <c r="K132" i="1"/>
  <c r="J132" i="1" s="1"/>
  <c r="I132" i="1" s="1"/>
  <c r="H132" i="1" s="1"/>
  <c r="G132" i="1" s="1"/>
  <c r="F132" i="1" s="1"/>
  <c r="E132" i="1" s="1"/>
  <c r="K131" i="1"/>
  <c r="J131" i="1" s="1"/>
  <c r="E85" i="2" l="1"/>
  <c r="I131" i="1"/>
  <c r="J130" i="1"/>
  <c r="K130" i="1"/>
  <c r="F129" i="1"/>
  <c r="F128" i="1"/>
  <c r="F127" i="1"/>
  <c r="F126" i="1"/>
  <c r="K125" i="1"/>
  <c r="J125" i="1"/>
  <c r="I125" i="1"/>
  <c r="H125" i="1"/>
  <c r="G125" i="1"/>
  <c r="E125" i="1"/>
  <c r="F119" i="1"/>
  <c r="F118" i="1"/>
  <c r="F117" i="1"/>
  <c r="F116" i="1"/>
  <c r="K115" i="1"/>
  <c r="J115" i="1"/>
  <c r="I115" i="1"/>
  <c r="H115" i="1"/>
  <c r="E135" i="2" s="1"/>
  <c r="G115" i="1"/>
  <c r="E115" i="1"/>
  <c r="E129" i="2" l="1"/>
  <c r="E133" i="2"/>
  <c r="F113" i="1"/>
  <c r="I130" i="1"/>
  <c r="H131" i="1"/>
  <c r="F125" i="1"/>
  <c r="F115" i="1"/>
  <c r="F79" i="1"/>
  <c r="F78" i="1"/>
  <c r="F77" i="1"/>
  <c r="F76" i="1"/>
  <c r="K75" i="1"/>
  <c r="J75" i="1"/>
  <c r="I75" i="1"/>
  <c r="H75" i="1"/>
  <c r="G75" i="1"/>
  <c r="E75" i="1"/>
  <c r="F24" i="1"/>
  <c r="F23" i="1"/>
  <c r="F22" i="1"/>
  <c r="F21" i="1"/>
  <c r="K20" i="1"/>
  <c r="J20" i="1"/>
  <c r="I20" i="1"/>
  <c r="H20" i="1"/>
  <c r="G20" i="1"/>
  <c r="E20" i="1"/>
  <c r="H130" i="1" l="1"/>
  <c r="G131" i="1"/>
  <c r="F75" i="1"/>
  <c r="F20" i="1"/>
  <c r="K122" i="1"/>
  <c r="K121" i="1"/>
  <c r="K124" i="1"/>
  <c r="E29" i="2"/>
  <c r="E28" i="2"/>
  <c r="E27" i="2"/>
  <c r="E26" i="2"/>
  <c r="E30" i="2"/>
  <c r="F29" i="1"/>
  <c r="F27" i="1"/>
  <c r="F26" i="1"/>
  <c r="F28" i="1"/>
  <c r="K120" i="1" l="1"/>
  <c r="J121" i="1"/>
  <c r="K111" i="1"/>
  <c r="J122" i="1"/>
  <c r="K112" i="1"/>
  <c r="J124" i="1"/>
  <c r="K114" i="1"/>
  <c r="F131" i="1"/>
  <c r="G130" i="1"/>
  <c r="E378" i="1"/>
  <c r="F408" i="1"/>
  <c r="F407" i="1"/>
  <c r="F406" i="1"/>
  <c r="F405" i="1"/>
  <c r="K404" i="1"/>
  <c r="J404" i="1"/>
  <c r="I404" i="1"/>
  <c r="H404" i="1"/>
  <c r="G404" i="1"/>
  <c r="E404" i="1"/>
  <c r="F398" i="1"/>
  <c r="F397" i="1"/>
  <c r="F396" i="1"/>
  <c r="F395" i="1"/>
  <c r="K394" i="1"/>
  <c r="J394" i="1"/>
  <c r="I394" i="1"/>
  <c r="H394" i="1"/>
  <c r="G394" i="1"/>
  <c r="E394" i="1"/>
  <c r="F393" i="1"/>
  <c r="F392" i="1"/>
  <c r="F391" i="1"/>
  <c r="F390" i="1"/>
  <c r="K389" i="1"/>
  <c r="J389" i="1"/>
  <c r="I389" i="1"/>
  <c r="H389" i="1"/>
  <c r="G389" i="1"/>
  <c r="E389" i="1"/>
  <c r="F383" i="1"/>
  <c r="F382" i="1"/>
  <c r="F381" i="1"/>
  <c r="F380" i="1"/>
  <c r="K379" i="1"/>
  <c r="J379" i="1"/>
  <c r="I379" i="1"/>
  <c r="H379" i="1"/>
  <c r="G379" i="1"/>
  <c r="E379" i="1"/>
  <c r="F387" i="1"/>
  <c r="F386" i="1"/>
  <c r="F385" i="1"/>
  <c r="K384" i="1"/>
  <c r="J384" i="1"/>
  <c r="I384" i="1"/>
  <c r="H384" i="1"/>
  <c r="G384" i="1"/>
  <c r="E384" i="1"/>
  <c r="F245" i="1"/>
  <c r="F244" i="1"/>
  <c r="F243" i="1"/>
  <c r="F242" i="1"/>
  <c r="K241" i="1"/>
  <c r="J241" i="1"/>
  <c r="I241" i="1"/>
  <c r="H241" i="1"/>
  <c r="G241" i="1"/>
  <c r="F250" i="1"/>
  <c r="F249" i="1"/>
  <c r="F248" i="1"/>
  <c r="F247" i="1"/>
  <c r="K246" i="1"/>
  <c r="J246" i="1"/>
  <c r="I246" i="1"/>
  <c r="H246" i="1"/>
  <c r="G246" i="1"/>
  <c r="E246" i="1"/>
  <c r="F240" i="1"/>
  <c r="F239" i="1"/>
  <c r="F238" i="1"/>
  <c r="F237" i="1"/>
  <c r="K236" i="1"/>
  <c r="J236" i="1"/>
  <c r="I236" i="1"/>
  <c r="H236" i="1"/>
  <c r="G236" i="1"/>
  <c r="E236" i="1"/>
  <c r="F376" i="1" l="1"/>
  <c r="J120" i="1"/>
  <c r="I124" i="1"/>
  <c r="J114" i="1"/>
  <c r="I122" i="1"/>
  <c r="J112" i="1"/>
  <c r="K110" i="1"/>
  <c r="I121" i="1"/>
  <c r="J111" i="1"/>
  <c r="E131" i="1"/>
  <c r="E130" i="1" s="1"/>
  <c r="F130" i="1"/>
  <c r="F389" i="1"/>
  <c r="F394" i="1"/>
  <c r="F236" i="1"/>
  <c r="F384" i="1"/>
  <c r="F404" i="1"/>
  <c r="F246" i="1"/>
  <c r="F379" i="1"/>
  <c r="F241" i="1"/>
  <c r="F230" i="1"/>
  <c r="F229" i="1"/>
  <c r="F228" i="1"/>
  <c r="F227" i="1"/>
  <c r="K226" i="1"/>
  <c r="J226" i="1"/>
  <c r="I226" i="1"/>
  <c r="H226" i="1"/>
  <c r="G226" i="1"/>
  <c r="E226" i="1"/>
  <c r="E216" i="1"/>
  <c r="F215" i="1"/>
  <c r="F214" i="1"/>
  <c r="F213" i="1"/>
  <c r="F212" i="1"/>
  <c r="K211" i="1"/>
  <c r="J211" i="1"/>
  <c r="I211" i="1"/>
  <c r="H211" i="1"/>
  <c r="G211" i="1"/>
  <c r="E211" i="1"/>
  <c r="F210" i="1"/>
  <c r="F208" i="1"/>
  <c r="F207" i="1"/>
  <c r="K206" i="1"/>
  <c r="J206" i="1"/>
  <c r="H206" i="1"/>
  <c r="G206" i="1"/>
  <c r="E206" i="1"/>
  <c r="F205" i="1"/>
  <c r="F204" i="1"/>
  <c r="F203" i="1"/>
  <c r="F202" i="1"/>
  <c r="K201" i="1"/>
  <c r="J201" i="1"/>
  <c r="I201" i="1"/>
  <c r="H201" i="1"/>
  <c r="G201" i="1"/>
  <c r="E201" i="1"/>
  <c r="F199" i="1" l="1"/>
  <c r="F197" i="1"/>
  <c r="F198" i="1"/>
  <c r="F200" i="1"/>
  <c r="I120" i="1"/>
  <c r="H124" i="1"/>
  <c r="I114" i="1"/>
  <c r="J110" i="1"/>
  <c r="H121" i="1"/>
  <c r="I111" i="1"/>
  <c r="H122" i="1"/>
  <c r="I112" i="1"/>
  <c r="F206" i="1"/>
  <c r="F226" i="1"/>
  <c r="F201" i="1"/>
  <c r="F211" i="1"/>
  <c r="F196" i="1" l="1"/>
  <c r="H120" i="1"/>
  <c r="G122" i="1"/>
  <c r="H112" i="1"/>
  <c r="I110" i="1"/>
  <c r="G121" i="1"/>
  <c r="H111" i="1"/>
  <c r="G124" i="1"/>
  <c r="H114" i="1"/>
  <c r="E507" i="2"/>
  <c r="E506" i="2"/>
  <c r="E505" i="2"/>
  <c r="E504" i="2"/>
  <c r="E503" i="2"/>
  <c r="E495" i="2"/>
  <c r="E494" i="2"/>
  <c r="E493" i="2"/>
  <c r="E492" i="2"/>
  <c r="E491" i="2"/>
  <c r="E484" i="2"/>
  <c r="E483" i="2"/>
  <c r="E482" i="2"/>
  <c r="E481" i="2"/>
  <c r="E480" i="2"/>
  <c r="E479" i="2"/>
  <c r="E449" i="2" l="1"/>
  <c r="E450" i="2"/>
  <c r="E452" i="2"/>
  <c r="E453" i="2"/>
  <c r="E451" i="2"/>
  <c r="G120" i="1"/>
  <c r="H110" i="1"/>
  <c r="F122" i="1"/>
  <c r="G112" i="1"/>
  <c r="F124" i="1"/>
  <c r="G114" i="1"/>
  <c r="F121" i="1"/>
  <c r="G111" i="1"/>
  <c r="E490" i="2"/>
  <c r="E502" i="2"/>
  <c r="E478" i="2"/>
  <c r="F120" i="1" l="1"/>
  <c r="E140" i="2"/>
  <c r="E128" i="2" s="1"/>
  <c r="E124" i="1"/>
  <c r="E114" i="1" s="1"/>
  <c r="F114" i="1"/>
  <c r="E122" i="1"/>
  <c r="E112" i="1" s="1"/>
  <c r="F112" i="1"/>
  <c r="E121" i="1"/>
  <c r="E111" i="1" s="1"/>
  <c r="F111" i="1"/>
  <c r="F110" i="1" l="1"/>
  <c r="E110" i="1"/>
  <c r="F423" i="1"/>
  <c r="F422" i="1"/>
  <c r="F421" i="1"/>
  <c r="F420" i="1"/>
  <c r="K419" i="1"/>
  <c r="J419" i="1"/>
  <c r="I419" i="1"/>
  <c r="H419" i="1"/>
  <c r="G419" i="1"/>
  <c r="E419" i="1"/>
  <c r="F413" i="1"/>
  <c r="F412" i="1"/>
  <c r="F411" i="1"/>
  <c r="F410" i="1"/>
  <c r="F375" i="1" s="1"/>
  <c r="K409" i="1"/>
  <c r="J409" i="1"/>
  <c r="I409" i="1"/>
  <c r="H409" i="1"/>
  <c r="G409" i="1"/>
  <c r="E409" i="1"/>
  <c r="E241" i="1"/>
  <c r="F378" i="1" l="1"/>
  <c r="F377" i="1"/>
  <c r="F374" i="1" s="1"/>
  <c r="F419" i="1"/>
  <c r="F409" i="1"/>
  <c r="E480" i="1" l="1"/>
  <c r="E500" i="1" s="1"/>
  <c r="E479" i="1"/>
  <c r="E499" i="1" s="1"/>
  <c r="E478" i="1"/>
  <c r="E498" i="1" s="1"/>
  <c r="E477" i="1"/>
  <c r="E497" i="1" s="1"/>
  <c r="E455" i="1"/>
  <c r="E448" i="1"/>
  <c r="E447" i="1"/>
  <c r="E376" i="1"/>
  <c r="E446" i="1" s="1"/>
  <c r="E445" i="1"/>
  <c r="E303" i="1"/>
  <c r="E261" i="1"/>
  <c r="E256" i="1"/>
  <c r="E221" i="1"/>
  <c r="E486" i="1"/>
  <c r="E481" i="1"/>
  <c r="E491" i="1"/>
  <c r="E465" i="1"/>
  <c r="E255" i="1"/>
  <c r="E235" i="1" s="1"/>
  <c r="E295" i="1" s="1"/>
  <c r="E234" i="1"/>
  <c r="E294" i="1" s="1"/>
  <c r="E253" i="1"/>
  <c r="E233" i="1" s="1"/>
  <c r="E293" i="1" s="1"/>
  <c r="E252" i="1"/>
  <c r="E232" i="1" s="1"/>
  <c r="E292" i="1" s="1"/>
  <c r="E271" i="1"/>
  <c r="E231" i="1" l="1"/>
  <c r="E266" i="1"/>
  <c r="E476" i="1"/>
  <c r="E444" i="1"/>
  <c r="E368" i="1"/>
  <c r="E450" i="1"/>
  <c r="E374" i="1"/>
  <c r="E297" i="1"/>
  <c r="E251" i="1"/>
  <c r="E470" i="1" l="1"/>
  <c r="E496" i="1"/>
  <c r="E291" i="1"/>
  <c r="E228" i="2"/>
  <c r="E227" i="2"/>
  <c r="E226" i="2"/>
  <c r="E225" i="2"/>
  <c r="E224" i="2"/>
  <c r="E222" i="2"/>
  <c r="E221" i="2"/>
  <c r="E220" i="2"/>
  <c r="E219" i="2"/>
  <c r="E218" i="2"/>
  <c r="E216" i="2"/>
  <c r="E215" i="2"/>
  <c r="E214" i="2"/>
  <c r="E213" i="2"/>
  <c r="E212" i="2"/>
  <c r="E204" i="2"/>
  <c r="E203" i="2"/>
  <c r="E202" i="2"/>
  <c r="E201" i="2"/>
  <c r="E200" i="2"/>
  <c r="E126" i="2"/>
  <c r="E125" i="2"/>
  <c r="E124" i="2"/>
  <c r="E123" i="2"/>
  <c r="E122" i="2"/>
  <c r="E120" i="2"/>
  <c r="E119" i="2"/>
  <c r="E118" i="2"/>
  <c r="E117" i="2"/>
  <c r="E116" i="2"/>
  <c r="E114" i="2"/>
  <c r="E113" i="2"/>
  <c r="E112" i="2"/>
  <c r="E111" i="2"/>
  <c r="E110" i="2"/>
  <c r="E108" i="2"/>
  <c r="E107" i="2"/>
  <c r="E106" i="2"/>
  <c r="E105" i="2"/>
  <c r="E104" i="2"/>
  <c r="E84" i="2"/>
  <c r="E83" i="2"/>
  <c r="E82" i="2"/>
  <c r="E81" i="2"/>
  <c r="E80" i="2"/>
  <c r="E78" i="2"/>
  <c r="E77" i="2"/>
  <c r="E76" i="2"/>
  <c r="E75" i="2"/>
  <c r="E74" i="2"/>
  <c r="E66" i="2"/>
  <c r="E65" i="2"/>
  <c r="E64" i="2"/>
  <c r="E63" i="2"/>
  <c r="E62" i="2"/>
  <c r="E60" i="2"/>
  <c r="E59" i="2"/>
  <c r="E58" i="2"/>
  <c r="E57" i="2"/>
  <c r="E56" i="2"/>
  <c r="E54" i="2"/>
  <c r="E53" i="2"/>
  <c r="E52" i="2"/>
  <c r="E51" i="2"/>
  <c r="E50" i="2"/>
  <c r="E48" i="2"/>
  <c r="E47" i="2"/>
  <c r="E46" i="2"/>
  <c r="E45" i="2"/>
  <c r="E44" i="2"/>
  <c r="E42" i="2"/>
  <c r="E41" i="2"/>
  <c r="E40" i="2"/>
  <c r="E39" i="2"/>
  <c r="E38" i="2"/>
  <c r="E24" i="2"/>
  <c r="E23" i="2"/>
  <c r="E22" i="2"/>
  <c r="E21" i="2"/>
  <c r="E20" i="2"/>
  <c r="E18" i="2"/>
  <c r="E16" i="2"/>
  <c r="E15" i="2"/>
  <c r="E17" i="2"/>
  <c r="E14" i="2"/>
  <c r="E170" i="2" l="1"/>
  <c r="E174" i="2"/>
  <c r="E171" i="2"/>
  <c r="E172" i="2"/>
  <c r="E173" i="2"/>
  <c r="E69" i="2"/>
  <c r="E68" i="2"/>
  <c r="E72" i="2"/>
  <c r="E71" i="2"/>
  <c r="E70" i="2"/>
  <c r="E193" i="2"/>
  <c r="E99" i="2"/>
  <c r="E100" i="2"/>
  <c r="E101" i="2"/>
  <c r="E8" i="2"/>
  <c r="E102" i="2"/>
  <c r="E98" i="2"/>
  <c r="E10" i="2"/>
  <c r="E9" i="2"/>
  <c r="E11" i="2"/>
  <c r="E12" i="2"/>
  <c r="E37" i="2"/>
  <c r="E175" i="2"/>
  <c r="E223" i="2"/>
  <c r="E217" i="2"/>
  <c r="E103" i="2"/>
  <c r="E13" i="2"/>
  <c r="E33" i="2"/>
  <c r="E79" i="2"/>
  <c r="E139" i="2"/>
  <c r="E55" i="2"/>
  <c r="E205" i="2"/>
  <c r="E109" i="2"/>
  <c r="E49" i="2"/>
  <c r="E19" i="2"/>
  <c r="E36" i="2"/>
  <c r="E34" i="2"/>
  <c r="E61" i="2"/>
  <c r="E199" i="2"/>
  <c r="E211" i="2"/>
  <c r="E35" i="2"/>
  <c r="E43" i="2"/>
  <c r="E121" i="2"/>
  <c r="E32" i="2"/>
  <c r="E115" i="2"/>
  <c r="E73" i="2"/>
  <c r="E7" i="2" l="1"/>
  <c r="G10" i="2"/>
  <c r="G11" i="2"/>
  <c r="G12" i="2"/>
  <c r="G9" i="2"/>
  <c r="G8" i="2"/>
  <c r="E25" i="2"/>
  <c r="E97" i="2"/>
  <c r="E67" i="2"/>
  <c r="E169" i="2"/>
  <c r="E31" i="2"/>
  <c r="E127" i="2"/>
  <c r="F19" i="1" l="1"/>
  <c r="F14" i="1" s="1"/>
  <c r="F18" i="1"/>
  <c r="F17" i="1"/>
  <c r="F12" i="1" s="1"/>
  <c r="F16" i="1"/>
  <c r="F11" i="1" s="1"/>
  <c r="K15" i="1"/>
  <c r="J15" i="1"/>
  <c r="I15" i="1"/>
  <c r="H15" i="1"/>
  <c r="G15" i="1"/>
  <c r="E15" i="1"/>
  <c r="E34" i="1"/>
  <c r="E33" i="1"/>
  <c r="E193" i="1" s="1"/>
  <c r="E32" i="1"/>
  <c r="E31" i="1"/>
  <c r="K34" i="1"/>
  <c r="K194" i="1" s="1"/>
  <c r="J34" i="1"/>
  <c r="J194" i="1" s="1"/>
  <c r="I34" i="1"/>
  <c r="I194" i="1" s="1"/>
  <c r="K33" i="1"/>
  <c r="K193" i="1" s="1"/>
  <c r="J33" i="1"/>
  <c r="J193" i="1" s="1"/>
  <c r="I33" i="1"/>
  <c r="I193" i="1" s="1"/>
  <c r="K32" i="1"/>
  <c r="K192" i="1" s="1"/>
  <c r="J32" i="1"/>
  <c r="J192" i="1" s="1"/>
  <c r="I32" i="1"/>
  <c r="I192" i="1" s="1"/>
  <c r="K31" i="1"/>
  <c r="K191" i="1" s="1"/>
  <c r="J31" i="1"/>
  <c r="J191" i="1" s="1"/>
  <c r="I31" i="1"/>
  <c r="I191" i="1" s="1"/>
  <c r="H34" i="1"/>
  <c r="H194" i="1" s="1"/>
  <c r="H33" i="1"/>
  <c r="H193" i="1" s="1"/>
  <c r="H32" i="1"/>
  <c r="H192" i="1" s="1"/>
  <c r="H31" i="1"/>
  <c r="H191" i="1" s="1"/>
  <c r="G34" i="1"/>
  <c r="G194" i="1" s="1"/>
  <c r="G33" i="1"/>
  <c r="G193" i="1" s="1"/>
  <c r="G32" i="1"/>
  <c r="G192" i="1" s="1"/>
  <c r="G31" i="1"/>
  <c r="G191" i="1" s="1"/>
  <c r="F39" i="1"/>
  <c r="F38" i="1"/>
  <c r="F37" i="1"/>
  <c r="F36" i="1"/>
  <c r="K35" i="1"/>
  <c r="J35" i="1"/>
  <c r="I35" i="1"/>
  <c r="H35" i="1"/>
  <c r="G35" i="1"/>
  <c r="E35" i="1"/>
  <c r="F44" i="1"/>
  <c r="F43" i="1"/>
  <c r="F42" i="1"/>
  <c r="F41" i="1"/>
  <c r="K40" i="1"/>
  <c r="J40" i="1"/>
  <c r="I40" i="1"/>
  <c r="H40" i="1"/>
  <c r="G40" i="1"/>
  <c r="E40" i="1"/>
  <c r="F49" i="1"/>
  <c r="F48" i="1"/>
  <c r="F47" i="1"/>
  <c r="F46" i="1"/>
  <c r="K45" i="1"/>
  <c r="J45" i="1"/>
  <c r="I45" i="1"/>
  <c r="H45" i="1"/>
  <c r="G45" i="1"/>
  <c r="E45" i="1"/>
  <c r="F54" i="1"/>
  <c r="F53" i="1"/>
  <c r="F52" i="1"/>
  <c r="F51" i="1"/>
  <c r="K50" i="1"/>
  <c r="J50" i="1"/>
  <c r="I50" i="1"/>
  <c r="H50" i="1"/>
  <c r="G50" i="1"/>
  <c r="E50" i="1"/>
  <c r="F59" i="1"/>
  <c r="F58" i="1"/>
  <c r="F57" i="1"/>
  <c r="F56" i="1"/>
  <c r="K55" i="1"/>
  <c r="J55" i="1"/>
  <c r="I55" i="1"/>
  <c r="H55" i="1"/>
  <c r="G55" i="1"/>
  <c r="E55" i="1"/>
  <c r="J190" i="1" l="1"/>
  <c r="K190" i="1"/>
  <c r="H190" i="1"/>
  <c r="G190" i="1"/>
  <c r="I190" i="1"/>
  <c r="J30" i="1"/>
  <c r="H25" i="1"/>
  <c r="I25" i="1"/>
  <c r="F55" i="1"/>
  <c r="K25" i="1"/>
  <c r="I30" i="1"/>
  <c r="F35" i="1"/>
  <c r="F50" i="1"/>
  <c r="F40" i="1"/>
  <c r="J25" i="1"/>
  <c r="E30" i="1"/>
  <c r="F15" i="1"/>
  <c r="F45" i="1"/>
  <c r="K30" i="1"/>
  <c r="G25" i="1"/>
  <c r="E25" i="1"/>
  <c r="H30" i="1"/>
  <c r="G10" i="1" l="1"/>
  <c r="F25" i="1"/>
  <c r="F13" i="1"/>
  <c r="E10" i="1"/>
  <c r="F84" i="1"/>
  <c r="F83" i="1"/>
  <c r="F82" i="1"/>
  <c r="F81" i="1"/>
  <c r="K80" i="1"/>
  <c r="J80" i="1"/>
  <c r="I80" i="1"/>
  <c r="H80" i="1"/>
  <c r="G80" i="1"/>
  <c r="E80" i="1"/>
  <c r="F74" i="1"/>
  <c r="F72" i="1"/>
  <c r="F71" i="1"/>
  <c r="K70" i="1"/>
  <c r="J70" i="1"/>
  <c r="I70" i="1"/>
  <c r="H70" i="1"/>
  <c r="G70" i="1"/>
  <c r="E70" i="1"/>
  <c r="F69" i="1"/>
  <c r="F67" i="1"/>
  <c r="F66" i="1"/>
  <c r="K65" i="1"/>
  <c r="J65" i="1"/>
  <c r="I65" i="1"/>
  <c r="H65" i="1"/>
  <c r="G65" i="1"/>
  <c r="F109" i="1"/>
  <c r="F108" i="1"/>
  <c r="F107" i="1"/>
  <c r="F106" i="1"/>
  <c r="K105" i="1"/>
  <c r="J105" i="1"/>
  <c r="I105" i="1"/>
  <c r="H105" i="1"/>
  <c r="G105" i="1"/>
  <c r="E105" i="1"/>
  <c r="F104" i="1"/>
  <c r="F103" i="1"/>
  <c r="F102" i="1"/>
  <c r="F101" i="1"/>
  <c r="K100" i="1"/>
  <c r="J100" i="1"/>
  <c r="I100" i="1"/>
  <c r="H100" i="1"/>
  <c r="G100" i="1"/>
  <c r="E100" i="1"/>
  <c r="F99" i="1"/>
  <c r="F98" i="1"/>
  <c r="F97" i="1"/>
  <c r="F96" i="1"/>
  <c r="K95" i="1"/>
  <c r="J95" i="1"/>
  <c r="I95" i="1"/>
  <c r="H95" i="1"/>
  <c r="G95" i="1"/>
  <c r="E95" i="1"/>
  <c r="F94" i="1"/>
  <c r="F93" i="1"/>
  <c r="F92" i="1"/>
  <c r="F91" i="1"/>
  <c r="K90" i="1"/>
  <c r="J90" i="1"/>
  <c r="I90" i="1"/>
  <c r="H90" i="1"/>
  <c r="G90" i="1"/>
  <c r="E90" i="1"/>
  <c r="F154" i="1"/>
  <c r="F151" i="1"/>
  <c r="F152" i="1"/>
  <c r="F153" i="1"/>
  <c r="F169" i="1"/>
  <c r="F168" i="1"/>
  <c r="F167" i="1"/>
  <c r="F166" i="1"/>
  <c r="K165" i="1"/>
  <c r="J165" i="1"/>
  <c r="I165" i="1"/>
  <c r="H165" i="1"/>
  <c r="G165" i="1"/>
  <c r="F164" i="1"/>
  <c r="F163" i="1"/>
  <c r="F162" i="1"/>
  <c r="F161" i="1"/>
  <c r="K160" i="1"/>
  <c r="J160" i="1"/>
  <c r="I160" i="1"/>
  <c r="H160" i="1"/>
  <c r="G160" i="1"/>
  <c r="F159" i="1"/>
  <c r="F158" i="1"/>
  <c r="F157" i="1"/>
  <c r="F156" i="1"/>
  <c r="K155" i="1"/>
  <c r="J155" i="1"/>
  <c r="I155" i="1"/>
  <c r="H155" i="1"/>
  <c r="G155" i="1"/>
  <c r="F174" i="1"/>
  <c r="F173" i="1"/>
  <c r="F172" i="1"/>
  <c r="F171" i="1"/>
  <c r="K170" i="1"/>
  <c r="J170" i="1"/>
  <c r="I170" i="1"/>
  <c r="H170" i="1"/>
  <c r="G170" i="1"/>
  <c r="F179" i="1"/>
  <c r="F178" i="1"/>
  <c r="F177" i="1"/>
  <c r="F176" i="1"/>
  <c r="K175" i="1"/>
  <c r="J175" i="1"/>
  <c r="I175" i="1"/>
  <c r="H175" i="1"/>
  <c r="G175" i="1"/>
  <c r="F144" i="1" l="1"/>
  <c r="F143" i="1"/>
  <c r="F142" i="1"/>
  <c r="F141" i="1"/>
  <c r="F63" i="1"/>
  <c r="F64" i="1"/>
  <c r="F61" i="1"/>
  <c r="F62" i="1"/>
  <c r="F90" i="1"/>
  <c r="F87" i="1"/>
  <c r="F86" i="1"/>
  <c r="F88" i="1"/>
  <c r="F89" i="1"/>
  <c r="F10" i="1"/>
  <c r="F155" i="1"/>
  <c r="F65" i="1"/>
  <c r="F175" i="1"/>
  <c r="F170" i="1"/>
  <c r="G11" i="4"/>
  <c r="G110" i="1"/>
  <c r="F165" i="1"/>
  <c r="F105" i="1"/>
  <c r="F11" i="4"/>
  <c r="F95" i="1"/>
  <c r="F70" i="1"/>
  <c r="H11" i="4"/>
  <c r="I11" i="4"/>
  <c r="E504" i="1"/>
  <c r="F160" i="1"/>
  <c r="F80" i="1"/>
  <c r="F100" i="1"/>
  <c r="F192" i="1" l="1"/>
  <c r="F194" i="1"/>
  <c r="F60" i="1"/>
  <c r="F191" i="1"/>
  <c r="F85" i="1"/>
  <c r="F140" i="1"/>
  <c r="G12" i="4"/>
  <c r="I9" i="4"/>
  <c r="E11" i="4"/>
  <c r="J11" i="4" s="1"/>
  <c r="F12" i="4"/>
  <c r="G9" i="4"/>
  <c r="E10" i="4"/>
  <c r="I12" i="4"/>
  <c r="F10" i="4"/>
  <c r="H12" i="4"/>
  <c r="I10" i="4"/>
  <c r="F9" i="4"/>
  <c r="H9" i="4"/>
  <c r="H10" i="4"/>
  <c r="E12" i="4"/>
  <c r="G10" i="4"/>
  <c r="E9" i="4"/>
  <c r="K480" i="1"/>
  <c r="K500" i="1" s="1"/>
  <c r="J480" i="1"/>
  <c r="J500" i="1" s="1"/>
  <c r="I480" i="1"/>
  <c r="I500" i="1" s="1"/>
  <c r="H480" i="1"/>
  <c r="H500" i="1" s="1"/>
  <c r="K479" i="1"/>
  <c r="K499" i="1" s="1"/>
  <c r="J479" i="1"/>
  <c r="J499" i="1" s="1"/>
  <c r="I479" i="1"/>
  <c r="I499" i="1" s="1"/>
  <c r="H479" i="1"/>
  <c r="H499" i="1" s="1"/>
  <c r="K478" i="1"/>
  <c r="K498" i="1" s="1"/>
  <c r="J478" i="1"/>
  <c r="J498" i="1" s="1"/>
  <c r="I478" i="1"/>
  <c r="I498" i="1" s="1"/>
  <c r="H478" i="1"/>
  <c r="H498" i="1" s="1"/>
  <c r="K477" i="1"/>
  <c r="K497" i="1" s="1"/>
  <c r="J477" i="1"/>
  <c r="J497" i="1" s="1"/>
  <c r="I477" i="1"/>
  <c r="I497" i="1" s="1"/>
  <c r="H477" i="1"/>
  <c r="H497" i="1" s="1"/>
  <c r="G480" i="1"/>
  <c r="G500" i="1" s="1"/>
  <c r="G478" i="1"/>
  <c r="G498" i="1" s="1"/>
  <c r="G477" i="1"/>
  <c r="G497" i="1" s="1"/>
  <c r="F490" i="1"/>
  <c r="F489" i="1"/>
  <c r="F488" i="1"/>
  <c r="F487" i="1"/>
  <c r="K486" i="1"/>
  <c r="J486" i="1"/>
  <c r="I486" i="1"/>
  <c r="H486" i="1"/>
  <c r="G486" i="1"/>
  <c r="F495" i="1"/>
  <c r="F494" i="1"/>
  <c r="F493" i="1"/>
  <c r="F492" i="1"/>
  <c r="K491" i="1"/>
  <c r="J491" i="1"/>
  <c r="I491" i="1"/>
  <c r="H491" i="1"/>
  <c r="G491" i="1"/>
  <c r="F485" i="1"/>
  <c r="F484" i="1"/>
  <c r="F483" i="1"/>
  <c r="F482" i="1"/>
  <c r="K481" i="1"/>
  <c r="J481" i="1"/>
  <c r="I481" i="1"/>
  <c r="H481" i="1"/>
  <c r="G481" i="1"/>
  <c r="F469" i="1"/>
  <c r="F468" i="1"/>
  <c r="F467" i="1"/>
  <c r="F466" i="1"/>
  <c r="K465" i="1"/>
  <c r="J465" i="1"/>
  <c r="I465" i="1"/>
  <c r="H465" i="1"/>
  <c r="G465" i="1"/>
  <c r="F459" i="1"/>
  <c r="F458" i="1"/>
  <c r="F457" i="1"/>
  <c r="F456" i="1"/>
  <c r="K455" i="1"/>
  <c r="J455" i="1"/>
  <c r="I455" i="1"/>
  <c r="H455" i="1"/>
  <c r="G455" i="1"/>
  <c r="K448" i="1"/>
  <c r="I47" i="4" s="1"/>
  <c r="J448" i="1"/>
  <c r="H47" i="4" s="1"/>
  <c r="I448" i="1"/>
  <c r="G47" i="4" s="1"/>
  <c r="H448" i="1"/>
  <c r="F47" i="4" s="1"/>
  <c r="K447" i="1"/>
  <c r="I46" i="4" s="1"/>
  <c r="H46" i="4"/>
  <c r="G46" i="4"/>
  <c r="H447" i="1"/>
  <c r="F46" i="4" s="1"/>
  <c r="K446" i="1"/>
  <c r="I45" i="4" s="1"/>
  <c r="J446" i="1"/>
  <c r="H45" i="4" s="1"/>
  <c r="I446" i="1"/>
  <c r="G45" i="4" s="1"/>
  <c r="H446" i="1"/>
  <c r="F45" i="4" s="1"/>
  <c r="J445" i="1"/>
  <c r="H445" i="1"/>
  <c r="G448" i="1"/>
  <c r="G447" i="1"/>
  <c r="G504" i="1" s="1"/>
  <c r="G446" i="1"/>
  <c r="I35" i="4"/>
  <c r="H35" i="4"/>
  <c r="G35" i="4"/>
  <c r="F35" i="4"/>
  <c r="I34" i="4"/>
  <c r="H34" i="4"/>
  <c r="G34" i="4"/>
  <c r="F34" i="4"/>
  <c r="I33" i="4"/>
  <c r="H33" i="4"/>
  <c r="G33" i="4"/>
  <c r="F33" i="4"/>
  <c r="E32" i="4"/>
  <c r="F307" i="1"/>
  <c r="F302" i="1" s="1"/>
  <c r="F372" i="1" s="1"/>
  <c r="F306" i="1"/>
  <c r="F301" i="1" s="1"/>
  <c r="F371" i="1" s="1"/>
  <c r="F305" i="1"/>
  <c r="F300" i="1" s="1"/>
  <c r="F370" i="1" s="1"/>
  <c r="F304" i="1"/>
  <c r="F299" i="1" s="1"/>
  <c r="K303" i="1"/>
  <c r="J303" i="1"/>
  <c r="I303" i="1"/>
  <c r="H303" i="1"/>
  <c r="K255" i="1"/>
  <c r="K235" i="1" s="1"/>
  <c r="K295" i="1" s="1"/>
  <c r="J255" i="1"/>
  <c r="J235" i="1" s="1"/>
  <c r="J295" i="1" s="1"/>
  <c r="I255" i="1"/>
  <c r="I235" i="1" s="1"/>
  <c r="I295" i="1" s="1"/>
  <c r="H255" i="1"/>
  <c r="H235" i="1" s="1"/>
  <c r="H295" i="1" s="1"/>
  <c r="K253" i="1"/>
  <c r="K233" i="1" s="1"/>
  <c r="K293" i="1" s="1"/>
  <c r="J253" i="1"/>
  <c r="J233" i="1" s="1"/>
  <c r="J293" i="1" s="1"/>
  <c r="I253" i="1"/>
  <c r="I233" i="1" s="1"/>
  <c r="I293" i="1" s="1"/>
  <c r="H253" i="1"/>
  <c r="H233" i="1" s="1"/>
  <c r="H293" i="1" s="1"/>
  <c r="K252" i="1"/>
  <c r="K232" i="1" s="1"/>
  <c r="J252" i="1"/>
  <c r="J232" i="1" s="1"/>
  <c r="I252" i="1"/>
  <c r="I232" i="1" s="1"/>
  <c r="H252" i="1"/>
  <c r="H232" i="1" s="1"/>
  <c r="G255" i="1"/>
  <c r="G235" i="1" s="1"/>
  <c r="G295" i="1" s="1"/>
  <c r="G253" i="1"/>
  <c r="G233" i="1" s="1"/>
  <c r="G293" i="1" s="1"/>
  <c r="G252" i="1"/>
  <c r="G232" i="1" s="1"/>
  <c r="F275" i="1"/>
  <c r="F270" i="1" s="1"/>
  <c r="F274" i="1"/>
  <c r="F269" i="1" s="1"/>
  <c r="F273" i="1"/>
  <c r="F268" i="1" s="1"/>
  <c r="F272" i="1"/>
  <c r="F267" i="1" s="1"/>
  <c r="K271" i="1"/>
  <c r="J271" i="1"/>
  <c r="I271" i="1"/>
  <c r="H271" i="1"/>
  <c r="G271" i="1"/>
  <c r="F265" i="1"/>
  <c r="F264" i="1"/>
  <c r="F263" i="1"/>
  <c r="F262" i="1"/>
  <c r="K261" i="1"/>
  <c r="J261" i="1"/>
  <c r="I261" i="1"/>
  <c r="H261" i="1"/>
  <c r="G261" i="1"/>
  <c r="F260" i="1"/>
  <c r="F259" i="1"/>
  <c r="F258" i="1"/>
  <c r="F257" i="1"/>
  <c r="K256" i="1"/>
  <c r="J256" i="1"/>
  <c r="I256" i="1"/>
  <c r="H256" i="1"/>
  <c r="G256" i="1"/>
  <c r="F225" i="1"/>
  <c r="F220" i="1" s="1"/>
  <c r="F224" i="1"/>
  <c r="F219" i="1" s="1"/>
  <c r="F223" i="1"/>
  <c r="F218" i="1" s="1"/>
  <c r="F222" i="1"/>
  <c r="F217" i="1" s="1"/>
  <c r="K221" i="1"/>
  <c r="J221" i="1"/>
  <c r="I221" i="1"/>
  <c r="H221" i="1"/>
  <c r="G221" i="1"/>
  <c r="H231" i="1" l="1"/>
  <c r="H292" i="1"/>
  <c r="H291" i="1" s="1"/>
  <c r="F266" i="1"/>
  <c r="I292" i="1"/>
  <c r="I291" i="1" s="1"/>
  <c r="I231" i="1"/>
  <c r="F297" i="1"/>
  <c r="F369" i="1"/>
  <c r="F368" i="1" s="1"/>
  <c r="K292" i="1"/>
  <c r="K291" i="1" s="1"/>
  <c r="K231" i="1"/>
  <c r="J292" i="1"/>
  <c r="J291" i="1" s="1"/>
  <c r="J231" i="1"/>
  <c r="G292" i="1"/>
  <c r="G291" i="1" s="1"/>
  <c r="G231" i="1"/>
  <c r="F216" i="1"/>
  <c r="G8" i="4"/>
  <c r="G449" i="2"/>
  <c r="G451" i="2"/>
  <c r="G452" i="2"/>
  <c r="G453" i="2"/>
  <c r="G450" i="2"/>
  <c r="E273" i="2"/>
  <c r="E277" i="2"/>
  <c r="J496" i="1"/>
  <c r="E276" i="2"/>
  <c r="E274" i="2"/>
  <c r="K496" i="1"/>
  <c r="E58" i="4"/>
  <c r="H496" i="1"/>
  <c r="I496" i="1"/>
  <c r="E275" i="2"/>
  <c r="I57" i="4"/>
  <c r="I59" i="4"/>
  <c r="F70" i="4"/>
  <c r="H70" i="4"/>
  <c r="E22" i="4"/>
  <c r="H22" i="4"/>
  <c r="H24" i="4"/>
  <c r="K476" i="1"/>
  <c r="H8" i="4"/>
  <c r="I8" i="4"/>
  <c r="F486" i="1"/>
  <c r="I69" i="4"/>
  <c r="J9" i="4"/>
  <c r="E8" i="4"/>
  <c r="J10" i="4"/>
  <c r="H68" i="4"/>
  <c r="G68" i="4"/>
  <c r="F8" i="4"/>
  <c r="G476" i="1"/>
  <c r="F69" i="4"/>
  <c r="F71" i="4"/>
  <c r="J12" i="4"/>
  <c r="G57" i="4"/>
  <c r="G59" i="4"/>
  <c r="G69" i="4"/>
  <c r="H56" i="4"/>
  <c r="I56" i="4"/>
  <c r="E24" i="4"/>
  <c r="F271" i="1"/>
  <c r="E56" i="4"/>
  <c r="F59" i="4"/>
  <c r="F256" i="1"/>
  <c r="F23" i="4"/>
  <c r="H71" i="4"/>
  <c r="F57" i="4"/>
  <c r="G23" i="4"/>
  <c r="F303" i="1"/>
  <c r="I23" i="4"/>
  <c r="G21" i="4"/>
  <c r="F455" i="1"/>
  <c r="F254" i="1"/>
  <c r="F234" i="1" s="1"/>
  <c r="F261" i="1"/>
  <c r="F255" i="1"/>
  <c r="F235" i="1" s="1"/>
  <c r="F295" i="1" s="1"/>
  <c r="I445" i="1"/>
  <c r="I444" i="1" s="1"/>
  <c r="F452" i="1"/>
  <c r="F472" i="1" s="1"/>
  <c r="F478" i="1"/>
  <c r="F498" i="1" s="1"/>
  <c r="G71" i="4"/>
  <c r="H23" i="4"/>
  <c r="J251" i="1"/>
  <c r="F453" i="1"/>
  <c r="F473" i="1" s="1"/>
  <c r="H57" i="4"/>
  <c r="H59" i="4"/>
  <c r="F465" i="1"/>
  <c r="F479" i="1"/>
  <c r="F499" i="1" s="1"/>
  <c r="H69" i="4"/>
  <c r="I70" i="4"/>
  <c r="E68" i="4"/>
  <c r="H32" i="4"/>
  <c r="H31" i="4" s="1"/>
  <c r="F454" i="1"/>
  <c r="F474" i="1" s="1"/>
  <c r="E57" i="4"/>
  <c r="E71" i="4"/>
  <c r="I71" i="4"/>
  <c r="E69" i="4"/>
  <c r="F252" i="1"/>
  <c r="F232" i="1" s="1"/>
  <c r="F292" i="1" s="1"/>
  <c r="H251" i="1"/>
  <c r="F451" i="1"/>
  <c r="F471" i="1" s="1"/>
  <c r="H476" i="1"/>
  <c r="F221" i="1"/>
  <c r="F253" i="1"/>
  <c r="F233" i="1" s="1"/>
  <c r="F293" i="1" s="1"/>
  <c r="I251" i="1"/>
  <c r="F21" i="4"/>
  <c r="I450" i="1"/>
  <c r="I68" i="4"/>
  <c r="E284" i="2"/>
  <c r="E369" i="2"/>
  <c r="E466" i="2"/>
  <c r="E551" i="2"/>
  <c r="E564" i="2"/>
  <c r="E266" i="2"/>
  <c r="E46" i="4"/>
  <c r="J46" i="4" s="1"/>
  <c r="F447" i="1"/>
  <c r="E34" i="4"/>
  <c r="J34" i="4" s="1"/>
  <c r="E47" i="4"/>
  <c r="J47" i="4" s="1"/>
  <c r="F448" i="1"/>
  <c r="E561" i="2"/>
  <c r="G561" i="2" s="1"/>
  <c r="G32" i="4"/>
  <c r="G31" i="4" s="1"/>
  <c r="E576" i="2"/>
  <c r="E563" i="2"/>
  <c r="G563" i="2" s="1"/>
  <c r="E35" i="4"/>
  <c r="J35" i="4" s="1"/>
  <c r="H444" i="1"/>
  <c r="F44" i="4"/>
  <c r="F43" i="4" s="1"/>
  <c r="E45" i="4"/>
  <c r="J45" i="4" s="1"/>
  <c r="F446" i="1"/>
  <c r="E533" i="2"/>
  <c r="F32" i="4"/>
  <c r="F31" i="4" s="1"/>
  <c r="F480" i="1"/>
  <c r="F500" i="1" s="1"/>
  <c r="G70" i="4"/>
  <c r="E560" i="2"/>
  <c r="G560" i="2" s="1"/>
  <c r="K251" i="1"/>
  <c r="F481" i="1"/>
  <c r="K445" i="1"/>
  <c r="E570" i="2"/>
  <c r="G445" i="1"/>
  <c r="F477" i="1"/>
  <c r="F497" i="1" s="1"/>
  <c r="G450" i="1"/>
  <c r="G251" i="1"/>
  <c r="J450" i="1"/>
  <c r="I476" i="1"/>
  <c r="E278" i="2"/>
  <c r="I32" i="4"/>
  <c r="I31" i="4" s="1"/>
  <c r="J444" i="1"/>
  <c r="H44" i="4"/>
  <c r="H43" i="4" s="1"/>
  <c r="F491" i="1"/>
  <c r="E562" i="2"/>
  <c r="G562" i="2" s="1"/>
  <c r="H450" i="1"/>
  <c r="E460" i="2"/>
  <c r="K450" i="1"/>
  <c r="J476" i="1"/>
  <c r="E290" i="2"/>
  <c r="E296" i="2"/>
  <c r="E454" i="2"/>
  <c r="E539" i="2"/>
  <c r="E559" i="2"/>
  <c r="G559" i="2" s="1"/>
  <c r="E254" i="2"/>
  <c r="E260" i="2"/>
  <c r="E175" i="1"/>
  <c r="E174" i="1"/>
  <c r="E144" i="1" s="1"/>
  <c r="E172" i="1"/>
  <c r="E142" i="1" s="1"/>
  <c r="E192" i="1" s="1"/>
  <c r="E171" i="1"/>
  <c r="E141" i="1" s="1"/>
  <c r="E165" i="1"/>
  <c r="E160" i="1"/>
  <c r="E155" i="1"/>
  <c r="K145" i="1"/>
  <c r="J145" i="1"/>
  <c r="I145" i="1"/>
  <c r="H145" i="1"/>
  <c r="G145" i="1"/>
  <c r="F145" i="1"/>
  <c r="E145" i="1"/>
  <c r="G140" i="1"/>
  <c r="F33" i="1"/>
  <c r="F193" i="1" s="1"/>
  <c r="F190" i="1" s="1"/>
  <c r="G30" i="1"/>
  <c r="F470" i="1" l="1"/>
  <c r="F231" i="1"/>
  <c r="F294" i="1"/>
  <c r="F291" i="1" s="1"/>
  <c r="E191" i="1"/>
  <c r="E194" i="1"/>
  <c r="E505" i="1" s="1"/>
  <c r="G249" i="2"/>
  <c r="E140" i="1"/>
  <c r="E272" i="2"/>
  <c r="G502" i="1"/>
  <c r="K502" i="1"/>
  <c r="J502" i="1"/>
  <c r="G253" i="2"/>
  <c r="E599" i="2" s="1"/>
  <c r="E587" i="2" s="1"/>
  <c r="G252" i="2"/>
  <c r="E598" i="2" s="1"/>
  <c r="E586" i="2" s="1"/>
  <c r="J8" i="4"/>
  <c r="G22" i="4"/>
  <c r="I503" i="1"/>
  <c r="G503" i="1"/>
  <c r="H67" i="4"/>
  <c r="J57" i="4"/>
  <c r="J505" i="1"/>
  <c r="F24" i="4"/>
  <c r="H505" i="1"/>
  <c r="G505" i="1"/>
  <c r="E363" i="2"/>
  <c r="H502" i="1"/>
  <c r="F22" i="4"/>
  <c r="H503" i="1"/>
  <c r="I24" i="4"/>
  <c r="K505" i="1"/>
  <c r="I502" i="1"/>
  <c r="G250" i="2"/>
  <c r="E596" i="2" s="1"/>
  <c r="E584" i="2" s="1"/>
  <c r="E23" i="4"/>
  <c r="J23" i="4" s="1"/>
  <c r="G24" i="4"/>
  <c r="I505" i="1"/>
  <c r="I22" i="4"/>
  <c r="K503" i="1"/>
  <c r="G251" i="2"/>
  <c r="E597" i="2" s="1"/>
  <c r="E585" i="2" s="1"/>
  <c r="J503" i="1"/>
  <c r="F450" i="1"/>
  <c r="I58" i="4"/>
  <c r="I55" i="4" s="1"/>
  <c r="K504" i="1"/>
  <c r="H58" i="4"/>
  <c r="H55" i="4" s="1"/>
  <c r="J504" i="1"/>
  <c r="G58" i="4"/>
  <c r="I504" i="1"/>
  <c r="F58" i="4"/>
  <c r="H504" i="1"/>
  <c r="J69" i="4"/>
  <c r="I67" i="4"/>
  <c r="G44" i="4"/>
  <c r="G43" i="4" s="1"/>
  <c r="G496" i="1"/>
  <c r="F251" i="1"/>
  <c r="G56" i="4"/>
  <c r="J71" i="4"/>
  <c r="G67" i="4"/>
  <c r="E248" i="2"/>
  <c r="E558" i="2"/>
  <c r="E545" i="2"/>
  <c r="E33" i="4"/>
  <c r="E59" i="4"/>
  <c r="J59" i="4" s="1"/>
  <c r="E70" i="4"/>
  <c r="E67" i="4" s="1"/>
  <c r="J32" i="4"/>
  <c r="I21" i="4"/>
  <c r="H21" i="4"/>
  <c r="H20" i="4" s="1"/>
  <c r="K444" i="1"/>
  <c r="I44" i="4"/>
  <c r="I43" i="4" s="1"/>
  <c r="E21" i="4"/>
  <c r="E448" i="2"/>
  <c r="F476" i="1"/>
  <c r="F56" i="4"/>
  <c r="F68" i="4"/>
  <c r="E44" i="4"/>
  <c r="F445" i="1"/>
  <c r="F444" i="1" s="1"/>
  <c r="G444" i="1"/>
  <c r="E150" i="1"/>
  <c r="E170" i="1"/>
  <c r="I150" i="1"/>
  <c r="G150" i="1"/>
  <c r="H150" i="1"/>
  <c r="J150" i="1"/>
  <c r="K150" i="1"/>
  <c r="F150" i="1"/>
  <c r="G85" i="1"/>
  <c r="F30" i="1"/>
  <c r="E190" i="1" l="1"/>
  <c r="E502" i="1"/>
  <c r="E503" i="1"/>
  <c r="J24" i="4"/>
  <c r="I20" i="4"/>
  <c r="J22" i="4"/>
  <c r="F20" i="4"/>
  <c r="G20" i="4"/>
  <c r="E595" i="2"/>
  <c r="H501" i="1"/>
  <c r="I501" i="1"/>
  <c r="J501" i="1"/>
  <c r="F502" i="1"/>
  <c r="F496" i="1"/>
  <c r="K501" i="1"/>
  <c r="G501" i="1"/>
  <c r="G55" i="4"/>
  <c r="J58" i="4"/>
  <c r="F55" i="4"/>
  <c r="F503" i="1"/>
  <c r="J70" i="4"/>
  <c r="E55" i="4"/>
  <c r="E43" i="4"/>
  <c r="J43" i="4" s="1"/>
  <c r="J44" i="4"/>
  <c r="F505" i="1"/>
  <c r="J21" i="4"/>
  <c r="E20" i="4"/>
  <c r="J56" i="4"/>
  <c r="F67" i="4"/>
  <c r="J67" i="4" s="1"/>
  <c r="J68" i="4"/>
  <c r="E31" i="4"/>
  <c r="J31" i="4" s="1"/>
  <c r="J33" i="4"/>
  <c r="E583" i="2" l="1"/>
  <c r="E582" i="2" s="1"/>
  <c r="E501" i="1"/>
  <c r="J20" i="4"/>
  <c r="E594" i="2"/>
  <c r="J55" i="4"/>
  <c r="F504" i="1"/>
  <c r="F501" i="1" s="1"/>
</calcChain>
</file>

<file path=xl/sharedStrings.xml><?xml version="1.0" encoding="utf-8"?>
<sst xmlns="http://schemas.openxmlformats.org/spreadsheetml/2006/main" count="1966" uniqueCount="430">
  <si>
    <t>Внебюджетные средства</t>
  </si>
  <si>
    <t xml:space="preserve">Средства бюджета городского округа Домодедово </t>
  </si>
  <si>
    <t>Средства бюджета Московской области</t>
  </si>
  <si>
    <t>Средства федерального бюджета</t>
  </si>
  <si>
    <t>Итого</t>
  </si>
  <si>
    <t>Всего                                                   по  муниципальной программе</t>
  </si>
  <si>
    <t>7.</t>
  </si>
  <si>
    <t>Управление по территориальной безопасности, ГО и ЧС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</si>
  <si>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</si>
  <si>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 xml:space="preserve"> </t>
  </si>
  <si>
    <t>5.1.</t>
  </si>
  <si>
    <t>5.</t>
  </si>
  <si>
    <t>4.1.</t>
  </si>
  <si>
    <t>4.</t>
  </si>
  <si>
    <t>3.</t>
  </si>
  <si>
    <t>2.</t>
  </si>
  <si>
    <t>1.5.</t>
  </si>
  <si>
    <t>1.4.</t>
  </si>
  <si>
    <t>1.3.</t>
  </si>
  <si>
    <t>1.2.</t>
  </si>
  <si>
    <t>1.1.</t>
  </si>
  <si>
    <t>1.</t>
  </si>
  <si>
    <t xml:space="preserve">Средства бюджета городского округа Домодедово   </t>
  </si>
  <si>
    <t>2.3</t>
  </si>
  <si>
    <t>2.2</t>
  </si>
  <si>
    <t>2.1</t>
  </si>
  <si>
    <t>1.1</t>
  </si>
  <si>
    <t>3.1</t>
  </si>
  <si>
    <t>Результаты выполнения мероприятия подпрограммы</t>
  </si>
  <si>
    <t xml:space="preserve">Ответственный за         
выполнение мероприятия подпрограммы        </t>
  </si>
  <si>
    <t>Объем финансирования по годам, (тыс. руб.)</t>
  </si>
  <si>
    <t xml:space="preserve">Всего,                         (тыс. руб.)        </t>
  </si>
  <si>
    <t>Источники финансирования</t>
  </si>
  <si>
    <t>Срок исполнения мероприятия</t>
  </si>
  <si>
    <t>№ п/п</t>
  </si>
  <si>
    <t>Перечень мероприятий муниципальной программы городского округа Домодедово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</si>
  <si>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</si>
  <si>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</si>
  <si>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</si>
  <si>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</si>
  <si>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</si>
  <si>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Всего:</t>
  </si>
  <si>
    <t>2020 г.</t>
  </si>
  <si>
    <t>2021 г.</t>
  </si>
  <si>
    <t>Средства бюджета городского округа Домодедово</t>
  </si>
  <si>
    <t>Заключение контрактов на техническое обслуживание муниципальной системы оповещения населения, закупка ЗИП</t>
  </si>
  <si>
    <t>Заключение контрактов по выплате премирования народных дружинников</t>
  </si>
  <si>
    <t>ВСЕГО ПО ПРОГРАММЕ:</t>
  </si>
  <si>
    <t xml:space="preserve">    Итого</t>
  </si>
  <si>
    <t>Средства бюджета  Московской области</t>
  </si>
  <si>
    <t>Тип показателя</t>
  </si>
  <si>
    <t>Единица изме рения</t>
  </si>
  <si>
    <t>Планируемое значение показателя по годам реализации</t>
  </si>
  <si>
    <t>1.2</t>
  </si>
  <si>
    <t>количество</t>
  </si>
  <si>
    <t xml:space="preserve">Муниципальный заказчик подпрограммы 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</si>
  <si>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</si>
  <si>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</si>
  <si>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Расходы  (тыс. рублей)</t>
  </si>
  <si>
    <t>Администрация городского округа Домодедово</t>
  </si>
  <si>
    <t>Всего:
в том числе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</si>
  <si>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</si>
  <si>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1.4</t>
  </si>
  <si>
    <t>В пределах средств, предусмотренных на основную деятельность исполнителей</t>
  </si>
  <si>
    <t>1.3</t>
  </si>
  <si>
    <t>1.5</t>
  </si>
  <si>
    <t>1.6</t>
  </si>
  <si>
    <t>1.7</t>
  </si>
  <si>
    <t>1.8</t>
  </si>
  <si>
    <t>«Безопасность и обеспечение безопасности жизнедеятельности населения»</t>
  </si>
  <si>
    <t>3</t>
  </si>
  <si>
    <t>1.6.</t>
  </si>
  <si>
    <t>1.7.</t>
  </si>
  <si>
    <t>1.8.</t>
  </si>
  <si>
    <t>1.9.</t>
  </si>
  <si>
    <t>2022 г.</t>
  </si>
  <si>
    <t>2023 г.</t>
  </si>
  <si>
    <t>2024 г.</t>
  </si>
  <si>
    <t>2020 год</t>
  </si>
  <si>
    <t>2021 год</t>
  </si>
  <si>
    <t>2022 год</t>
  </si>
  <si>
    <t>2023 год</t>
  </si>
  <si>
    <t xml:space="preserve">2024 год  </t>
  </si>
  <si>
    <t>Мероприятия подпрограммы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</si>
  <si>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</si>
  <si>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</si>
  <si>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</si>
  <si>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 xml:space="preserve"> Управление по территориальной безопасности, ГО и ЧС Администрации городского округа Домодедово</t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</si>
  <si>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</si>
  <si>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 xml:space="preserve">Управление по территориальной безопасности, ГО и ЧС Администрации городского округа Домодедово </t>
  </si>
  <si>
    <t>МКУ "Специализированная служба в сфере погребения и похоронного дела"</t>
  </si>
  <si>
    <t>Заключение контрактов для нужд ЕДДС и Системы-112</t>
  </si>
  <si>
    <t>процент</t>
  </si>
  <si>
    <t>Заключение муниципальных контрактов на оказание услуг по предоставлению видеоизображения</t>
  </si>
  <si>
    <t>Заключение контрактов на закупку серверного оборудования и комплектующих</t>
  </si>
  <si>
    <t>Расходы на обеспечение деятельности (оказание услуг) в сфере похоронного дела</t>
  </si>
  <si>
    <t>1.10.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</si>
  <si>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</si>
  <si>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Итого по подпрограмме I</t>
  </si>
  <si>
    <t xml:space="preserve">Заключение контрактов на приобретение, установку и содержание пожарных извещателей </t>
  </si>
  <si>
    <t>Заключение контрактов на приобретение агитационных материалов, учебной литературы, плакатов</t>
  </si>
  <si>
    <t>Заключение контрактов на обеспечение связи и оповещения населения о пожаре</t>
  </si>
  <si>
    <t xml:space="preserve"> МУП «Домодедовский водоканал»</t>
  </si>
  <si>
    <t xml:space="preserve"> Управление образования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</si>
  <si>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</si>
  <si>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</si>
  <si>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 xml:space="preserve">Заключение контрактов на разработку ПСД и строительство площадок для забора воды пожарными автомобилями из открытых водоемов </t>
  </si>
  <si>
    <t xml:space="preserve">В пределах средств, предусмотренных на основную деятельность исполнителей </t>
  </si>
  <si>
    <t xml:space="preserve">В пределах средств, предусмотренных программами  исполнителей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</si>
  <si>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</si>
  <si>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1.9</t>
  </si>
  <si>
    <t>Заключение контракта на возведения пожарного депо из быстровозводимых модульных конструкций полной заводской готовности</t>
  </si>
  <si>
    <t>Номер и название основного мероприятия в перечне мероприятий подпрограммы</t>
  </si>
  <si>
    <t>Планируемые результаты реализации муниципальной  программы</t>
  </si>
  <si>
    <t>единица</t>
  </si>
  <si>
    <t>2.4</t>
  </si>
  <si>
    <t>2.5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</si>
  <si>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</si>
  <si>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</si>
  <si>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</si>
  <si>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</si>
  <si>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</si>
  <si>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</si>
  <si>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</si>
  <si>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</si>
  <si>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</si>
  <si>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</si>
  <si>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5.4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</si>
  <si>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</si>
  <si>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</si>
  <si>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</si>
  <si>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</si>
  <si>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</si>
  <si>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</si>
  <si>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</si>
  <si>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</si>
  <si>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</si>
  <si>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</si>
  <si>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r>
      <rPr>
        <b/>
        <sz val="11"/>
        <rFont val="Times New Roman"/>
        <family val="1"/>
        <charset val="204"/>
      </rPr>
      <t xml:space="preserve">Мероприятие 01.01  </t>
    </r>
    <r>
      <rPr>
        <sz val="11"/>
        <rFont val="Times New Roman"/>
        <family val="1"/>
        <charset val="204"/>
      </rPr>
      <t>Проведение мероприятий по профилактике терроризма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</si>
  <si>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</si>
  <si>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r>
      <rPr>
        <b/>
        <sz val="11"/>
        <rFont val="Times New Roman"/>
        <family val="1"/>
        <charset val="204"/>
      </rPr>
      <t xml:space="preserve">Мероприятие 01.03 </t>
    </r>
    <r>
      <rPr>
        <sz val="1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</si>
  <si>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</si>
  <si>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
Материальное стимулирование народных дружинников
</t>
    </r>
  </si>
  <si>
    <r>
      <rPr>
        <b/>
        <sz val="11"/>
        <rFont val="Times New Roman"/>
        <family val="1"/>
        <charset val="204"/>
      </rPr>
      <t>Мероприятие 02.04</t>
    </r>
    <r>
      <rPr>
        <sz val="1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</si>
  <si>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r>
      <t xml:space="preserve">Мероприятие 02.03                                 </t>
    </r>
    <r>
      <rPr>
        <sz val="11"/>
        <rFont val="Times New Roman"/>
        <family val="1"/>
        <charset val="204"/>
      </rPr>
      <t>Материально-техническое обеспечение деятельности народных дружин</t>
    </r>
  </si>
  <si>
    <r>
      <rPr>
        <b/>
        <sz val="11"/>
        <rFont val="Times New Roman"/>
        <family val="1"/>
        <charset val="204"/>
      </rPr>
      <t>Мероприятие 02.05</t>
    </r>
    <r>
      <rPr>
        <sz val="1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</si>
  <si>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r>
      <t xml:space="preserve">Основное мероприятие 04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rFont val="Times New Roman"/>
        <family val="1"/>
        <charset val="204"/>
      </rPr>
      <t xml:space="preserve">        </t>
    </r>
  </si>
  <si>
    <r>
      <rPr>
        <b/>
        <sz val="11"/>
        <rFont val="Times New Roman"/>
        <family val="1"/>
        <charset val="204"/>
      </rPr>
      <t xml:space="preserve">Мероприятие 05.01  </t>
    </r>
    <r>
      <rPr>
        <sz val="1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</si>
  <si>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rFont val="Times New Roman"/>
        <family val="1"/>
        <charset val="204"/>
      </rPr>
      <t>Основное мероприятие 05</t>
    </r>
    <r>
      <rPr>
        <sz val="1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</si>
  <si>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rFont val="Times New Roman"/>
        <family val="1"/>
        <charset val="204"/>
      </rPr>
      <t xml:space="preserve">Мероприятие 05.02     </t>
    </r>
    <r>
      <rPr>
        <sz val="1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</si>
  <si>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>Мероприятие 05.04</t>
    </r>
    <r>
      <rPr>
        <sz val="1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</si>
  <si>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r>
      <rPr>
        <b/>
        <sz val="11"/>
        <rFont val="Times New Roman"/>
        <family val="1"/>
        <charset val="204"/>
      </rPr>
      <t xml:space="preserve">Мероприятие 01.06 </t>
    </r>
    <r>
      <rPr>
        <sz val="1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</si>
  <si>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</si>
  <si>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</si>
  <si>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rFont val="Times New Roman"/>
        <family val="1"/>
        <charset val="204"/>
      </rPr>
      <t xml:space="preserve">Мероприятие 01.02  </t>
    </r>
    <r>
      <rPr>
        <sz val="1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</si>
  <si>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</si>
  <si>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rFont val="Times New Roman"/>
        <family val="1"/>
        <charset val="204"/>
      </rPr>
      <t xml:space="preserve">Основное мероприятие 02
</t>
    </r>
    <r>
      <rPr>
        <sz val="1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</si>
  <si>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</si>
  <si>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rFont val="Times New Roman"/>
        <family val="1"/>
        <charset val="204"/>
      </rPr>
      <t xml:space="preserve">Мероприятие 02.02 </t>
    </r>
    <r>
      <rPr>
        <sz val="11"/>
        <rFont val="Times New Roman"/>
        <family val="1"/>
        <charset val="204"/>
      </rPr>
      <t xml:space="preserve">Материальное стимулирование народных дружинников
</t>
    </r>
  </si>
  <si>
    <r>
      <rPr>
        <b/>
        <sz val="11"/>
        <rFont val="Times New Roman"/>
        <family val="1"/>
        <charset val="204"/>
      </rPr>
      <t xml:space="preserve">Мероприятие 02.03   </t>
    </r>
    <r>
      <rPr>
        <sz val="1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</si>
  <si>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rFont val="Times New Roman"/>
        <family val="1"/>
        <charset val="204"/>
      </rPr>
      <t xml:space="preserve">Мероприятие 02.04   </t>
    </r>
    <r>
      <rPr>
        <sz val="1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</si>
  <si>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rFont val="Times New Roman"/>
        <family val="1"/>
        <charset val="204"/>
      </rPr>
      <t xml:space="preserve">Мероприятие 02.05 </t>
    </r>
    <r>
      <rPr>
        <sz val="1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</si>
  <si>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rFont val="Times New Roman"/>
        <family val="1"/>
        <charset val="204"/>
      </rPr>
      <t xml:space="preserve">Основное мероприятие 04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</si>
  <si>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rFont val="Times New Roman"/>
        <family val="1"/>
        <charset val="204"/>
      </rPr>
      <t xml:space="preserve">Мероприятие 04.02  </t>
    </r>
    <r>
      <rPr>
        <sz val="1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</si>
  <si>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04.04    </t>
    </r>
    <r>
      <rPr>
        <sz val="1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      </t>
    </r>
  </si>
  <si>
    <r>
      <rPr>
        <b/>
        <sz val="11"/>
        <rFont val="Times New Roman"/>
        <family val="1"/>
        <charset val="204"/>
      </rPr>
      <t xml:space="preserve">Основное мероприятие 05
</t>
    </r>
    <r>
      <rPr>
        <sz val="1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</si>
  <si>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rFont val="Times New Roman"/>
        <family val="1"/>
        <charset val="204"/>
      </rPr>
      <t xml:space="preserve">Мероприятие 05.01 </t>
    </r>
    <r>
      <rPr>
        <sz val="1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</si>
  <si>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rFont val="Times New Roman"/>
        <family val="1"/>
        <charset val="204"/>
      </rPr>
      <t xml:space="preserve">Мероприятие 05.02 </t>
    </r>
    <r>
      <rPr>
        <sz val="11"/>
        <rFont val="Times New Roman"/>
        <family val="1"/>
        <charset val="204"/>
      </rPr>
      <t xml:space="preserve">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</si>
  <si>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05.03  </t>
    </r>
    <r>
      <rPr>
        <sz val="11"/>
        <rFont val="Times New Roman"/>
        <family val="1"/>
        <charset val="204"/>
      </rPr>
      <t xml:space="preserve">         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</t>
    </r>
  </si>
  <si>
    <r>
      <rPr>
        <b/>
        <sz val="11"/>
        <rFont val="Times New Roman"/>
        <family val="1"/>
        <charset val="204"/>
      </rPr>
      <t xml:space="preserve">Мероприятие 05.04  </t>
    </r>
    <r>
      <rPr>
        <sz val="11"/>
        <rFont val="Times New Roman"/>
        <family val="1"/>
        <charset val="204"/>
      </rPr>
      <t xml:space="preserve">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</t>
    </r>
  </si>
  <si>
    <r>
      <rPr>
        <b/>
        <sz val="11"/>
        <rFont val="Times New Roman"/>
        <family val="1"/>
        <charset val="204"/>
      </rPr>
      <t xml:space="preserve">Основное мероприятие 07                      </t>
    </r>
    <r>
      <rPr>
        <sz val="11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</si>
  <si>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</si>
  <si>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 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</si>
  <si>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t xml:space="preserve">Планируемые результаты реализации муниципальной программы </t>
  </si>
  <si>
    <t>2024 год</t>
  </si>
  <si>
    <r>
      <rPr>
        <b/>
        <sz val="11"/>
        <rFont val="Times New Roman"/>
        <family val="1"/>
        <charset val="204"/>
      </rPr>
      <t xml:space="preserve">Мероприятие 05.03           </t>
    </r>
    <r>
      <rPr>
        <sz val="11"/>
        <rFont val="Times New Roman"/>
        <family val="1"/>
        <charset val="204"/>
      </rPr>
      <t xml:space="preserve"> Обучение 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</si>
  <si>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r>
      <t xml:space="preserve">Мероприятие 04.04              </t>
    </r>
    <r>
      <rPr>
        <sz val="11"/>
        <rFont val="Times New Roman"/>
        <family val="1"/>
        <charset val="204"/>
      </rPr>
      <t xml:space="preserve"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</t>
    </r>
  </si>
  <si>
    <r>
      <t xml:space="preserve">Основное мероприятие 01
</t>
    </r>
    <r>
      <rPr>
        <sz val="10"/>
        <rFont val="Times New Roman"/>
        <family val="1"/>
        <charset val="204"/>
      </rPr>
      <t xml:space="preserve"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 </t>
    </r>
    <r>
      <rPr>
        <b/>
        <sz val="10"/>
        <rFont val="Times New Roman"/>
        <family val="1"/>
        <charset val="204"/>
      </rPr>
      <t xml:space="preserve">
</t>
    </r>
  </si>
  <si>
    <r>
      <t xml:space="preserve">Основное мероприятие 02
</t>
    </r>
    <r>
      <rPr>
        <sz val="10"/>
        <rFont val="Times New Roman"/>
        <family val="1"/>
        <charset val="204"/>
      </rPr>
      <t>Обеспечение деятельности общественных объединений правоохранительной направленности</t>
    </r>
    <r>
      <rPr>
        <b/>
        <sz val="10"/>
        <rFont val="Times New Roman"/>
        <family val="1"/>
        <charset val="204"/>
      </rPr>
      <t xml:space="preserve">
</t>
    </r>
  </si>
  <si>
    <t>Приоритетный целевой</t>
  </si>
  <si>
    <t>Х</t>
  </si>
  <si>
    <r>
      <t xml:space="preserve">Целевой показатель 1     </t>
    </r>
    <r>
      <rPr>
        <sz val="12"/>
        <rFont val="Times New Roman"/>
        <family val="1"/>
        <charset val="204"/>
      </rPr>
      <t xml:space="preserve">Увеличение доли социально значимых объектов (учреждений), оборудованных в целях антитеррористической защищенности средствами безопасности  </t>
    </r>
  </si>
  <si>
    <r>
      <t xml:space="preserve">Целевой показатель 3                                                        </t>
    </r>
    <r>
      <rPr>
        <sz val="12"/>
        <rFont val="Times New Roman"/>
        <family val="1"/>
        <charset val="204"/>
      </rPr>
      <t>Снижение доли несовершеннолетних в общем числе лиц, совершивших преступления</t>
    </r>
    <r>
      <rPr>
        <b/>
        <sz val="12"/>
        <rFont val="Times New Roman"/>
        <family val="1"/>
        <charset val="204"/>
      </rPr>
      <t xml:space="preserve">
</t>
    </r>
  </si>
  <si>
    <t xml:space="preserve">Отраслевой </t>
  </si>
  <si>
    <r>
      <t xml:space="preserve">Основное мероприятие 04
</t>
    </r>
    <r>
      <rPr>
        <sz val="10"/>
        <rFont val="Times New Roman"/>
        <family val="1"/>
        <charset val="204"/>
      </rPr>
  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  </r>
    <r>
      <rPr>
        <b/>
        <sz val="10"/>
        <rFont val="Times New Roman"/>
        <family val="1"/>
        <charset val="204"/>
      </rPr>
      <t xml:space="preserve">
</t>
    </r>
  </si>
  <si>
    <r>
      <t xml:space="preserve">Основное мероприятие 05.
</t>
    </r>
    <r>
      <rPr>
        <sz val="10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</t>
    </r>
    <r>
      <rPr>
        <b/>
        <sz val="10"/>
        <rFont val="Times New Roman"/>
        <family val="1"/>
        <charset val="204"/>
      </rPr>
      <t xml:space="preserve">
</t>
    </r>
  </si>
  <si>
    <r>
      <t xml:space="preserve">Основное мероприятие 07                      </t>
    </r>
    <r>
      <rPr>
        <sz val="10"/>
        <rFont val="Times New Roman"/>
        <family val="1"/>
        <charset val="204"/>
      </rPr>
      <t>Развитие похоронного дела на территории Московской области</t>
    </r>
  </si>
  <si>
    <t>Комитет по управлению имуществом, 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</si>
  <si>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r>
      <t xml:space="preserve">Целевой показатель 2  </t>
    </r>
    <r>
      <rPr>
        <sz val="12"/>
        <rFont val="Times New Roman"/>
        <family val="1"/>
        <charset val="204"/>
      </rPr>
      <t>Увеличение доли от числа граждан принимающих участие в деятельности народных дружин</t>
    </r>
  </si>
  <si>
    <t>Отраслевой показатель</t>
  </si>
  <si>
    <r>
      <t xml:space="preserve">Основное мероприятие 05. </t>
    </r>
    <r>
      <rPr>
        <sz val="10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</t>
    </r>
  </si>
  <si>
    <t>человек на 100 тыс. населения</t>
  </si>
  <si>
    <t xml:space="preserve">Приоритетный целевой      Рейтинг-45  </t>
  </si>
  <si>
    <r>
      <rPr>
        <b/>
        <sz val="10"/>
        <rFont val="Times New Roman"/>
        <family val="1"/>
        <charset val="204"/>
      </rPr>
      <t xml:space="preserve">Основное мероприятие 07    </t>
    </r>
    <r>
      <rPr>
        <sz val="10"/>
        <rFont val="Times New Roman"/>
        <family val="1"/>
        <charset val="204"/>
      </rPr>
      <t xml:space="preserve">                  Развитие похоронного дела на территории Московской области</t>
    </r>
  </si>
  <si>
    <t>1.10</t>
  </si>
  <si>
    <t>Базовое значение показателя                      на начало реализации 
программы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</si>
  <si>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Домодедово; ЛУ МВД России в аэропорту Домодедово; ЛУ МВД России на станции Москва - Павелецкая</t>
  </si>
  <si>
    <t xml:space="preserve"> 2023 год</t>
  </si>
  <si>
    <t>2025 год</t>
  </si>
  <si>
    <t xml:space="preserve">2026 год </t>
  </si>
  <si>
    <t xml:space="preserve">2027 год  </t>
  </si>
  <si>
    <t>2025 г.</t>
  </si>
  <si>
    <t>2026 г.</t>
  </si>
  <si>
    <t>2027 г.</t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</si>
  <si>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  </r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</si>
  <si>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безопасности, профилактике  проявлений экстремизма </t>
    </r>
  </si>
  <si>
    <r>
      <rPr>
        <b/>
        <sz val="11"/>
        <rFont val="Times New Roman"/>
        <family val="1"/>
        <charset val="204"/>
      </rPr>
      <t xml:space="preserve">Мероприятие 03.01      </t>
    </r>
    <r>
      <rPr>
        <sz val="11"/>
        <rFont val="Times New Roman"/>
        <family val="1"/>
        <charset val="204"/>
      </rPr>
      <t xml:space="preserve">                                   
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</si>
  <si>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r>
      <rPr>
        <b/>
        <sz val="11"/>
        <rFont val="Times New Roman"/>
        <family val="1"/>
        <charset val="204"/>
      </rPr>
      <t xml:space="preserve">Мероприятие 03.02 </t>
    </r>
    <r>
      <rPr>
        <sz val="11"/>
        <rFont val="Times New Roman"/>
        <family val="1"/>
        <charset val="204"/>
      </rPr>
      <t xml:space="preserve">Проведение мероприятий по профилактике экстремизма                                                  </t>
    </r>
  </si>
  <si>
    <r>
      <rPr>
        <b/>
        <sz val="11"/>
        <rFont val="Times New Roman"/>
        <family val="1"/>
        <charset val="204"/>
      </rPr>
      <t xml:space="preserve">Мероприятие 03.03     </t>
    </r>
    <r>
      <rPr>
        <sz val="11"/>
        <rFont val="Times New Roman"/>
        <family val="1"/>
        <charset val="204"/>
      </rPr>
  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  </r>
  </si>
  <si>
    <r>
      <rPr>
        <b/>
        <sz val="11"/>
        <rFont val="Times New Roman"/>
        <family val="1"/>
        <charset val="204"/>
      </rPr>
      <t xml:space="preserve">Мероприятие 03.04  </t>
    </r>
    <r>
      <rPr>
        <sz val="11"/>
        <rFont val="Times New Roman"/>
        <family val="1"/>
        <charset val="204"/>
      </rPr>
      <t xml:space="preserve">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                                  </t>
    </r>
  </si>
  <si>
    <r>
      <rPr>
        <b/>
        <sz val="11"/>
        <rFont val="Times New Roman"/>
        <family val="1"/>
        <charset val="204"/>
      </rPr>
      <t xml:space="preserve">Мероприятие 04.01 </t>
    </r>
    <r>
      <rPr>
        <sz val="11"/>
        <rFont val="Times New Roman"/>
        <family val="1"/>
        <charset val="204"/>
      </rPr>
      <t xml:space="preserve">Оказание услуг по предоставлению видеоизображения для системы «Безопасный регион» с видеокамер, установленных в местах массового скопления людей, на детских игровых, спортивных площадках и социальных объектах                        </t>
    </r>
  </si>
  <si>
    <r>
      <rPr>
        <b/>
        <sz val="11"/>
        <rFont val="Times New Roman"/>
        <family val="1"/>
        <charset val="204"/>
      </rPr>
      <t>Мероприятие 04.03</t>
    </r>
    <r>
      <rPr>
        <sz val="11"/>
        <rFont val="Times New Roman"/>
        <family val="1"/>
        <charset val="204"/>
      </rPr>
      <t xml:space="preserve">           Техническое обслуживание и модернизация оборудования системы «Безопасный регион»</t>
    </r>
  </si>
  <si>
    <r>
      <rPr>
        <b/>
        <sz val="11"/>
        <rFont val="Times New Roman"/>
        <family val="1"/>
        <charset val="204"/>
      </rPr>
      <t>Мероприятие 05.05</t>
    </r>
    <r>
      <rPr>
        <sz val="11"/>
        <rFont val="Times New Roman"/>
        <family val="1"/>
        <charset val="204"/>
      </rPr>
      <t xml:space="preserve">         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  </r>
  </si>
  <si>
    <r>
      <rPr>
        <b/>
        <sz val="11"/>
        <rFont val="Times New Roman"/>
        <family val="1"/>
        <charset val="204"/>
      </rPr>
      <t xml:space="preserve">Мероприятие 07.01   </t>
    </r>
    <r>
      <rPr>
        <sz val="11"/>
        <rFont val="Times New Roman"/>
        <family val="1"/>
        <charset val="204"/>
      </rPr>
      <t xml:space="preserve">           Обустройство и восстановление воинских захоронений, расположенных на территории Московской области.
</t>
    </r>
  </si>
  <si>
    <r>
      <rPr>
        <b/>
        <sz val="11"/>
        <rFont val="Times New Roman"/>
        <family val="1"/>
        <charset val="204"/>
      </rPr>
      <t xml:space="preserve">Мероприятие 07.02 </t>
    </r>
    <r>
      <rPr>
        <sz val="11"/>
        <rFont val="Times New Roman"/>
        <family val="1"/>
        <charset val="204"/>
      </rPr>
      <t xml:space="preserve">
Реализация мероприятий по транспортировке 
умерших в морг, включая погрузо-разгрузочные работы, с мест обнаружения или происшествия для проведения судебно-медицинской экспертизы
</t>
    </r>
  </si>
  <si>
    <r>
      <rPr>
        <b/>
        <sz val="11"/>
        <rFont val="Times New Roman"/>
        <family val="1"/>
        <charset val="204"/>
      </rPr>
      <t>Мероприятие 07.03</t>
    </r>
    <r>
      <rPr>
        <sz val="11"/>
        <rFont val="Times New Roman"/>
        <family val="1"/>
        <charset val="204"/>
      </rPr>
      <t xml:space="preserve">        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  </r>
  </si>
  <si>
    <r>
      <rPr>
        <b/>
        <sz val="11"/>
        <rFont val="Times New Roman"/>
        <family val="1"/>
        <charset val="204"/>
      </rPr>
      <t>Мероприятие 07.04</t>
    </r>
    <r>
      <rPr>
        <sz val="11"/>
        <rFont val="Times New Roman"/>
        <family val="1"/>
        <charset val="204"/>
      </rPr>
      <t xml:space="preserve">          Расходы на обеспечение деятельности (оказание услуг) в сфере похоронного дела</t>
    </r>
  </si>
  <si>
    <r>
      <rPr>
        <b/>
        <sz val="11"/>
        <rFont val="Times New Roman"/>
        <family val="1"/>
        <charset val="204"/>
      </rPr>
      <t xml:space="preserve">Мероприятие 07.05       </t>
    </r>
    <r>
      <rPr>
        <sz val="11"/>
        <rFont val="Times New Roman"/>
        <family val="1"/>
        <charset val="204"/>
      </rPr>
      <t xml:space="preserve">      Оформление земельных участков под кладбищами в муниципальную собственность, включая создание новых кладбищ</t>
    </r>
  </si>
  <si>
    <r>
      <rPr>
        <b/>
        <sz val="11"/>
        <rFont val="Times New Roman"/>
        <family val="1"/>
        <charset val="204"/>
      </rPr>
      <t xml:space="preserve">Мероприятие 07.06             </t>
    </r>
    <r>
      <rPr>
        <sz val="11"/>
        <rFont val="Times New Roman"/>
        <family val="1"/>
        <charset val="204"/>
      </rPr>
      <t xml:space="preserve">Зимние и летние работы по содержанию мест захоронений, текущий и капитальный ремонт основных фондов
</t>
    </r>
  </si>
  <si>
    <r>
      <rPr>
        <b/>
        <sz val="11"/>
        <rFont val="Times New Roman"/>
        <family val="1"/>
        <charset val="204"/>
      </rPr>
      <t xml:space="preserve">Мероприятие 07.07 </t>
    </r>
    <r>
      <rPr>
        <sz val="11"/>
        <rFont val="Times New Roman"/>
        <family val="1"/>
        <charset val="204"/>
      </rPr>
      <t xml:space="preserve">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</si>
  <si>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t xml:space="preserve">Мероприятие 07.08  </t>
    </r>
    <r>
      <rPr>
        <sz val="11"/>
        <rFont val="Times New Roman"/>
        <family val="1"/>
        <charset val="204"/>
      </rPr>
      <t>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</t>
    </r>
  </si>
  <si>
    <r>
      <rPr>
        <b/>
        <sz val="11"/>
        <rFont val="Times New Roman"/>
        <family val="1"/>
        <charset val="204"/>
      </rPr>
      <t xml:space="preserve">Мероприятие 07.09  </t>
    </r>
    <r>
      <rPr>
        <sz val="11"/>
        <rFont val="Times New Roman"/>
        <family val="1"/>
        <charset val="204"/>
      </rPr>
      <t xml:space="preserve">Проведение инвентаризации мест захоронений                      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</si>
  <si>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городского округа и мест с массовым пребыванием людей
</t>
    </r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</si>
  <si>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безопасности,  профилактике  проявлений экстремизма  
</t>
    </r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</si>
  <si>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
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
</t>
    </r>
  </si>
  <si>
    <r>
      <rPr>
        <b/>
        <sz val="11"/>
        <rFont val="Times New Roman"/>
        <family val="1"/>
        <charset val="204"/>
      </rPr>
      <t>Мероприятие 03.02</t>
    </r>
    <r>
      <rPr>
        <sz val="11"/>
        <rFont val="Times New Roman"/>
        <family val="1"/>
        <charset val="204"/>
      </rPr>
      <t xml:space="preserve">
Проведение мероприятий по профилактике экстремизма </t>
    </r>
  </si>
  <si>
    <r>
      <t xml:space="preserve"> Мероприятие 03.03      </t>
    </r>
    <r>
      <rPr>
        <sz val="11"/>
        <rFont val="Times New Roman"/>
        <family val="1"/>
        <charset val="204"/>
      </rPr>
  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  </r>
  </si>
  <si>
    <r>
      <rPr>
        <b/>
        <sz val="11"/>
        <rFont val="Times New Roman"/>
        <family val="1"/>
        <charset val="204"/>
      </rPr>
      <t>Мероприятие 03.04</t>
    </r>
    <r>
      <rPr>
        <sz val="11"/>
        <rFont val="Times New Roman"/>
        <family val="1"/>
        <charset val="204"/>
      </rPr>
      <t xml:space="preserve">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              </t>
    </r>
  </si>
  <si>
    <r>
      <t xml:space="preserve">Мероприятие 04.03        </t>
    </r>
    <r>
      <rPr>
        <sz val="11"/>
        <rFont val="Times New Roman"/>
        <family val="1"/>
        <charset val="204"/>
      </rPr>
      <t>Техническое</t>
    </r>
    <r>
      <rPr>
        <b/>
        <sz val="11"/>
        <rFont val="Times New Roman"/>
        <family val="1"/>
        <charset val="204"/>
      </rPr>
      <t xml:space="preserve"> о</t>
    </r>
    <r>
      <rPr>
        <sz val="11"/>
        <rFont val="Times New Roman"/>
        <family val="1"/>
        <charset val="204"/>
      </rPr>
      <t>бслуживание и модернизация оборудования системы «Безопасный регион»</t>
    </r>
  </si>
  <si>
    <r>
      <t xml:space="preserve">Мероприятие 07.01       </t>
    </r>
    <r>
      <rPr>
        <sz val="11"/>
        <rFont val="Times New Roman"/>
        <family val="1"/>
        <charset val="204"/>
      </rPr>
      <t>Обустройство и восстановление воинских захоронений, расположенных на территории Московской области.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</si>
  <si>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07.03     </t>
    </r>
    <r>
      <rPr>
        <sz val="11"/>
        <rFont val="Times New Roman"/>
        <family val="1"/>
        <charset val="204"/>
      </rPr>
      <t xml:space="preserve"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
</t>
    </r>
  </si>
  <si>
    <r>
      <rPr>
        <b/>
        <sz val="11"/>
        <rFont val="Times New Roman"/>
        <family val="1"/>
        <charset val="204"/>
      </rPr>
      <t>Мероприятие 07.04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</si>
  <si>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r>
      <rPr>
        <b/>
        <sz val="11"/>
        <rFont val="Times New Roman"/>
        <family val="1"/>
        <charset val="204"/>
      </rPr>
      <t xml:space="preserve">Мероприятие 07.05    </t>
    </r>
    <r>
      <rPr>
        <sz val="11"/>
        <rFont val="Times New Roman"/>
        <family val="1"/>
        <charset val="204"/>
      </rPr>
      <t>Оформление земельных участков под кладбищами в муниципальную собственность, включая создание новых кладбищ</t>
    </r>
    <r>
      <rPr>
        <b/>
        <sz val="11"/>
        <rFont val="Times New Roman"/>
        <family val="1"/>
        <charset val="204"/>
      </rPr>
      <t xml:space="preserve">       </t>
    </r>
    <r>
      <rPr>
        <sz val="11"/>
        <rFont val="Times New Roman"/>
        <family val="1"/>
        <charset val="204"/>
      </rPr>
      <t xml:space="preserve">                                          </t>
    </r>
  </si>
  <si>
    <r>
      <rPr>
        <b/>
        <sz val="11"/>
        <rFont val="Times New Roman"/>
        <family val="1"/>
        <charset val="204"/>
      </rPr>
      <t>Мероприятие 07.06</t>
    </r>
    <r>
      <rPr>
        <sz val="1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</si>
  <si>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r>
      <rPr>
        <b/>
        <sz val="11"/>
        <rFont val="Times New Roman"/>
        <family val="1"/>
        <charset val="204"/>
      </rPr>
      <t>Мероприятие 07.08</t>
    </r>
    <r>
      <rPr>
        <sz val="11"/>
        <rFont val="Times New Roman"/>
        <family val="1"/>
        <charset val="204"/>
      </rPr>
      <t xml:space="preserve"> 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</t>
    </r>
  </si>
  <si>
    <r>
      <t xml:space="preserve">Мероприятие 07.09       </t>
    </r>
    <r>
      <rPr>
        <sz val="11"/>
        <rFont val="Times New Roman"/>
        <family val="1"/>
        <charset val="204"/>
      </rPr>
      <t>Проведение инвентаризации мест захоронений</t>
    </r>
  </si>
  <si>
    <t>2026 год</t>
  </si>
  <si>
    <t>2027 год</t>
  </si>
  <si>
    <t>2023-2027</t>
  </si>
  <si>
    <t>5.5</t>
  </si>
  <si>
    <t>«Безопасность и обеспечение безопасности жизнедеятельности населения» на 2023-2027 годы</t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</si>
  <si>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Развитие и эксплуатация Системы-112 на территории Московской области                   </t>
    </r>
  </si>
  <si>
    <r>
      <rPr>
        <b/>
        <sz val="11"/>
        <color indexed="8"/>
        <rFont val="Times New Roman"/>
        <family val="1"/>
        <charset val="204"/>
      </rPr>
      <t xml:space="preserve"> Мероприятие 01.01   </t>
    </r>
    <r>
      <rPr>
        <sz val="11"/>
        <color indexed="8"/>
        <rFont val="Times New Roman"/>
        <family val="1"/>
        <charset val="204"/>
      </rPr>
      <t xml:space="preserve">           Совершенствование и развитие системы обеспечения вызова муниципальных экстренных оперативных служб по единому номеру 112.</t>
    </r>
  </si>
  <si>
    <r>
      <t xml:space="preserve">Мероприятие 01.02
</t>
    </r>
    <r>
      <rPr>
        <sz val="11"/>
        <rFont val="Times New Roman"/>
        <family val="1"/>
        <charset val="204"/>
      </rPr>
      <t>Содержание и эксплуатация Системы-112, ЕДДС (кроме заработной платы, налогов)</t>
    </r>
  </si>
  <si>
    <r>
      <t xml:space="preserve">Мероприятие 01.03          </t>
    </r>
    <r>
      <rPr>
        <sz val="11"/>
        <rFont val="Times New Roman"/>
        <family val="1"/>
        <charset val="204"/>
      </rPr>
  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  </r>
  </si>
  <si>
    <t>2</t>
  </si>
  <si>
    <r>
      <rPr>
        <b/>
        <sz val="11"/>
        <rFont val="Times New Roman"/>
        <family val="1"/>
        <charset val="204"/>
      </rPr>
      <t xml:space="preserve">Основное мероприятие 02. 
</t>
    </r>
    <r>
      <rPr>
        <sz val="11"/>
        <rFont val="Times New Roman"/>
        <family val="1"/>
        <charset val="204"/>
      </rPr>
      <t>Создание резервов материальных ресурсов для ликвидации чрезвычайных ситуаций</t>
    </r>
    <r>
      <rPr>
        <b/>
        <sz val="11"/>
        <rFont val="Times New Roman"/>
        <family val="1"/>
        <charset val="204"/>
      </rPr>
      <t xml:space="preserve">
</t>
    </r>
  </si>
  <si>
    <r>
      <t xml:space="preserve">Мероприятие 02.01. 
</t>
    </r>
    <r>
      <rPr>
        <sz val="11"/>
        <rFont val="Times New Roman"/>
        <family val="1"/>
        <charset val="204"/>
      </rPr>
      <t xml:space="preserve">Создание, хранение, использование и восполнение резервного фонда для ликвидации чрезвычайных ситуаций муниципального характера 
</t>
    </r>
  </si>
  <si>
    <r>
      <rPr>
        <b/>
        <sz val="11"/>
        <rFont val="Times New Roman"/>
        <family val="1"/>
        <charset val="204"/>
      </rPr>
      <t xml:space="preserve">Мероприятие 02.02. 
</t>
    </r>
    <r>
      <rPr>
        <sz val="11"/>
        <rFont val="Times New Roman"/>
        <family val="1"/>
        <charset val="204"/>
      </rPr>
      <t xml:space="preserve">Капитальный и текущий ремонт складских помещений и хранилищ для хранения имущества резервного фонда для ликвидации чрезвычайной ситуации 
</t>
    </r>
  </si>
  <si>
    <r>
      <rPr>
        <b/>
        <sz val="11"/>
        <rFont val="Times New Roman"/>
        <family val="1"/>
        <charset val="204"/>
      </rPr>
      <t xml:space="preserve">Основное мероприятие 03. </t>
    </r>
    <r>
      <rPr>
        <sz val="11"/>
        <rFont val="Times New Roman"/>
        <family val="1"/>
        <charset val="204"/>
      </rPr>
      <t>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  </r>
  </si>
  <si>
    <r>
      <t xml:space="preserve">Мероприятие 03.01. </t>
    </r>
    <r>
      <rPr>
        <sz val="11"/>
        <rFont val="Times New Roman"/>
        <family val="1"/>
        <charset val="204"/>
      </rPr>
  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учреждения). оплата проживания во время прохождения обучения)</t>
    </r>
  </si>
  <si>
    <r>
      <rPr>
        <b/>
        <sz val="11"/>
        <rFont val="Times New Roman"/>
        <family val="1"/>
        <charset val="204"/>
      </rPr>
      <t xml:space="preserve">Мероприятие 03.02. </t>
    </r>
    <r>
      <rPr>
        <sz val="11"/>
        <rFont val="Times New Roman"/>
        <family val="1"/>
        <charset val="204"/>
      </rPr>
      <t>Создание и содержание курсов гражданской обороны</t>
    </r>
  </si>
  <si>
    <r>
      <rPr>
        <b/>
        <sz val="11"/>
        <rFont val="Times New Roman"/>
        <family val="1"/>
        <charset val="204"/>
      </rPr>
      <t xml:space="preserve">Мероприятие 03.03. </t>
    </r>
    <r>
      <rPr>
        <sz val="11"/>
        <rFont val="Times New Roman"/>
        <family val="1"/>
        <charset val="204"/>
      </rPr>
      <t>Создание и обеспечение функционирования УКП на территории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</si>
  <si>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03.04. </t>
    </r>
    <r>
      <rPr>
        <sz val="11"/>
        <rFont val="Times New Roman"/>
        <family val="1"/>
        <charset val="204"/>
      </rPr>
      <t xml:space="preserve">Пропаганда знаний в области гражданской обороны и защиты населения и территории от чрезвычайных ситуаций </t>
    </r>
  </si>
  <si>
    <r>
      <rPr>
        <b/>
        <sz val="11"/>
        <rFont val="Times New Roman"/>
        <family val="1"/>
        <charset val="204"/>
      </rPr>
      <t xml:space="preserve">Мероприятие 03.05. </t>
    </r>
    <r>
      <rPr>
        <sz val="11"/>
        <rFont val="Times New Roman"/>
        <family val="1"/>
        <charset val="204"/>
      </rPr>
      <t>Проведение и участие в учениях, соревнованиях, тренировках, смотрах-конкурсах, семинарах (в том числе учащихся общеобразовательных учреждений)</t>
    </r>
  </si>
  <si>
    <t>3.5</t>
  </si>
  <si>
    <r>
      <rPr>
        <b/>
        <sz val="11"/>
        <rFont val="Times New Roman"/>
        <family val="1"/>
        <charset val="204"/>
      </rPr>
      <t xml:space="preserve">Мероприятие 03.06. </t>
    </r>
    <r>
      <rPr>
        <sz val="1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</si>
  <si>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t>3.6</t>
  </si>
  <si>
    <r>
      <rPr>
        <b/>
        <sz val="11"/>
        <rFont val="Times New Roman"/>
        <family val="1"/>
        <charset val="204"/>
      </rPr>
      <t xml:space="preserve">Основное мероприятие 04. </t>
    </r>
    <r>
      <rPr>
        <sz val="11"/>
        <rFont val="Times New Roman"/>
        <family val="1"/>
        <charset val="204"/>
      </rPr>
      <t xml:space="preserve">Организация деятельности аварийно-спасательных формирований на территории муниципального образования Московской области              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</si>
  <si>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 xml:space="preserve">Мероприятие 04.01. </t>
    </r>
    <r>
      <rPr>
        <sz val="11"/>
        <rFont val="Times New Roman"/>
        <family val="1"/>
        <charset val="204"/>
      </rPr>
      <t xml:space="preserve">Создание, содержание аварийно-спасательных формирований на территории муниципального образования 
 </t>
    </r>
  </si>
  <si>
    <r>
      <rPr>
        <b/>
        <sz val="11"/>
        <rFont val="Times New Roman"/>
        <family val="1"/>
        <charset val="204"/>
      </rPr>
      <t xml:space="preserve">Мероприятие 04.02. </t>
    </r>
    <r>
      <rPr>
        <sz val="11"/>
        <rFont val="Times New Roman"/>
        <family val="1"/>
        <charset val="204"/>
      </rPr>
      <t>Проведение ремонта в помещениях занимаемых аварийно-спасательным формированием</t>
    </r>
  </si>
  <si>
    <r>
      <rPr>
        <b/>
        <sz val="11"/>
        <rFont val="Times New Roman"/>
        <family val="1"/>
        <charset val="204"/>
      </rPr>
      <t xml:space="preserve">Основное мероприятие 05. </t>
    </r>
    <r>
      <rPr>
        <sz val="11"/>
        <rFont val="Times New Roman"/>
        <family val="1"/>
        <charset val="204"/>
      </rPr>
      <t>"Создание, содержание системно-аппаратного комплекса «Безопасный город» на территории муниципального образования Московской области"</t>
    </r>
  </si>
  <si>
    <t>5</t>
  </si>
  <si>
    <r>
      <rPr>
        <b/>
        <sz val="11"/>
        <rFont val="Times New Roman"/>
        <family val="1"/>
        <charset val="204"/>
      </rPr>
      <t>Мероприятие 05.01.</t>
    </r>
    <r>
      <rPr>
        <sz val="11"/>
        <rFont val="Times New Roman"/>
        <family val="1"/>
        <charset val="204"/>
      </rPr>
      <t xml:space="preserve"> Создание, содержание системно-аппаратного комплекса «Безопасный город»</t>
    </r>
  </si>
  <si>
    <r>
      <rPr>
        <b/>
        <sz val="11"/>
        <rFont val="Times New Roman"/>
        <family val="1"/>
        <charset val="204"/>
      </rPr>
      <t xml:space="preserve">Подпрограмма 2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мероприятий по защите населения и территорий от чрезвычайных ситуаций"</t>
    </r>
  </si>
  <si>
    <t>Итого по подпрограмме 2</t>
  </si>
  <si>
    <r>
      <rPr>
        <b/>
        <sz val="11"/>
        <rFont val="Times New Roman"/>
        <family val="1"/>
        <charset val="204"/>
      </rPr>
      <t xml:space="preserve">Подпрограмма 3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</si>
  <si>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 xml:space="preserve">Основное мероприятие 01                                                </t>
    </r>
    <r>
      <rPr>
        <sz val="1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</si>
  <si>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01.01 </t>
    </r>
    <r>
      <rPr>
        <sz val="11"/>
        <rFont val="Times New Roman"/>
        <family val="1"/>
        <charset val="204"/>
      </rPr>
      <t xml:space="preserve">                                                                    Создание, поддержание в постоянной готовности к применению муниципальной автоматизированной системы централизованного  оповещения (далее - МАСЦО) и системы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  </r>
  </si>
  <si>
    <r>
      <rPr>
        <b/>
        <sz val="11"/>
        <rFont val="Times New Roman"/>
        <family val="1"/>
        <charset val="204"/>
      </rPr>
      <t>Мероприятие 01.02.</t>
    </r>
    <r>
      <rPr>
        <sz val="11"/>
        <rFont val="Times New Roman"/>
        <family val="1"/>
        <charset val="204"/>
      </rPr>
      <t xml:space="preserve"> 
Создание, развитие и (или) модернизация МАСЦО
</t>
    </r>
  </si>
  <si>
    <r>
      <rPr>
        <b/>
        <sz val="11"/>
        <rFont val="Times New Roman"/>
        <family val="1"/>
        <charset val="204"/>
      </rPr>
      <t>Основное мероприятие 02.</t>
    </r>
    <r>
      <rPr>
        <sz val="11"/>
        <rFont val="Times New Roman"/>
        <family val="1"/>
        <charset val="204"/>
      </rPr>
      <t xml:space="preserve"> Накопление, хранение и использование в целях гражданской обороны запасов материально-технических, продовольственных, медицинских и иных средств</t>
    </r>
  </si>
  <si>
    <r>
      <rPr>
        <b/>
        <sz val="11"/>
        <rFont val="Times New Roman"/>
        <family val="1"/>
        <charset val="204"/>
      </rPr>
      <t>Основное мероприятие 03.</t>
    </r>
    <r>
      <rPr>
        <sz val="11"/>
        <rFont val="Times New Roman"/>
        <family val="1"/>
        <charset val="204"/>
      </rPr>
      <t xml:space="preserve">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 
</t>
    </r>
  </si>
  <si>
    <r>
      <rPr>
        <b/>
        <sz val="11"/>
        <rFont val="Times New Roman"/>
        <family val="1"/>
        <charset val="204"/>
      </rPr>
      <t>Мероприятие 02.02.</t>
    </r>
    <r>
      <rPr>
        <sz val="11"/>
        <rFont val="Times New Roman"/>
        <family val="1"/>
        <charset val="204"/>
      </rPr>
      <t xml:space="preserve"> 
Мероприятия по обслуживанию, проведению лабораторных испытаний и утилизации материально-технических и иных средств запасов
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</si>
  <si>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. 
Создание, содержание, управление и распоряжение запасами материально-технических, продовольственных и иных средств в целях гражданской обороны
</t>
    </r>
  </si>
  <si>
    <r>
      <rPr>
        <b/>
        <sz val="11"/>
        <rFont val="Times New Roman"/>
        <family val="1"/>
        <charset val="204"/>
      </rPr>
      <t xml:space="preserve">Мероприятие 03.01. </t>
    </r>
    <r>
      <rPr>
        <sz val="11"/>
        <rFont val="Times New Roman"/>
        <family val="1"/>
        <charset val="204"/>
      </rPr>
      <t>Повышение степени готовности к использованию по предназначению защитных сооружений и других объектов гражданской обороны</t>
    </r>
  </si>
  <si>
    <r>
      <rPr>
        <b/>
        <sz val="11"/>
        <rFont val="Times New Roman"/>
        <family val="1"/>
        <charset val="204"/>
      </rPr>
      <t>Мероприятие 03.02.</t>
    </r>
    <r>
      <rPr>
        <sz val="11"/>
        <rFont val="Times New Roman"/>
        <family val="1"/>
        <charset val="204"/>
      </rPr>
      <t xml:space="preserve"> Создание и оснащение современными техническими средствами сил гражданской обороны</t>
    </r>
  </si>
  <si>
    <r>
      <rPr>
        <b/>
        <sz val="11"/>
        <rFont val="Times New Roman"/>
        <family val="1"/>
        <charset val="204"/>
      </rPr>
      <t>Мероприятие 03.03</t>
    </r>
    <r>
      <rPr>
        <sz val="11"/>
        <rFont val="Times New Roman"/>
        <family val="1"/>
        <charset val="204"/>
      </rPr>
      <t>. Создание и обеспечение готовности сил и средств гражданской обороны муниципального образования Московской области, в том числе проведение учений и тренировок по гражданской обороне</t>
    </r>
  </si>
  <si>
    <r>
      <rPr>
        <b/>
        <sz val="11"/>
        <rFont val="Times New Roman"/>
        <family val="1"/>
        <charset val="204"/>
      </rPr>
      <t xml:space="preserve">Мероприятие 03.04. </t>
    </r>
    <r>
      <rPr>
        <sz val="11"/>
        <rFont val="Times New Roman"/>
        <family val="1"/>
        <charset val="204"/>
      </rPr>
      <t xml:space="preserve">Разработка и уточнение Плана гражданской обороны и защиты населения муниципального образования Московской области </t>
    </r>
  </si>
  <si>
    <r>
      <rPr>
        <b/>
        <sz val="11"/>
        <rFont val="Times New Roman"/>
        <family val="1"/>
        <charset val="204"/>
      </rPr>
      <t>Мероприятие 03.05</t>
    </r>
    <r>
      <rPr>
        <sz val="11"/>
        <rFont val="Times New Roman"/>
        <family val="1"/>
        <charset val="204"/>
      </rPr>
      <t>. Создание и поддержание в рабочем состоянии учебной материально-технической базы для подготовки работников организаций в области гражданской обороны</t>
    </r>
  </si>
  <si>
    <r>
      <rPr>
        <b/>
        <sz val="11"/>
        <rFont val="Times New Roman"/>
        <family val="1"/>
        <charset val="204"/>
      </rPr>
      <t xml:space="preserve">Мероприятие 03.06. </t>
    </r>
    <r>
      <rPr>
        <sz val="11"/>
        <rFont val="Times New Roman"/>
        <family val="1"/>
        <charset val="204"/>
      </rPr>
      <t xml:space="preserve">Пропаганда знаний в области гражданской обороны </t>
    </r>
  </si>
  <si>
    <r>
      <rPr>
        <b/>
        <sz val="11"/>
        <rFont val="Times New Roman"/>
        <family val="1"/>
        <charset val="204"/>
      </rPr>
      <t xml:space="preserve">Мероприятие 03.07. </t>
    </r>
    <r>
      <rPr>
        <sz val="11"/>
        <rFont val="Times New Roman"/>
        <family val="1"/>
        <charset val="204"/>
      </rPr>
      <t>Подготовка безопасных районов для размещения населения, материальных и культурных ценностей, подлежащих эвакуации</t>
    </r>
  </si>
  <si>
    <t>3.7</t>
  </si>
  <si>
    <t>Итого по подпрограмме 3</t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</si>
  <si>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
Повышение степени пожарной безопасности на территории муниципального образования Московской области
</t>
    </r>
  </si>
  <si>
    <r>
      <rPr>
        <b/>
        <sz val="11"/>
        <rFont val="Times New Roman"/>
        <family val="1"/>
        <charset val="204"/>
      </rPr>
      <t xml:space="preserve">Мероприятие 01.01 </t>
    </r>
    <r>
      <rPr>
        <sz val="11"/>
        <rFont val="Times New Roman"/>
        <family val="1"/>
        <charset val="204"/>
      </rPr>
      <t xml:space="preserve">                                                                   Закупка пожарной техники, техники специального назначения, вспомогательной техники, воздушных судов и плавсредств</t>
    </r>
  </si>
  <si>
    <r>
      <rPr>
        <b/>
        <sz val="11"/>
        <rFont val="Times New Roman"/>
        <family val="1"/>
        <charset val="204"/>
      </rPr>
      <t xml:space="preserve">Мероприятие 01.02 </t>
    </r>
    <r>
      <rPr>
        <sz val="1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
и готовности к забору воды в любое время года</t>
    </r>
  </si>
  <si>
    <r>
      <t xml:space="preserve">Мероприятие 01.03    </t>
    </r>
    <r>
      <rPr>
        <sz val="11"/>
        <rFont val="Times New Roman"/>
        <family val="1"/>
        <charset val="204"/>
      </rPr>
      <t>Создание, содержание в постоянной готовности к применению пожарных водоемов, в том числе создание условий для забора воды из них в любое время года, обустройство подъездов с площадками с твердым покрытием для установки пожарных автомобилей</t>
    </r>
  </si>
  <si>
    <r>
      <rPr>
        <b/>
        <sz val="11"/>
        <rFont val="Times New Roman"/>
        <family val="1"/>
        <charset val="204"/>
      </rPr>
      <t xml:space="preserve">Мероприятие 01.04    </t>
    </r>
    <r>
      <rPr>
        <sz val="11"/>
        <rFont val="Times New Roman"/>
        <family val="1"/>
        <charset val="204"/>
      </rPr>
      <t xml:space="preserve"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</si>
  <si>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r>
      <rPr>
        <b/>
        <sz val="11"/>
        <rFont val="Times New Roman"/>
        <family val="1"/>
        <charset val="204"/>
      </rPr>
      <t>Мероприятие 01.05</t>
    </r>
    <r>
      <rPr>
        <sz val="11"/>
        <rFont val="Times New Roman"/>
        <family val="1"/>
        <charset val="204"/>
      </rPr>
      <t xml:space="preserve"> 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</si>
  <si>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rFont val="Times New Roman"/>
        <family val="1"/>
        <charset val="204"/>
      </rPr>
      <t xml:space="preserve">Мероприятие 01.07  </t>
    </r>
    <r>
      <rPr>
        <sz val="11"/>
        <rFont val="Times New Roman"/>
        <family val="1"/>
        <charset val="204"/>
      </rPr>
      <t>Дополнительные мероприятия в условиях особого противопожарного режима, в том числе установка видеокамер для мониторинга обстановки в местах граничащих с лесным массивом, сельскохозяйственными землями</t>
    </r>
  </si>
  <si>
    <r>
      <rPr>
        <b/>
        <sz val="11"/>
        <rFont val="Times New Roman"/>
        <family val="1"/>
        <charset val="204"/>
      </rPr>
      <t xml:space="preserve">Мероприятие 01.08    </t>
    </r>
    <r>
      <rPr>
        <sz val="11"/>
        <rFont val="Times New Roman"/>
        <family val="1"/>
        <charset val="204"/>
      </rPr>
      <t>Обеспечение связи и оповещения населения 
о пожаре</t>
    </r>
  </si>
  <si>
    <r>
      <rPr>
        <b/>
        <sz val="11"/>
        <rFont val="Times New Roman"/>
        <family val="1"/>
        <charset val="204"/>
      </rPr>
      <t xml:space="preserve">Мероприятие 01.09    </t>
    </r>
    <r>
      <rPr>
        <sz val="11"/>
        <rFont val="Times New Roman"/>
        <family val="1"/>
        <charset val="204"/>
      </rPr>
      <t>Проведение обучения населения мерам пожарной безопасности и профилактических мероприятий, направленных на профилактику пожаров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</si>
  <si>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
Подготовка граждан к исполнению обязанностей добровольного пожарного в соответствии с требованиями Федерального закона от 06.05.2011 № 100-ФЗ "О добровольной пожарной охране"</t>
    </r>
  </si>
  <si>
    <r>
      <rPr>
        <b/>
        <sz val="11"/>
        <rFont val="Times New Roman"/>
        <family val="1"/>
        <charset val="204"/>
      </rPr>
      <t>Мероприятие 01.11</t>
    </r>
    <r>
      <rPr>
        <sz val="11"/>
        <rFont val="Times New Roman"/>
        <family val="1"/>
        <charset val="204"/>
      </rPr>
      <t>. Опашка территорий по границам населенных пунктов муниципальных образований Московской области</t>
    </r>
  </si>
  <si>
    <t>1.11</t>
  </si>
  <si>
    <r>
      <rPr>
        <b/>
        <sz val="11"/>
        <rFont val="Times New Roman"/>
        <family val="1"/>
        <charset val="204"/>
      </rPr>
      <t xml:space="preserve">Мероприятие 01.12. </t>
    </r>
    <r>
      <rPr>
        <sz val="11"/>
        <rFont val="Times New Roman"/>
        <family val="1"/>
        <charset val="204"/>
      </rPr>
      <t xml:space="preserve">
Финансовое обеспечение мероприятий по созданию и эксплуатации объектов противопожарной службы
</t>
    </r>
  </si>
  <si>
    <t>1.12</t>
  </si>
  <si>
    <r>
      <rPr>
        <b/>
        <sz val="11"/>
        <rFont val="Times New Roman"/>
        <family val="1"/>
        <charset val="204"/>
      </rPr>
      <t xml:space="preserve">Мероприятие 01.13. </t>
    </r>
    <r>
      <rPr>
        <sz val="11"/>
        <rFont val="Times New Roman"/>
        <family val="1"/>
        <charset val="204"/>
      </rPr>
      <t>Организация и проведение первоочередных противопожарных мероприятий в жилом секторе в соответствии с федеральным законодательством</t>
    </r>
  </si>
  <si>
    <t>1.13</t>
  </si>
  <si>
    <t>Итого по подпрограмме 4</t>
  </si>
  <si>
    <r>
      <rPr>
        <b/>
        <sz val="11"/>
        <rFont val="Times New Roman"/>
        <family val="1"/>
        <charset val="204"/>
      </rPr>
      <t xml:space="preserve">Подпрограмма 4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</si>
  <si>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 xml:space="preserve">                             Выполнение мероприятий по безопасности населения на водных объектах, расположенных на территории Московской области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</si>
  <si>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                                                            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  </r>
  </si>
  <si>
    <r>
      <rPr>
        <b/>
        <sz val="11"/>
        <rFont val="Times New Roman"/>
        <family val="1"/>
        <charset val="204"/>
      </rPr>
      <t>Мероприятие 01.02.</t>
    </r>
    <r>
      <rPr>
        <sz val="11"/>
        <rFont val="Times New Roman"/>
        <family val="1"/>
        <charset val="204"/>
      </rPr>
      <t xml:space="preserve"> 
Создание безопасных мест отдыха для населения на водных объектах
</t>
    </r>
  </si>
  <si>
    <r>
      <rPr>
        <b/>
        <sz val="11"/>
        <rFont val="Times New Roman"/>
        <family val="1"/>
        <charset val="204"/>
      </rPr>
      <t xml:space="preserve">Мероприятие 01.03. </t>
    </r>
    <r>
      <rPr>
        <sz val="11"/>
        <rFont val="Times New Roman"/>
        <family val="1"/>
        <charset val="204"/>
      </rPr>
      <t>Обучение населения, прежде всего детей, плаванию и приемам спасания на воде</t>
    </r>
  </si>
  <si>
    <t>Итого по подпрограмме 5</t>
  </si>
  <si>
    <t>Подпрограмма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</si>
  <si>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r>
      <rPr>
        <b/>
        <sz val="11"/>
        <rFont val="Times New Roman"/>
        <family val="1"/>
        <charset val="204"/>
      </rPr>
      <t xml:space="preserve">Основное мероприятие 01. </t>
    </r>
    <r>
      <rPr>
        <sz val="11"/>
        <rFont val="Times New Roman"/>
        <family val="1"/>
        <charset val="204"/>
      </rPr>
      <t xml:space="preserve"> 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</si>
  <si>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</t>
    </r>
  </si>
  <si>
    <r>
      <rPr>
        <b/>
        <sz val="11"/>
        <rFont val="Times New Roman"/>
        <family val="1"/>
        <charset val="204"/>
      </rPr>
      <t xml:space="preserve">Мероприятие 01.02 </t>
    </r>
    <r>
      <rPr>
        <sz val="11"/>
        <rFont val="Times New Roman"/>
        <family val="1"/>
        <charset val="204"/>
      </rPr>
      <t xml:space="preserve"> Диагностика, ремонт, регламентные работы и техническое обслуживание пожарных, аварийно-спасательных, оперативно-служебных и специальных автомобилей</t>
    </r>
  </si>
  <si>
    <r>
      <rPr>
        <b/>
        <sz val="11"/>
        <rFont val="Times New Roman"/>
        <family val="1"/>
        <charset val="204"/>
      </rPr>
      <t xml:space="preserve">Мероприятие 01.03 </t>
    </r>
    <r>
      <rPr>
        <sz val="11"/>
        <rFont val="Times New Roman"/>
        <family val="1"/>
        <charset val="204"/>
      </rPr>
      <t xml:space="preserve"> Закупка запасных частей, материалов, шин и аккумуляторов, оборудования, приспособлений и инструмента для проведения ремонта и технического обслуживания автомобильной техники, пожарных насосов, средств малой механизации, гидравлического аварийно-спасательного инструмента</t>
    </r>
  </si>
  <si>
    <t>Итого по подпрограмме 6</t>
  </si>
  <si>
    <t>Подпрограмма 2 «Обеспечение мероприятий по защите населения и территорий от чрезвычайных ситуаций»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</si>
  <si>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.      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Московской области
</t>
    </r>
  </si>
  <si>
    <t>мин.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</si>
  <si>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</si>
  <si>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 xml:space="preserve">Указ ПРФ от 28.12.2010 
№ 1632 «О совершенствовании системы обеспечения вызова экстренных оперативных служб на территории Российской Федерации»
</t>
  </si>
  <si>
    <t xml:space="preserve">Указ ПРФ от 16.10.2019 № 501 «О Стратегии 
в области развития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период до 2030 года»
</t>
  </si>
  <si>
    <t>Указ ПРФ от 16.10.2019 № 501 «О Стратегии в области развития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период до 2030 года»</t>
  </si>
  <si>
    <t>3.2.</t>
  </si>
  <si>
    <t>3.3.</t>
  </si>
  <si>
    <t xml:space="preserve">Указ ПРФ от 16.10.2019 № 501 «О Стратегии 
в области развития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период до 2030 года».
</t>
  </si>
  <si>
    <t>Подпрограмма 4 «Обеспечение пожарной безопасности на территории муниципального образования Московской области»</t>
  </si>
  <si>
    <r>
      <rPr>
        <b/>
        <sz val="12"/>
        <rFont val="Times New Roman"/>
        <family val="1"/>
        <charset val="204"/>
      </rPr>
      <t>Показатель 2.</t>
    </r>
    <r>
      <rPr>
        <sz val="12"/>
        <rFont val="Times New Roman"/>
        <family val="1"/>
        <charset val="204"/>
      </rPr>
      <t xml:space="preserve">              Укомплектованность резервного фонда материальных ресурсов для ликвидации чрезвычайных ситуаций муниципального характера</t>
    </r>
  </si>
  <si>
    <t xml:space="preserve">Федеральный закон от 26.02.1997 
№ 31-ФЗ «О мобилизационной подготовке и мобилизации в Российской Федерации».
</t>
  </si>
  <si>
    <t>3.4.</t>
  </si>
  <si>
    <r>
      <rPr>
        <b/>
        <sz val="12"/>
        <rFont val="Times New Roman"/>
        <family val="1"/>
        <charset val="204"/>
      </rPr>
      <t>Показатель 7.</t>
    </r>
    <r>
      <rPr>
        <sz val="12"/>
        <rFont val="Times New Roman"/>
        <family val="1"/>
        <charset val="204"/>
      </rPr>
      <t xml:space="preserve">             Снижение числа погибших при пожарах</t>
    </r>
  </si>
  <si>
    <t>Указ ПРФ от 16.10.2019 № 501 «О Стратегии в области развития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период до 2030 года».</t>
  </si>
  <si>
    <t>4.2.</t>
  </si>
  <si>
    <r>
      <rPr>
        <b/>
        <sz val="12"/>
        <rFont val="Times New Roman"/>
        <family val="1"/>
        <charset val="204"/>
      </rPr>
      <t>Показатель 8.</t>
    </r>
    <r>
      <rPr>
        <sz val="12"/>
        <rFont val="Times New Roman"/>
        <family val="1"/>
        <charset val="204"/>
      </rPr>
      <t xml:space="preserve">    Снижение количества зарегистрированных пожаров</t>
    </r>
  </si>
  <si>
    <t xml:space="preserve">Указ ПРФ от 16.10.2019 № 501 «О Стратегии в области развития гражданской обороны, защиты населения и территорий от чрезвычайных ситуаций, обеспечения пожар-ной безопасности и безопасности людей 
на водных объектах на период до 2030 года».
</t>
  </si>
  <si>
    <t>Подпрограмма 5  «Обеспечение безопасности населения на водных объектах расположенных на территории муниципального образования Московской области»</t>
  </si>
  <si>
    <r>
      <t xml:space="preserve">Показатель 9.               </t>
    </r>
    <r>
      <rPr>
        <sz val="12"/>
        <rFont val="Times New Roman"/>
        <family val="1"/>
        <charset val="204"/>
      </rPr>
      <t>Снижение числа погибших на водных объектах</t>
    </r>
  </si>
  <si>
    <t xml:space="preserve">Указ ПРФ от 16.10.2019 № 501 «О Стратегии 
в области развития гражданской обороны, защиты населения 
и территорий от чрезвычайных ситуаций, обеспечения пожарной безопасности и безопасности людей на водных объектах на период до 2030 года».
</t>
  </si>
  <si>
    <r>
      <t xml:space="preserve">Основное мероприятие 01. </t>
    </r>
    <r>
      <rPr>
        <sz val="12"/>
        <rFont val="Times New Roman"/>
        <family val="1"/>
        <charset val="204"/>
      </rPr>
  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  </r>
  </si>
  <si>
    <r>
      <t xml:space="preserve">Основное мероприятие 02. </t>
    </r>
    <r>
      <rPr>
        <sz val="12"/>
        <rFont val="Times New Roman"/>
        <family val="1"/>
        <charset val="204"/>
      </rPr>
  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  </r>
  </si>
  <si>
    <r>
      <t xml:space="preserve">Основное мероприятие 03.
</t>
    </r>
    <r>
      <rPr>
        <sz val="12"/>
        <rFont val="Times New Roman"/>
        <family val="1"/>
        <charset val="204"/>
      </rPr>
      <t xml:space="preserve"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 </t>
    </r>
  </si>
  <si>
    <r>
      <t xml:space="preserve">Основное мероприятие 01. </t>
    </r>
    <r>
      <rPr>
        <sz val="12"/>
        <rFont val="Times New Roman"/>
        <family val="1"/>
        <charset val="204"/>
      </rPr>
      <t>Повышение степени пожарной безопасности на территории муниципального образования Московской области</t>
    </r>
  </si>
  <si>
    <r>
      <t xml:space="preserve">Основное мероприятие 01.                              </t>
    </r>
    <r>
      <rPr>
        <sz val="12"/>
        <rFont val="Times New Roman"/>
        <family val="1"/>
        <charset val="204"/>
      </rPr>
      <t>Выполнение мероприятий по безопасности населения на водных объектах, расположенных на территории Московской области</t>
    </r>
  </si>
  <si>
    <r>
      <t xml:space="preserve">Основное мероприятие 01. </t>
    </r>
    <r>
      <rPr>
        <sz val="12"/>
        <rFont val="Times New Roman"/>
        <family val="1"/>
        <charset val="204"/>
      </rPr>
      <t>Развитие и эксплуатация Системы-112 на территории Московской области</t>
    </r>
  </si>
  <si>
    <r>
      <t xml:space="preserve">Основное мероприятие 02 </t>
    </r>
    <r>
      <rPr>
        <sz val="12"/>
        <rFont val="Times New Roman"/>
        <family val="1"/>
        <charset val="204"/>
      </rPr>
      <t xml:space="preserve">Создание резервов материальных ресурсов для ликвидации чрезвычайных ситуаций муниципального </t>
    </r>
  </si>
  <si>
    <t>Подпрограмма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мероприятий по защите населения и территорий от чрезвычайных ситуаций"</t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</si>
  <si>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 xml:space="preserve">Развитие и эксплуатация Системы-112 на территории Московской области 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</si>
  <si>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       Совершенствование и развитие системы обеспечения вызова муниципальных экстренных оперативных служб по единому номеру 112.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</si>
  <si>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
Содержание и эксплуатация Системы-112, ЕДДС (кроме заработной платы, налогов)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</si>
  <si>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                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  </r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</si>
  <si>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 Создание резервов материальных ресурсов для ликвидации чрезвычайных ситуаций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</si>
  <si>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                         Создание, хранение, использование и восполнение резервного фонда для ликвидации чрезвычайных ситуаций муниципального характера 
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</si>
  <si>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    Капитальный и текущий ремонт складских помещений и хранилищ для хранения имущества резервного фонда для ликвидации чрезвычайной ситуации </t>
    </r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</si>
  <si>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 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  </r>
  </si>
  <si>
    <r>
      <rPr>
        <b/>
        <sz val="11"/>
        <rFont val="Times New Roman"/>
        <family val="1"/>
        <charset val="204"/>
      </rPr>
      <t xml:space="preserve">Мероприятие 03.01 </t>
    </r>
    <r>
      <rPr>
        <sz val="11"/>
        <rFont val="Times New Roman"/>
        <family val="1"/>
        <charset val="204"/>
      </rPr>
      <t xml:space="preserve">          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учреждения). оплата проживания во время прохождения обучения)</t>
    </r>
  </si>
  <si>
    <r>
      <rPr>
        <b/>
        <sz val="11"/>
        <rFont val="Times New Roman"/>
        <family val="1"/>
        <charset val="204"/>
      </rPr>
      <t>Мероприятие 03.02</t>
    </r>
    <r>
      <rPr>
        <sz val="11"/>
        <rFont val="Times New Roman"/>
        <family val="1"/>
        <charset val="204"/>
      </rPr>
      <t>. Создание и содержание курсов гражданской обороны</t>
    </r>
  </si>
  <si>
    <r>
      <rPr>
        <b/>
        <sz val="11"/>
        <rFont val="Times New Roman"/>
        <family val="1"/>
        <charset val="204"/>
      </rPr>
      <t>Мероприятие 03.03</t>
    </r>
    <r>
      <rPr>
        <sz val="11"/>
        <rFont val="Times New Roman"/>
        <family val="1"/>
        <charset val="204"/>
      </rPr>
      <t>. Создание и обеспечение функционирования УКП на территории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</si>
  <si>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>Мероприятие 03.04.</t>
    </r>
    <r>
      <rPr>
        <sz val="11"/>
        <rFont val="Times New Roman"/>
        <family val="1"/>
        <charset val="204"/>
      </rPr>
      <t xml:space="preserve"> Пропаганда знаний в области гражданской обороны и защиты населения и территории от чрезвычайных ситуаций </t>
    </r>
  </si>
  <si>
    <r>
      <rPr>
        <b/>
        <sz val="11"/>
        <rFont val="Times New Roman"/>
        <family val="1"/>
        <charset val="204"/>
      </rPr>
      <t>Мероприятие 04.01</t>
    </r>
    <r>
      <rPr>
        <sz val="11"/>
        <rFont val="Times New Roman"/>
        <family val="1"/>
        <charset val="204"/>
      </rPr>
      <t xml:space="preserve">. Создание, содержание аварийно-спасательных формирований на территории муниципального образования </t>
    </r>
  </si>
  <si>
    <r>
      <rPr>
        <b/>
        <sz val="11"/>
        <rFont val="Times New Roman"/>
        <family val="1"/>
        <charset val="204"/>
      </rPr>
      <t>Основное мероприятие 05.</t>
    </r>
    <r>
      <rPr>
        <sz val="11"/>
        <rFont val="Times New Roman"/>
        <family val="1"/>
        <charset val="204"/>
      </rPr>
      <t xml:space="preserve"> "Создание, содержание системно-аппаратного комплекса «Безопасный город» на территории муниципального образования Московской области"</t>
    </r>
  </si>
  <si>
    <t>Подпрограмма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</si>
  <si>
    <r>
      <rPr>
        <b/>
        <sz val="11"/>
        <rFont val="Times New Roman"/>
        <family val="1"/>
        <charset val="204"/>
      </rPr>
      <t>Основное мероприятие  01</t>
    </r>
    <r>
      <rPr>
        <sz val="11"/>
        <rFont val="Times New Roman"/>
        <family val="1"/>
        <charset val="204"/>
      </rPr>
      <t xml:space="preserve">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</si>
  <si>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01.01   </t>
    </r>
    <r>
      <rPr>
        <sz val="11"/>
        <rFont val="Times New Roman"/>
        <family val="1"/>
        <charset val="204"/>
      </rPr>
      <t xml:space="preserve">          Создание, поддержание в постоянной готовности к применению муниципальной автоматизированной системы централизованного  оповещения (далее - МАСЦО) и системы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  </r>
  </si>
  <si>
    <r>
      <rPr>
        <b/>
        <sz val="11"/>
        <rFont val="Times New Roman"/>
        <family val="1"/>
        <charset val="204"/>
      </rPr>
      <t xml:space="preserve">Мероприятие 01.02. </t>
    </r>
    <r>
      <rPr>
        <sz val="11"/>
        <rFont val="Times New Roman"/>
        <family val="1"/>
        <charset val="204"/>
      </rPr>
      <t xml:space="preserve">
Создание, развитие и (или) модернизация МАСЦО</t>
    </r>
  </si>
  <si>
    <r>
      <rPr>
        <b/>
        <sz val="11"/>
        <rFont val="Times New Roman"/>
        <family val="1"/>
        <charset val="204"/>
      </rPr>
      <t xml:space="preserve">Мероприятие 02.01. </t>
    </r>
    <r>
      <rPr>
        <sz val="11"/>
        <rFont val="Times New Roman"/>
        <family val="1"/>
        <charset val="204"/>
      </rPr>
      <t xml:space="preserve">
Создание, содержание, управление и распоряжение запасами материально-технических, продовольственных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</si>
  <si>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 xml:space="preserve">Мероприятие 02.02. </t>
    </r>
    <r>
      <rPr>
        <sz val="11"/>
        <rFont val="Times New Roman"/>
        <family val="1"/>
        <charset val="204"/>
      </rPr>
      <t xml:space="preserve">
Мероприятия по обслуживанию, проведению лабораторных испытаний и утилизации материально-технических и иных средств запасов
</t>
    </r>
  </si>
  <si>
    <r>
      <rPr>
        <b/>
        <sz val="11"/>
        <rFont val="Times New Roman"/>
        <family val="1"/>
        <charset val="204"/>
      </rPr>
      <t>Мероприятие 03.05.</t>
    </r>
    <r>
      <rPr>
        <sz val="11"/>
        <rFont val="Times New Roman"/>
        <family val="1"/>
        <charset val="204"/>
      </rPr>
      <t xml:space="preserve"> Создание и поддержание в рабочем состоянии учебной материально-технической базы для подготовки работников организаций в области гражданской обороны</t>
    </r>
  </si>
  <si>
    <r>
      <rPr>
        <b/>
        <sz val="11"/>
        <rFont val="Times New Roman"/>
        <family val="1"/>
        <charset val="204"/>
      </rPr>
      <t xml:space="preserve">Мероприятие 03.06. </t>
    </r>
    <r>
      <rPr>
        <sz val="11"/>
        <rFont val="Times New Roman"/>
        <family val="1"/>
        <charset val="204"/>
      </rPr>
      <t>Пропаганда знаний в области гражданской обороны</t>
    </r>
  </si>
  <si>
    <t>Подпрограмма 4   «Обеспечение пожарной безопасности на территории муниципального образования Московской области»</t>
  </si>
  <si>
    <r>
      <t xml:space="preserve">Основное мероприятие  01
</t>
    </r>
    <r>
      <rPr>
        <sz val="11"/>
        <rFont val="Times New Roman"/>
        <family val="1"/>
        <charset val="204"/>
      </rPr>
      <t>Повышение степени пожарной безопасности на территории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</si>
  <si>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Закупка пожарной техники, техники специального назначения, вспомогательной техники, воздушных судов и плавсредств  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</si>
  <si>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              Содержание пожарных гидрантов, обеспечение их исправного состояния 
и готовности к забору воды в любое время года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</si>
  <si>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    Создание, содержание в постоянной готовности к применению пожарных водоемов, в том числе создание условий для забора воды из них в любое время года, обустройство подъездов с площадками с твердым покрытием для установки пожарных автомобилей</t>
    </r>
  </si>
  <si>
    <r>
      <rPr>
        <b/>
        <sz val="11"/>
        <rFont val="Times New Roman"/>
        <family val="1"/>
        <charset val="204"/>
      </rPr>
      <t>Мероприятие 01.05</t>
    </r>
    <r>
      <rPr>
        <sz val="11"/>
        <rFont val="Times New Roman"/>
        <family val="1"/>
        <charset val="204"/>
      </rPr>
      <t xml:space="preserve">  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</si>
  <si>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rFont val="Times New Roman"/>
        <family val="1"/>
        <charset val="204"/>
      </rPr>
      <t>Мероприятие 01.07</t>
    </r>
    <r>
      <rPr>
        <sz val="11"/>
        <rFont val="Times New Roman"/>
        <family val="1"/>
        <charset val="204"/>
      </rPr>
      <t xml:space="preserve">   Дополнительные мероприятия в условиях особого противопожарного режима, в том числе установка видеокамер для мониторинга обстановки в местах граничащих с лесным массивом, сельскохозяйственными землями</t>
    </r>
  </si>
  <si>
    <r>
      <rPr>
        <b/>
        <sz val="11"/>
        <rFont val="Times New Roman"/>
        <family val="1"/>
        <charset val="204"/>
      </rPr>
      <t>Мероприятие 01.08</t>
    </r>
    <r>
      <rPr>
        <sz val="11"/>
        <rFont val="Times New Roman"/>
        <family val="1"/>
        <charset val="204"/>
      </rPr>
      <t xml:space="preserve">      Обеспечение связи и оповещения населения 
о пожаре</t>
    </r>
  </si>
  <si>
    <r>
      <rPr>
        <b/>
        <sz val="11"/>
        <rFont val="Times New Roman"/>
        <family val="1"/>
        <charset val="204"/>
      </rPr>
      <t>Мероприятие 01.09</t>
    </r>
    <r>
      <rPr>
        <sz val="11"/>
        <rFont val="Times New Roman"/>
        <family val="1"/>
        <charset val="204"/>
      </rPr>
      <t xml:space="preserve">      Проведение обучения населения мерам пожарной безопасности и профилактических мероприятий, направленных на профилактику пожаров</t>
    </r>
  </si>
  <si>
    <r>
      <rPr>
        <b/>
        <sz val="11"/>
        <rFont val="Times New Roman"/>
        <family val="1"/>
        <charset val="204"/>
      </rPr>
      <t>Мероприятие 01.11.</t>
    </r>
    <r>
      <rPr>
        <sz val="11"/>
        <rFont val="Times New Roman"/>
        <family val="1"/>
        <charset val="204"/>
      </rPr>
      <t xml:space="preserve">  Опашка территорий по границам населенных пунктов муниципальных образований Московской области</t>
    </r>
  </si>
  <si>
    <t>Подпрограмма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безопасности населения на водных объектах расположенных на территории муниципального образования Московской области»</t>
  </si>
  <si>
    <r>
      <rPr>
        <b/>
        <sz val="11"/>
        <rFont val="Times New Roman"/>
        <family val="1"/>
        <charset val="204"/>
      </rPr>
      <t xml:space="preserve">Основное мероприятие 01   </t>
    </r>
    <r>
      <rPr>
        <sz val="11"/>
        <rFont val="Times New Roman"/>
        <family val="1"/>
        <charset val="204"/>
      </rPr>
      <t xml:space="preserve">                           Выполнение мероприятий по безопасности населения на водных объектах, расположенных на территории Московской области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</si>
  <si>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  </r>
  </si>
  <si>
    <r>
      <rPr>
        <b/>
        <sz val="11"/>
        <rFont val="Times New Roman"/>
        <family val="1"/>
        <charset val="204"/>
      </rPr>
      <t xml:space="preserve">Мероприятие 01.02. 
</t>
    </r>
    <r>
      <rPr>
        <sz val="11"/>
        <rFont val="Times New Roman"/>
        <family val="1"/>
        <charset val="204"/>
      </rPr>
      <t>Создание безопасных мест отдыха для населения на водных объектах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</si>
  <si>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01.02   </t>
    </r>
    <r>
      <rPr>
        <sz val="11"/>
        <rFont val="Times New Roman"/>
        <family val="1"/>
        <charset val="204"/>
      </rPr>
      <t>Диагностика, ремонт, регламентные работы и техническое обслуживание пожарных, аварийно-спасательных, оперативно-служебных и специальных автомобилей</t>
    </r>
  </si>
  <si>
    <r>
      <rPr>
        <b/>
        <sz val="11"/>
        <rFont val="Times New Roman"/>
        <family val="1"/>
        <charset val="204"/>
      </rPr>
      <t xml:space="preserve">Мероприятие 01.03   </t>
    </r>
    <r>
      <rPr>
        <sz val="11"/>
        <rFont val="Times New Roman"/>
        <family val="1"/>
        <charset val="204"/>
      </rPr>
      <t>Закупка запасных частей, материалов, шин и аккумуляторов, оборудования, приспособлений и инструмента для проведения ремонта и технического обслуживания автомобильной техники, пожарных насосов, средств малой механизации, гидравлического аварийно-спасательного инструмента</t>
    </r>
  </si>
  <si>
    <t>Паспорт  подпрограммы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мероприятий по защите населения и территорий от чрезвычайных ситуаций"</t>
  </si>
  <si>
    <t>Паспорт  подпрограммы 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</si>
  <si>
    <t>Паспорт  подпрограммы 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</si>
  <si>
    <r>
      <rPr>
        <b/>
        <sz val="11"/>
        <rFont val="Times New Roman"/>
        <family val="1"/>
        <charset val="204"/>
      </rPr>
      <t xml:space="preserve">Подпрограмма 5                                       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безопасности населения на водных объектах расположенных на территории муниципального образования Московской области"
»</t>
    </r>
  </si>
  <si>
    <t>Паспорт  подпрограммы 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безопасности населения на водных объектах расположенных на территории муниципального образования Московской области»</t>
  </si>
  <si>
    <t>Паспорт  подпрограммы 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 »</t>
  </si>
  <si>
    <r>
      <t xml:space="preserve">Мероприятие 04.01   </t>
    </r>
    <r>
      <rPr>
        <sz val="11"/>
        <rFont val="Times New Roman"/>
        <family val="1"/>
        <charset val="204"/>
      </rPr>
      <t xml:space="preserve">Оказание услуг по предоставлению видеоизображения для системы «Безопасный регион» с видеокамер, установленных в местах массового скопления людей, на детских игровых, спортивных площадках и социальных объектах                                      </t>
    </r>
    <r>
      <rPr>
        <b/>
        <sz val="11"/>
        <rFont val="Times New Roman"/>
        <family val="1"/>
        <charset val="204"/>
      </rPr>
      <t xml:space="preserve">     </t>
    </r>
  </si>
  <si>
    <r>
      <t xml:space="preserve">Мероприятие 04.02               </t>
    </r>
    <r>
      <rPr>
        <sz val="11"/>
        <rFont val="Times New Roman"/>
        <family val="1"/>
        <charset val="204"/>
      </rPr>
      <t xml:space="preserve">Проведение работ по установке видеокамер на подъездах многоквартирных домов и подключению их к системе «Безопасный регион»    </t>
    </r>
  </si>
  <si>
    <r>
      <rPr>
        <b/>
        <sz val="11"/>
        <rFont val="Times New Roman"/>
        <family val="1"/>
        <charset val="204"/>
      </rPr>
      <t>Мероприятие 05.05</t>
    </r>
    <r>
      <rPr>
        <sz val="11"/>
        <rFont val="Times New Roman"/>
        <family val="1"/>
        <charset val="204"/>
      </rPr>
      <t xml:space="preserve">
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
</t>
    </r>
  </si>
  <si>
    <r>
      <rPr>
        <b/>
        <sz val="11"/>
        <rFont val="Times New Roman"/>
        <family val="1"/>
        <charset val="204"/>
      </rPr>
      <t>Основное мероприятие 07</t>
    </r>
    <r>
      <rPr>
        <sz val="11"/>
        <rFont val="Times New Roman"/>
        <family val="1"/>
        <charset val="204"/>
      </rPr>
      <t xml:space="preserve">                      Развитие похоронного дела</t>
    </r>
  </si>
  <si>
    <r>
      <rPr>
        <b/>
        <sz val="11"/>
        <rFont val="Times New Roman"/>
        <family val="1"/>
        <charset val="204"/>
      </rPr>
      <t>Мероприятие 07.07</t>
    </r>
    <r>
      <rPr>
        <sz val="11"/>
        <rFont val="Times New Roman"/>
        <family val="1"/>
        <charset val="204"/>
      </rPr>
      <t xml:space="preserve">
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
</t>
    </r>
  </si>
  <si>
    <t>Подпрограмма 1  "Профилактика преступлений и иных правонарушений "</t>
  </si>
  <si>
    <t>Подпрограмма 6   «Обеспечивающая подпрограмма»</t>
  </si>
  <si>
    <r>
      <rPr>
        <b/>
        <sz val="11"/>
        <rFont val="Times New Roman"/>
        <family val="1"/>
        <charset val="204"/>
      </rPr>
      <t xml:space="preserve">Подпрограмма 1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</si>
  <si>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t>Подпрограмма 1   «Профилактика преступлений и иных правонарушений»</t>
  </si>
  <si>
    <t>Паспорт  подпрограммы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правонарушений»</t>
  </si>
  <si>
    <t>минуты</t>
  </si>
  <si>
    <t>Снижение числа погибших на водных объектах до 64% к 2027 году</t>
  </si>
  <si>
    <t>Снижение числа погибших при пожарах до 69% к 2027 году. Снижение количества зарегистрированных пожаров до 81% к 2027 году.</t>
  </si>
  <si>
    <t>Обеспеченность населения защитными сооружениями гражданской обороны до 90% к 2027 году. Поддержание в состоянии постоянной готовности к использованию технических систем управления до 67% к 2027 году.</t>
  </si>
  <si>
    <t>Обеспеченность населения средствами индивидуальной защиты, медицинскими средствами индивидуальной защиты до 95% к 2027 году.</t>
  </si>
  <si>
    <t>Доля населения, проживающего или осуществляющего хозяйственную деятельность в границах зоны действия технических средств оповещения (электрических, электронных сирен и мощных акустических систем) муниципальной автоматизированной системы централизованного оповещения до 100% к 2027 году.</t>
  </si>
  <si>
    <t>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Московской области до 34 минут к 2027 году.</t>
  </si>
  <si>
    <t>Укомплектованность резервного фонда материальных ресурсов для ликвидации чрезвычайных ситуаций муниципального характера до 100% к 2027 году.</t>
  </si>
  <si>
    <t>Поддержание в состоянии постоянной готовности к использованию технических систем управления до 67% к 2027 году.</t>
  </si>
  <si>
    <r>
      <t xml:space="preserve">Основное мероприятие 03
</t>
    </r>
    <r>
      <rPr>
        <sz val="10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  <r>
      <rPr>
        <b/>
        <sz val="10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</si>
  <si>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2027 году. </t>
  </si>
  <si>
    <r>
      <t xml:space="preserve">Основное мероприятие 03.
</t>
    </r>
    <r>
      <rPr>
        <sz val="11"/>
        <rFont val="Times New Roman"/>
        <family val="1"/>
        <charset val="204"/>
      </rPr>
      <t xml:space="preserve"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 </t>
    </r>
    <r>
      <rPr>
        <b/>
        <sz val="11"/>
        <rFont val="Times New Roman"/>
        <family val="1"/>
        <charset val="204"/>
      </rPr>
      <t>Основное мероприятие 04.</t>
    </r>
    <r>
      <rPr>
        <sz val="11"/>
        <rFont val="Times New Roman"/>
        <family val="1"/>
        <charset val="204"/>
      </rPr>
      <t xml:space="preserve"> Организация деятельности аварийно-спасательных формирований на территории муниципального образования Московской области   </t>
    </r>
    <r>
      <rPr>
        <b/>
        <sz val="11"/>
        <rFont val="Times New Roman"/>
        <family val="1"/>
        <charset val="204"/>
      </rPr>
      <t>Основное мероприятие 05.</t>
    </r>
    <r>
      <rPr>
        <sz val="11"/>
        <rFont val="Times New Roman"/>
        <family val="1"/>
        <charset val="204"/>
      </rPr>
      <t xml:space="preserve"> "Создание, содержание системно-аппаратного комплекса «Безопасный город» на территории муниципального образования Московской области"                                                                                                            </t>
    </r>
  </si>
  <si>
    <r>
      <t xml:space="preserve">Целевой показатель 4     </t>
    </r>
    <r>
      <rPr>
        <sz val="12"/>
        <rFont val="Times New Roman"/>
        <family val="1"/>
        <charset val="204"/>
      </rPr>
      <t xml:space="preserve"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регион», не менее чем на 5 % ежегодно    </t>
    </r>
    <r>
      <rPr>
        <b/>
        <sz val="12"/>
        <rFont val="Times New Roman"/>
        <family val="1"/>
        <charset val="204"/>
      </rPr>
      <t xml:space="preserve">                                                </t>
    </r>
  </si>
  <si>
    <r>
      <t xml:space="preserve">Целевой показатель 5                      </t>
    </r>
    <r>
      <rPr>
        <sz val="12"/>
        <rFont val="Times New Roman"/>
        <family val="1"/>
        <charset val="204"/>
      </rPr>
      <t xml:space="preserve">Рост числа лиц, состоящих на диспансерном наблюдении с диагнозом «Употребление наркотиков с вредными последствиями»     </t>
    </r>
    <r>
      <rPr>
        <b/>
        <sz val="12"/>
        <rFont val="Times New Roman"/>
        <family val="1"/>
        <charset val="204"/>
      </rPr>
      <t xml:space="preserve">                                             </t>
    </r>
  </si>
  <si>
    <r>
      <t xml:space="preserve">Показатель 6
</t>
    </r>
    <r>
      <rPr>
        <sz val="12"/>
        <rFont val="Times New Roman"/>
        <family val="1"/>
        <charset val="204"/>
      </rPr>
      <t xml:space="preserve">Снижение уровня вовлеченности населения в незаконный оборот наркотиков на 100 тыс. человек </t>
    </r>
    <r>
      <rPr>
        <b/>
        <sz val="12"/>
        <rFont val="Times New Roman"/>
        <family val="1"/>
        <charset val="204"/>
      </rPr>
      <t xml:space="preserve">
</t>
    </r>
  </si>
  <si>
    <r>
      <t xml:space="preserve">Показатель 7        </t>
    </r>
    <r>
      <rPr>
        <sz val="12"/>
        <rFont val="Times New Roman"/>
        <family val="1"/>
        <charset val="204"/>
      </rPr>
      <t>Снижение уровня криминогенности наркомании на 100 тыс. человек</t>
    </r>
  </si>
  <si>
    <r>
      <t xml:space="preserve">Целевой показатель 8                                                 </t>
    </r>
    <r>
      <rPr>
        <sz val="12"/>
        <rFont val="Times New Roman"/>
        <family val="1"/>
        <charset val="204"/>
      </rPr>
      <t>Инвентаризация мест захоронений</t>
    </r>
  </si>
  <si>
    <r>
      <t xml:space="preserve">Целевой показатель  9  </t>
    </r>
    <r>
      <rPr>
        <sz val="12"/>
        <rFont val="Times New Roman"/>
        <family val="1"/>
        <charset val="204"/>
      </rPr>
      <t>Благоустроим кладбища "Доля кладбиш, соответствующих Региональному стандарту"</t>
    </r>
  </si>
  <si>
    <r>
      <rPr>
        <b/>
        <sz val="12"/>
        <rFont val="Times New Roman"/>
        <family val="1"/>
        <charset val="204"/>
      </rPr>
      <t xml:space="preserve">Целевой показатель 10 </t>
    </r>
    <r>
      <rPr>
        <sz val="12"/>
        <rFont val="Times New Roman"/>
        <family val="1"/>
        <charset val="204"/>
      </rPr>
      <t xml:space="preserve">  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                                                         </t>
    </r>
  </si>
  <si>
    <t xml:space="preserve">Снижение доли несовершеннолетних в общем числе лиц, совершивших преступление до 99,2 % к 2027 году. </t>
  </si>
  <si>
    <r>
      <rPr>
        <b/>
        <sz val="12"/>
        <rFont val="Times New Roman"/>
        <family val="1"/>
        <charset val="204"/>
      </rPr>
      <t xml:space="preserve">Показатель 3. </t>
    </r>
    <r>
      <rPr>
        <sz val="12"/>
        <rFont val="Times New Roman"/>
        <family val="1"/>
        <charset val="204"/>
      </rPr>
      <t xml:space="preserve">            Поддержание в состоянии постоянной готовности к использованию технических систем управления</t>
    </r>
  </si>
  <si>
    <r>
      <rPr>
        <b/>
        <sz val="12"/>
        <rFont val="Times New Roman"/>
        <family val="1"/>
        <charset val="204"/>
      </rPr>
      <t>Показатель 4.</t>
    </r>
    <r>
      <rPr>
        <sz val="12"/>
        <rFont val="Times New Roman"/>
        <family val="1"/>
        <charset val="204"/>
      </rPr>
      <t xml:space="preserve">              Доля населения, проживающего или осуществляющего хозяйственную деятельность в границах зоны действия технических средств оповещения (электрических, электронных сирен и мощных акустических систем) муниципальной автоматизированной системы централизованного оповещения
</t>
    </r>
  </si>
  <si>
    <r>
      <rPr>
        <b/>
        <sz val="12"/>
        <rFont val="Times New Roman"/>
        <family val="1"/>
        <charset val="204"/>
      </rPr>
      <t xml:space="preserve">Показатель 5. </t>
    </r>
    <r>
      <rPr>
        <sz val="12"/>
        <rFont val="Times New Roman"/>
        <family val="1"/>
        <charset val="204"/>
      </rPr>
      <t xml:space="preserve">             Обеспеченность населения средствами индивидуальной защиты, медицинскими средствами индивидуальной защиты</t>
    </r>
  </si>
  <si>
    <r>
      <rPr>
        <b/>
        <sz val="12"/>
        <rFont val="Times New Roman"/>
        <family val="1"/>
        <charset val="204"/>
      </rPr>
      <t xml:space="preserve">Показатель 6. </t>
    </r>
    <r>
      <rPr>
        <sz val="12"/>
        <rFont val="Times New Roman"/>
        <family val="1"/>
        <charset val="204"/>
      </rPr>
      <t xml:space="preserve">   Обеспеченность населения защитными сооружениями гражданской обороны</t>
    </r>
  </si>
  <si>
    <t>Увеличение доли от числа граждан, принимавших участие в деятельности народных дружин до 145 % к 2027 году.</t>
  </si>
  <si>
    <r>
      <rPr>
        <b/>
        <sz val="12"/>
        <rFont val="Times New Roman"/>
        <family val="1"/>
        <charset val="204"/>
      </rPr>
      <t>Макропоказатель подпрограммы</t>
    </r>
    <r>
      <rPr>
        <sz val="12"/>
        <rFont val="Times New Roman"/>
        <family val="1"/>
        <charset val="204"/>
      </rPr>
      <t xml:space="preserve">
Снижение общего количества преступлений, совершенных на территории муниципального образования, не менее чем на 3 %  ежегодно
</t>
    </r>
  </si>
  <si>
    <t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 3302 к 2027 году.</t>
  </si>
  <si>
    <t>Увеличение числа лиц, состоящих на диспансерном наблюдении с диагнозом "Употребление наркотиков с вредными последствиями" до 116% к 2027 году                                                                                                                                                  Снижение уровня вовлеченности населения в незаконный оборот наркотиков на 100 тыс. человек  до 89,8% к 2027 году                                  Снижение уровня криминогенности наркомании на 100 тыс. человек до 75,5% к 2027 году</t>
  </si>
  <si>
    <t xml:space="preserve"> Увеличение доли кладбищ, соответствующих  Региональному стандарту до 84,3%  к 2027 году                            Инвентаризация мест захоронений до 100% к 2027 году                                      Увеличение доли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 до 100% к 2027 году                          </t>
  </si>
  <si>
    <t>-</t>
  </si>
  <si>
    <t xml:space="preserve">Приложение № 1 
к муниципальной Программе "Безопасность и обеспечение безопасности жизнедеятельности населения", утвержденной постановлением Администрации от 31.10.2022 № 3291                                                           </t>
  </si>
  <si>
    <t xml:space="preserve">Приложение № 2 
к муниципальной Программе "Безопасность и обеспечение безопасности жизнедеятельности населения", утвержденной постановлением Администрации от 31.10.2022 № 3291                                                          </t>
  </si>
  <si>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31.10.2022 № 3291                                                         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</si>
  <si>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31.10.2022  № 3291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</si>
</sst>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3" x14ac:knownFonts="1">
    <font>
      <sz val="10"/>
      <name val="Arial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Symbol"/>
      <family val="1"/>
      <charset val="2"/>
    </font>
    <font>
      <b/>
      <sz val="10"/>
      <name val="Times New Roman"/>
      <family val="1"/>
      <charset val="204"/>
    </font>
    <font>
      <sz val="20"/>
      <color rgb="FFFF0000"/>
      <name val="Arial"/>
      <family val="2"/>
      <charset val="204"/>
    </font>
    <font>
      <sz val="22"/>
      <color rgb="FFFF0000"/>
      <name val="Arial"/>
      <family val="2"/>
      <charset val="204"/>
    </font>
    <font>
      <sz val="16"/>
      <color rgb="FFFF0000"/>
      <name val="Arial"/>
      <family val="2"/>
      <charset val="204"/>
    </font>
    <font>
      <sz val="2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06">
    <xf numFmtId="0" fontId="0" fillId="0" borderId="0" xfId="0"/>
    <xf numFmtId="0" fontId="0" fillId="2" borderId="0" xfId="0" applyFill="1"/>
    <xf numFmtId="0" fontId="1" fillId="0" borderId="0" xfId="0" applyFont="1"/>
    <xf numFmtId="0" fontId="3" fillId="2" borderId="2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/>
    <xf numFmtId="0" fontId="7" fillId="2" borderId="2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1" fillId="2" borderId="0" xfId="0" applyFont="1" applyFill="1"/>
    <xf numFmtId="0" fontId="0" fillId="2" borderId="0" xfId="0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" fillId="2" borderId="0" xfId="4" applyFill="1"/>
    <xf numFmtId="0" fontId="17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0" fillId="2" borderId="0" xfId="0" applyFill="1" applyBorder="1"/>
    <xf numFmtId="2" fontId="3" fillId="2" borderId="1" xfId="4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4" fontId="3" fillId="2" borderId="0" xfId="0" applyNumberFormat="1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49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0" fontId="1" fillId="0" borderId="0" xfId="0" applyFont="1" applyFill="1" applyBorder="1" applyAlignment="1">
      <alignment wrapText="1"/>
    </xf>
    <xf numFmtId="0" fontId="0" fillId="0" borderId="0" xfId="0" applyFill="1" applyBorder="1"/>
    <xf numFmtId="0" fontId="1" fillId="0" borderId="0" xfId="0" applyFont="1" applyFill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2" fontId="3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 indent="1"/>
    </xf>
    <xf numFmtId="2" fontId="3" fillId="2" borderId="1" xfId="0" applyNumberFormat="1" applyFont="1" applyFill="1" applyBorder="1" applyAlignment="1">
      <alignment horizontal="left" vertical="center" wrapText="1" inden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top" wrapText="1"/>
    </xf>
    <xf numFmtId="49" fontId="4" fillId="2" borderId="9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left" vertical="top" wrapText="1"/>
    </xf>
    <xf numFmtId="0" fontId="3" fillId="2" borderId="4" xfId="4" applyFont="1" applyFill="1" applyBorder="1" applyAlignment="1">
      <alignment horizontal="left" vertical="top" wrapText="1"/>
    </xf>
    <xf numFmtId="0" fontId="3" fillId="2" borderId="3" xfId="4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3" fillId="2" borderId="5" xfId="4" applyFont="1" applyFill="1" applyBorder="1" applyAlignment="1">
      <alignment horizontal="center" vertical="top" wrapText="1"/>
    </xf>
    <xf numFmtId="0" fontId="13" fillId="2" borderId="4" xfId="4" applyFont="1" applyFill="1" applyBorder="1" applyAlignment="1">
      <alignment horizontal="center" vertical="top" wrapText="1"/>
    </xf>
    <xf numFmtId="0" fontId="13" fillId="2" borderId="3" xfId="4" applyFont="1" applyFill="1" applyBorder="1" applyAlignment="1">
      <alignment horizontal="center" vertical="top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vertical="top" wrapText="1"/>
    </xf>
    <xf numFmtId="0" fontId="13" fillId="2" borderId="1" xfId="4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3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2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2" fontId="21" fillId="2" borderId="7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</cellXfs>
  <cellStyles count="5">
    <cellStyle name="Денежный 2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1"/>
  <sheetViews>
    <sheetView tabSelected="1" view="pageBreakPreview" zoomScaleNormal="90" zoomScaleSheetLayoutView="100" workbookViewId="0">
      <selection activeCell="A3" sqref="A3:J3"/>
    </sheetView>
  </sheetViews>
  <sheetFormatPr defaultRowHeight="12.75" x14ac:dyDescent="0.2"/>
  <cols>
    <col min="1" max="1" width="32.7109375" customWidth="1"/>
    <col min="2" max="2" width="17.42578125" customWidth="1"/>
    <col min="3" max="3" width="7.5703125" customWidth="1"/>
    <col min="4" max="4" width="17.42578125" customWidth="1"/>
    <col min="5" max="5" width="17.5703125" customWidth="1"/>
    <col min="6" max="10" width="18.140625" customWidth="1"/>
    <col min="257" max="257" width="43" customWidth="1"/>
    <col min="258" max="258" width="17.42578125" customWidth="1"/>
    <col min="259" max="259" width="15.140625" customWidth="1"/>
    <col min="260" max="260" width="17.42578125" customWidth="1"/>
    <col min="261" max="261" width="13.5703125" customWidth="1"/>
    <col min="262" max="266" width="18.140625" customWidth="1"/>
    <col min="513" max="513" width="43" customWidth="1"/>
    <col min="514" max="514" width="17.42578125" customWidth="1"/>
    <col min="515" max="515" width="15.140625" customWidth="1"/>
    <col min="516" max="516" width="17.42578125" customWidth="1"/>
    <col min="517" max="517" width="13.5703125" customWidth="1"/>
    <col min="518" max="522" width="18.140625" customWidth="1"/>
    <col min="769" max="769" width="43" customWidth="1"/>
    <col min="770" max="770" width="17.42578125" customWidth="1"/>
    <col min="771" max="771" width="15.140625" customWidth="1"/>
    <col min="772" max="772" width="17.42578125" customWidth="1"/>
    <col min="773" max="773" width="13.5703125" customWidth="1"/>
    <col min="774" max="778" width="18.140625" customWidth="1"/>
    <col min="1025" max="1025" width="43" customWidth="1"/>
    <col min="1026" max="1026" width="17.42578125" customWidth="1"/>
    <col min="1027" max="1027" width="15.140625" customWidth="1"/>
    <col min="1028" max="1028" width="17.42578125" customWidth="1"/>
    <col min="1029" max="1029" width="13.5703125" customWidth="1"/>
    <col min="1030" max="1034" width="18.140625" customWidth="1"/>
    <col min="1281" max="1281" width="43" customWidth="1"/>
    <col min="1282" max="1282" width="17.42578125" customWidth="1"/>
    <col min="1283" max="1283" width="15.140625" customWidth="1"/>
    <col min="1284" max="1284" width="17.42578125" customWidth="1"/>
    <col min="1285" max="1285" width="13.5703125" customWidth="1"/>
    <col min="1286" max="1290" width="18.140625" customWidth="1"/>
    <col min="1537" max="1537" width="43" customWidth="1"/>
    <col min="1538" max="1538" width="17.42578125" customWidth="1"/>
    <col min="1539" max="1539" width="15.140625" customWidth="1"/>
    <col min="1540" max="1540" width="17.42578125" customWidth="1"/>
    <col min="1541" max="1541" width="13.5703125" customWidth="1"/>
    <col min="1542" max="1546" width="18.140625" customWidth="1"/>
    <col min="1793" max="1793" width="43" customWidth="1"/>
    <col min="1794" max="1794" width="17.42578125" customWidth="1"/>
    <col min="1795" max="1795" width="15.140625" customWidth="1"/>
    <col min="1796" max="1796" width="17.42578125" customWidth="1"/>
    <col min="1797" max="1797" width="13.5703125" customWidth="1"/>
    <col min="1798" max="1802" width="18.140625" customWidth="1"/>
    <col min="2049" max="2049" width="43" customWidth="1"/>
    <col min="2050" max="2050" width="17.42578125" customWidth="1"/>
    <col min="2051" max="2051" width="15.140625" customWidth="1"/>
    <col min="2052" max="2052" width="17.42578125" customWidth="1"/>
    <col min="2053" max="2053" width="13.5703125" customWidth="1"/>
    <col min="2054" max="2058" width="18.140625" customWidth="1"/>
    <col min="2305" max="2305" width="43" customWidth="1"/>
    <col min="2306" max="2306" width="17.42578125" customWidth="1"/>
    <col min="2307" max="2307" width="15.140625" customWidth="1"/>
    <col min="2308" max="2308" width="17.42578125" customWidth="1"/>
    <col min="2309" max="2309" width="13.5703125" customWidth="1"/>
    <col min="2310" max="2314" width="18.140625" customWidth="1"/>
    <col min="2561" max="2561" width="43" customWidth="1"/>
    <col min="2562" max="2562" width="17.42578125" customWidth="1"/>
    <col min="2563" max="2563" width="15.140625" customWidth="1"/>
    <col min="2564" max="2564" width="17.42578125" customWidth="1"/>
    <col min="2565" max="2565" width="13.5703125" customWidth="1"/>
    <col min="2566" max="2570" width="18.140625" customWidth="1"/>
    <col min="2817" max="2817" width="43" customWidth="1"/>
    <col min="2818" max="2818" width="17.42578125" customWidth="1"/>
    <col min="2819" max="2819" width="15.140625" customWidth="1"/>
    <col min="2820" max="2820" width="17.42578125" customWidth="1"/>
    <col min="2821" max="2821" width="13.5703125" customWidth="1"/>
    <col min="2822" max="2826" width="18.140625" customWidth="1"/>
    <col min="3073" max="3073" width="43" customWidth="1"/>
    <col min="3074" max="3074" width="17.42578125" customWidth="1"/>
    <col min="3075" max="3075" width="15.140625" customWidth="1"/>
    <col min="3076" max="3076" width="17.42578125" customWidth="1"/>
    <col min="3077" max="3077" width="13.5703125" customWidth="1"/>
    <col min="3078" max="3082" width="18.140625" customWidth="1"/>
    <col min="3329" max="3329" width="43" customWidth="1"/>
    <col min="3330" max="3330" width="17.42578125" customWidth="1"/>
    <col min="3331" max="3331" width="15.140625" customWidth="1"/>
    <col min="3332" max="3332" width="17.42578125" customWidth="1"/>
    <col min="3333" max="3333" width="13.5703125" customWidth="1"/>
    <col min="3334" max="3338" width="18.140625" customWidth="1"/>
    <col min="3585" max="3585" width="43" customWidth="1"/>
    <col min="3586" max="3586" width="17.42578125" customWidth="1"/>
    <col min="3587" max="3587" width="15.140625" customWidth="1"/>
    <col min="3588" max="3588" width="17.42578125" customWidth="1"/>
    <col min="3589" max="3589" width="13.5703125" customWidth="1"/>
    <col min="3590" max="3594" width="18.140625" customWidth="1"/>
    <col min="3841" max="3841" width="43" customWidth="1"/>
    <col min="3842" max="3842" width="17.42578125" customWidth="1"/>
    <col min="3843" max="3843" width="15.140625" customWidth="1"/>
    <col min="3844" max="3844" width="17.42578125" customWidth="1"/>
    <col min="3845" max="3845" width="13.5703125" customWidth="1"/>
    <col min="3846" max="3850" width="18.140625" customWidth="1"/>
    <col min="4097" max="4097" width="43" customWidth="1"/>
    <col min="4098" max="4098" width="17.42578125" customWidth="1"/>
    <col min="4099" max="4099" width="15.140625" customWidth="1"/>
    <col min="4100" max="4100" width="17.42578125" customWidth="1"/>
    <col min="4101" max="4101" width="13.5703125" customWidth="1"/>
    <col min="4102" max="4106" width="18.140625" customWidth="1"/>
    <col min="4353" max="4353" width="43" customWidth="1"/>
    <col min="4354" max="4354" width="17.42578125" customWidth="1"/>
    <col min="4355" max="4355" width="15.140625" customWidth="1"/>
    <col min="4356" max="4356" width="17.42578125" customWidth="1"/>
    <col min="4357" max="4357" width="13.5703125" customWidth="1"/>
    <col min="4358" max="4362" width="18.140625" customWidth="1"/>
    <col min="4609" max="4609" width="43" customWidth="1"/>
    <col min="4610" max="4610" width="17.42578125" customWidth="1"/>
    <col min="4611" max="4611" width="15.140625" customWidth="1"/>
    <col min="4612" max="4612" width="17.42578125" customWidth="1"/>
    <col min="4613" max="4613" width="13.5703125" customWidth="1"/>
    <col min="4614" max="4618" width="18.140625" customWidth="1"/>
    <col min="4865" max="4865" width="43" customWidth="1"/>
    <col min="4866" max="4866" width="17.42578125" customWidth="1"/>
    <col min="4867" max="4867" width="15.140625" customWidth="1"/>
    <col min="4868" max="4868" width="17.42578125" customWidth="1"/>
    <col min="4869" max="4869" width="13.5703125" customWidth="1"/>
    <col min="4870" max="4874" width="18.140625" customWidth="1"/>
    <col min="5121" max="5121" width="43" customWidth="1"/>
    <col min="5122" max="5122" width="17.42578125" customWidth="1"/>
    <col min="5123" max="5123" width="15.140625" customWidth="1"/>
    <col min="5124" max="5124" width="17.42578125" customWidth="1"/>
    <col min="5125" max="5125" width="13.5703125" customWidth="1"/>
    <col min="5126" max="5130" width="18.140625" customWidth="1"/>
    <col min="5377" max="5377" width="43" customWidth="1"/>
    <col min="5378" max="5378" width="17.42578125" customWidth="1"/>
    <col min="5379" max="5379" width="15.140625" customWidth="1"/>
    <col min="5380" max="5380" width="17.42578125" customWidth="1"/>
    <col min="5381" max="5381" width="13.5703125" customWidth="1"/>
    <col min="5382" max="5386" width="18.140625" customWidth="1"/>
    <col min="5633" max="5633" width="43" customWidth="1"/>
    <col min="5634" max="5634" width="17.42578125" customWidth="1"/>
    <col min="5635" max="5635" width="15.140625" customWidth="1"/>
    <col min="5636" max="5636" width="17.42578125" customWidth="1"/>
    <col min="5637" max="5637" width="13.5703125" customWidth="1"/>
    <col min="5638" max="5642" width="18.140625" customWidth="1"/>
    <col min="5889" max="5889" width="43" customWidth="1"/>
    <col min="5890" max="5890" width="17.42578125" customWidth="1"/>
    <col min="5891" max="5891" width="15.140625" customWidth="1"/>
    <col min="5892" max="5892" width="17.42578125" customWidth="1"/>
    <col min="5893" max="5893" width="13.5703125" customWidth="1"/>
    <col min="5894" max="5898" width="18.140625" customWidth="1"/>
    <col min="6145" max="6145" width="43" customWidth="1"/>
    <col min="6146" max="6146" width="17.42578125" customWidth="1"/>
    <col min="6147" max="6147" width="15.140625" customWidth="1"/>
    <col min="6148" max="6148" width="17.42578125" customWidth="1"/>
    <col min="6149" max="6149" width="13.5703125" customWidth="1"/>
    <col min="6150" max="6154" width="18.140625" customWidth="1"/>
    <col min="6401" max="6401" width="43" customWidth="1"/>
    <col min="6402" max="6402" width="17.42578125" customWidth="1"/>
    <col min="6403" max="6403" width="15.140625" customWidth="1"/>
    <col min="6404" max="6404" width="17.42578125" customWidth="1"/>
    <col min="6405" max="6405" width="13.5703125" customWidth="1"/>
    <col min="6406" max="6410" width="18.140625" customWidth="1"/>
    <col min="6657" max="6657" width="43" customWidth="1"/>
    <col min="6658" max="6658" width="17.42578125" customWidth="1"/>
    <col min="6659" max="6659" width="15.140625" customWidth="1"/>
    <col min="6660" max="6660" width="17.42578125" customWidth="1"/>
    <col min="6661" max="6661" width="13.5703125" customWidth="1"/>
    <col min="6662" max="6666" width="18.140625" customWidth="1"/>
    <col min="6913" max="6913" width="43" customWidth="1"/>
    <col min="6914" max="6914" width="17.42578125" customWidth="1"/>
    <col min="6915" max="6915" width="15.140625" customWidth="1"/>
    <col min="6916" max="6916" width="17.42578125" customWidth="1"/>
    <col min="6917" max="6917" width="13.5703125" customWidth="1"/>
    <col min="6918" max="6922" width="18.140625" customWidth="1"/>
    <col min="7169" max="7169" width="43" customWidth="1"/>
    <col min="7170" max="7170" width="17.42578125" customWidth="1"/>
    <col min="7171" max="7171" width="15.140625" customWidth="1"/>
    <col min="7172" max="7172" width="17.42578125" customWidth="1"/>
    <col min="7173" max="7173" width="13.5703125" customWidth="1"/>
    <col min="7174" max="7178" width="18.140625" customWidth="1"/>
    <col min="7425" max="7425" width="43" customWidth="1"/>
    <col min="7426" max="7426" width="17.42578125" customWidth="1"/>
    <col min="7427" max="7427" width="15.140625" customWidth="1"/>
    <col min="7428" max="7428" width="17.42578125" customWidth="1"/>
    <col min="7429" max="7429" width="13.5703125" customWidth="1"/>
    <col min="7430" max="7434" width="18.140625" customWidth="1"/>
    <col min="7681" max="7681" width="43" customWidth="1"/>
    <col min="7682" max="7682" width="17.42578125" customWidth="1"/>
    <col min="7683" max="7683" width="15.140625" customWidth="1"/>
    <col min="7684" max="7684" width="17.42578125" customWidth="1"/>
    <col min="7685" max="7685" width="13.5703125" customWidth="1"/>
    <col min="7686" max="7690" width="18.140625" customWidth="1"/>
    <col min="7937" max="7937" width="43" customWidth="1"/>
    <col min="7938" max="7938" width="17.42578125" customWidth="1"/>
    <col min="7939" max="7939" width="15.140625" customWidth="1"/>
    <col min="7940" max="7940" width="17.42578125" customWidth="1"/>
    <col min="7941" max="7941" width="13.5703125" customWidth="1"/>
    <col min="7942" max="7946" width="18.140625" customWidth="1"/>
    <col min="8193" max="8193" width="43" customWidth="1"/>
    <col min="8194" max="8194" width="17.42578125" customWidth="1"/>
    <col min="8195" max="8195" width="15.140625" customWidth="1"/>
    <col min="8196" max="8196" width="17.42578125" customWidth="1"/>
    <col min="8197" max="8197" width="13.5703125" customWidth="1"/>
    <col min="8198" max="8202" width="18.140625" customWidth="1"/>
    <col min="8449" max="8449" width="43" customWidth="1"/>
    <col min="8450" max="8450" width="17.42578125" customWidth="1"/>
    <col min="8451" max="8451" width="15.140625" customWidth="1"/>
    <col min="8452" max="8452" width="17.42578125" customWidth="1"/>
    <col min="8453" max="8453" width="13.5703125" customWidth="1"/>
    <col min="8454" max="8458" width="18.140625" customWidth="1"/>
    <col min="8705" max="8705" width="43" customWidth="1"/>
    <col min="8706" max="8706" width="17.42578125" customWidth="1"/>
    <col min="8707" max="8707" width="15.140625" customWidth="1"/>
    <col min="8708" max="8708" width="17.42578125" customWidth="1"/>
    <col min="8709" max="8709" width="13.5703125" customWidth="1"/>
    <col min="8710" max="8714" width="18.140625" customWidth="1"/>
    <col min="8961" max="8961" width="43" customWidth="1"/>
    <col min="8962" max="8962" width="17.42578125" customWidth="1"/>
    <col min="8963" max="8963" width="15.140625" customWidth="1"/>
    <col min="8964" max="8964" width="17.42578125" customWidth="1"/>
    <col min="8965" max="8965" width="13.5703125" customWidth="1"/>
    <col min="8966" max="8970" width="18.140625" customWidth="1"/>
    <col min="9217" max="9217" width="43" customWidth="1"/>
    <col min="9218" max="9218" width="17.42578125" customWidth="1"/>
    <col min="9219" max="9219" width="15.140625" customWidth="1"/>
    <col min="9220" max="9220" width="17.42578125" customWidth="1"/>
    <col min="9221" max="9221" width="13.5703125" customWidth="1"/>
    <col min="9222" max="9226" width="18.140625" customWidth="1"/>
    <col min="9473" max="9473" width="43" customWidth="1"/>
    <col min="9474" max="9474" width="17.42578125" customWidth="1"/>
    <col min="9475" max="9475" width="15.140625" customWidth="1"/>
    <col min="9476" max="9476" width="17.42578125" customWidth="1"/>
    <col min="9477" max="9477" width="13.5703125" customWidth="1"/>
    <col min="9478" max="9482" width="18.140625" customWidth="1"/>
    <col min="9729" max="9729" width="43" customWidth="1"/>
    <col min="9730" max="9730" width="17.42578125" customWidth="1"/>
    <col min="9731" max="9731" width="15.140625" customWidth="1"/>
    <col min="9732" max="9732" width="17.42578125" customWidth="1"/>
    <col min="9733" max="9733" width="13.5703125" customWidth="1"/>
    <col min="9734" max="9738" width="18.140625" customWidth="1"/>
    <col min="9985" max="9985" width="43" customWidth="1"/>
    <col min="9986" max="9986" width="17.42578125" customWidth="1"/>
    <col min="9987" max="9987" width="15.140625" customWidth="1"/>
    <col min="9988" max="9988" width="17.42578125" customWidth="1"/>
    <col min="9989" max="9989" width="13.5703125" customWidth="1"/>
    <col min="9990" max="9994" width="18.140625" customWidth="1"/>
    <col min="10241" max="10241" width="43" customWidth="1"/>
    <col min="10242" max="10242" width="17.42578125" customWidth="1"/>
    <col min="10243" max="10243" width="15.140625" customWidth="1"/>
    <col min="10244" max="10244" width="17.42578125" customWidth="1"/>
    <col min="10245" max="10245" width="13.5703125" customWidth="1"/>
    <col min="10246" max="10250" width="18.140625" customWidth="1"/>
    <col min="10497" max="10497" width="43" customWidth="1"/>
    <col min="10498" max="10498" width="17.42578125" customWidth="1"/>
    <col min="10499" max="10499" width="15.140625" customWidth="1"/>
    <col min="10500" max="10500" width="17.42578125" customWidth="1"/>
    <col min="10501" max="10501" width="13.5703125" customWidth="1"/>
    <col min="10502" max="10506" width="18.140625" customWidth="1"/>
    <col min="10753" max="10753" width="43" customWidth="1"/>
    <col min="10754" max="10754" width="17.42578125" customWidth="1"/>
    <col min="10755" max="10755" width="15.140625" customWidth="1"/>
    <col min="10756" max="10756" width="17.42578125" customWidth="1"/>
    <col min="10757" max="10757" width="13.5703125" customWidth="1"/>
    <col min="10758" max="10762" width="18.140625" customWidth="1"/>
    <col min="11009" max="11009" width="43" customWidth="1"/>
    <col min="11010" max="11010" width="17.42578125" customWidth="1"/>
    <col min="11011" max="11011" width="15.140625" customWidth="1"/>
    <col min="11012" max="11012" width="17.42578125" customWidth="1"/>
    <col min="11013" max="11013" width="13.5703125" customWidth="1"/>
    <col min="11014" max="11018" width="18.140625" customWidth="1"/>
    <col min="11265" max="11265" width="43" customWidth="1"/>
    <col min="11266" max="11266" width="17.42578125" customWidth="1"/>
    <col min="11267" max="11267" width="15.140625" customWidth="1"/>
    <col min="11268" max="11268" width="17.42578125" customWidth="1"/>
    <col min="11269" max="11269" width="13.5703125" customWidth="1"/>
    <col min="11270" max="11274" width="18.140625" customWidth="1"/>
    <col min="11521" max="11521" width="43" customWidth="1"/>
    <col min="11522" max="11522" width="17.42578125" customWidth="1"/>
    <col min="11523" max="11523" width="15.140625" customWidth="1"/>
    <col min="11524" max="11524" width="17.42578125" customWidth="1"/>
    <col min="11525" max="11525" width="13.5703125" customWidth="1"/>
    <col min="11526" max="11530" width="18.140625" customWidth="1"/>
    <col min="11777" max="11777" width="43" customWidth="1"/>
    <col min="11778" max="11778" width="17.42578125" customWidth="1"/>
    <col min="11779" max="11779" width="15.140625" customWidth="1"/>
    <col min="11780" max="11780" width="17.42578125" customWidth="1"/>
    <col min="11781" max="11781" width="13.5703125" customWidth="1"/>
    <col min="11782" max="11786" width="18.140625" customWidth="1"/>
    <col min="12033" max="12033" width="43" customWidth="1"/>
    <col min="12034" max="12034" width="17.42578125" customWidth="1"/>
    <col min="12035" max="12035" width="15.140625" customWidth="1"/>
    <col min="12036" max="12036" width="17.42578125" customWidth="1"/>
    <col min="12037" max="12037" width="13.5703125" customWidth="1"/>
    <col min="12038" max="12042" width="18.140625" customWidth="1"/>
    <col min="12289" max="12289" width="43" customWidth="1"/>
    <col min="12290" max="12290" width="17.42578125" customWidth="1"/>
    <col min="12291" max="12291" width="15.140625" customWidth="1"/>
    <col min="12292" max="12292" width="17.42578125" customWidth="1"/>
    <col min="12293" max="12293" width="13.5703125" customWidth="1"/>
    <col min="12294" max="12298" width="18.140625" customWidth="1"/>
    <col min="12545" max="12545" width="43" customWidth="1"/>
    <col min="12546" max="12546" width="17.42578125" customWidth="1"/>
    <col min="12547" max="12547" width="15.140625" customWidth="1"/>
    <col min="12548" max="12548" width="17.42578125" customWidth="1"/>
    <col min="12549" max="12549" width="13.5703125" customWidth="1"/>
    <col min="12550" max="12554" width="18.140625" customWidth="1"/>
    <col min="12801" max="12801" width="43" customWidth="1"/>
    <col min="12802" max="12802" width="17.42578125" customWidth="1"/>
    <col min="12803" max="12803" width="15.140625" customWidth="1"/>
    <col min="12804" max="12804" width="17.42578125" customWidth="1"/>
    <col min="12805" max="12805" width="13.5703125" customWidth="1"/>
    <col min="12806" max="12810" width="18.140625" customWidth="1"/>
    <col min="13057" max="13057" width="43" customWidth="1"/>
    <col min="13058" max="13058" width="17.42578125" customWidth="1"/>
    <col min="13059" max="13059" width="15.140625" customWidth="1"/>
    <col min="13060" max="13060" width="17.42578125" customWidth="1"/>
    <col min="13061" max="13061" width="13.5703125" customWidth="1"/>
    <col min="13062" max="13066" width="18.140625" customWidth="1"/>
    <col min="13313" max="13313" width="43" customWidth="1"/>
    <col min="13314" max="13314" width="17.42578125" customWidth="1"/>
    <col min="13315" max="13315" width="15.140625" customWidth="1"/>
    <col min="13316" max="13316" width="17.42578125" customWidth="1"/>
    <col min="13317" max="13317" width="13.5703125" customWidth="1"/>
    <col min="13318" max="13322" width="18.140625" customWidth="1"/>
    <col min="13569" max="13569" width="43" customWidth="1"/>
    <col min="13570" max="13570" width="17.42578125" customWidth="1"/>
    <col min="13571" max="13571" width="15.140625" customWidth="1"/>
    <col min="13572" max="13572" width="17.42578125" customWidth="1"/>
    <col min="13573" max="13573" width="13.5703125" customWidth="1"/>
    <col min="13574" max="13578" width="18.140625" customWidth="1"/>
    <col min="13825" max="13825" width="43" customWidth="1"/>
    <col min="13826" max="13826" width="17.42578125" customWidth="1"/>
    <col min="13827" max="13827" width="15.140625" customWidth="1"/>
    <col min="13828" max="13828" width="17.42578125" customWidth="1"/>
    <col min="13829" max="13829" width="13.5703125" customWidth="1"/>
    <col min="13830" max="13834" width="18.140625" customWidth="1"/>
    <col min="14081" max="14081" width="43" customWidth="1"/>
    <col min="14082" max="14082" width="17.42578125" customWidth="1"/>
    <col min="14083" max="14083" width="15.140625" customWidth="1"/>
    <col min="14084" max="14084" width="17.42578125" customWidth="1"/>
    <col min="14085" max="14085" width="13.5703125" customWidth="1"/>
    <col min="14086" max="14090" width="18.140625" customWidth="1"/>
    <col min="14337" max="14337" width="43" customWidth="1"/>
    <col min="14338" max="14338" width="17.42578125" customWidth="1"/>
    <col min="14339" max="14339" width="15.140625" customWidth="1"/>
    <col min="14340" max="14340" width="17.42578125" customWidth="1"/>
    <col min="14341" max="14341" width="13.5703125" customWidth="1"/>
    <col min="14342" max="14346" width="18.140625" customWidth="1"/>
    <col min="14593" max="14593" width="43" customWidth="1"/>
    <col min="14594" max="14594" width="17.42578125" customWidth="1"/>
    <col min="14595" max="14595" width="15.140625" customWidth="1"/>
    <col min="14596" max="14596" width="17.42578125" customWidth="1"/>
    <col min="14597" max="14597" width="13.5703125" customWidth="1"/>
    <col min="14598" max="14602" width="18.140625" customWidth="1"/>
    <col min="14849" max="14849" width="43" customWidth="1"/>
    <col min="14850" max="14850" width="17.42578125" customWidth="1"/>
    <col min="14851" max="14851" width="15.140625" customWidth="1"/>
    <col min="14852" max="14852" width="17.42578125" customWidth="1"/>
    <col min="14853" max="14853" width="13.5703125" customWidth="1"/>
    <col min="14854" max="14858" width="18.140625" customWidth="1"/>
    <col min="15105" max="15105" width="43" customWidth="1"/>
    <col min="15106" max="15106" width="17.42578125" customWidth="1"/>
    <col min="15107" max="15107" width="15.140625" customWidth="1"/>
    <col min="15108" max="15108" width="17.42578125" customWidth="1"/>
    <col min="15109" max="15109" width="13.5703125" customWidth="1"/>
    <col min="15110" max="15114" width="18.140625" customWidth="1"/>
    <col min="15361" max="15361" width="43" customWidth="1"/>
    <col min="15362" max="15362" width="17.42578125" customWidth="1"/>
    <col min="15363" max="15363" width="15.140625" customWidth="1"/>
    <col min="15364" max="15364" width="17.42578125" customWidth="1"/>
    <col min="15365" max="15365" width="13.5703125" customWidth="1"/>
    <col min="15366" max="15370" width="18.140625" customWidth="1"/>
    <col min="15617" max="15617" width="43" customWidth="1"/>
    <col min="15618" max="15618" width="17.42578125" customWidth="1"/>
    <col min="15619" max="15619" width="15.140625" customWidth="1"/>
    <col min="15620" max="15620" width="17.42578125" customWidth="1"/>
    <col min="15621" max="15621" width="13.5703125" customWidth="1"/>
    <col min="15622" max="15626" width="18.140625" customWidth="1"/>
    <col min="15873" max="15873" width="43" customWidth="1"/>
    <col min="15874" max="15874" width="17.42578125" customWidth="1"/>
    <col min="15875" max="15875" width="15.140625" customWidth="1"/>
    <col min="15876" max="15876" width="17.42578125" customWidth="1"/>
    <col min="15877" max="15877" width="13.5703125" customWidth="1"/>
    <col min="15878" max="15882" width="18.140625" customWidth="1"/>
    <col min="16129" max="16129" width="43" customWidth="1"/>
    <col min="16130" max="16130" width="17.42578125" customWidth="1"/>
    <col min="16131" max="16131" width="15.140625" customWidth="1"/>
    <col min="16132" max="16132" width="17.42578125" customWidth="1"/>
    <col min="16133" max="16133" width="13.5703125" customWidth="1"/>
    <col min="16134" max="16138" width="18.140625" customWidth="1"/>
  </cols>
  <sheetData>
    <row r="1" spans="1:10" ht="109.5" customHeight="1" x14ac:dyDescent="0.2">
      <c r="A1" s="2"/>
      <c r="B1" s="2"/>
      <c r="C1" s="2"/>
      <c r="D1" s="2"/>
      <c r="E1" s="2"/>
      <c r="F1" s="2"/>
      <c r="G1" s="2"/>
      <c r="H1" s="2"/>
      <c r="I1" s="166" t="s">
        <v>426</v>
      </c>
      <c r="J1" s="166"/>
    </row>
    <row r="2" spans="1:10" ht="15" customHeight="1" x14ac:dyDescent="0.2">
      <c r="A2" s="2"/>
      <c r="B2" s="2"/>
      <c r="C2" s="2"/>
      <c r="D2" s="2"/>
      <c r="E2" s="2"/>
      <c r="F2" s="2"/>
      <c r="G2" s="2"/>
      <c r="H2" s="2"/>
      <c r="I2" s="146"/>
      <c r="J2" s="146"/>
    </row>
    <row r="3" spans="1:10" s="9" customFormat="1" ht="42.75" customHeight="1" x14ac:dyDescent="0.2">
      <c r="A3" s="147" t="s">
        <v>395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" x14ac:dyDescent="0.25">
      <c r="A4" s="33"/>
      <c r="B4" s="33"/>
      <c r="C4" s="33"/>
      <c r="D4" s="33"/>
      <c r="E4" s="34"/>
      <c r="F4" s="34"/>
      <c r="G4" s="34"/>
      <c r="H4" s="34"/>
      <c r="I4" s="34"/>
      <c r="J4" s="34"/>
    </row>
    <row r="5" spans="1:10" ht="30" x14ac:dyDescent="0.2">
      <c r="A5" s="12" t="s">
        <v>55</v>
      </c>
      <c r="B5" s="148" t="s">
        <v>7</v>
      </c>
      <c r="C5" s="149"/>
      <c r="D5" s="149"/>
      <c r="E5" s="149"/>
      <c r="F5" s="149"/>
      <c r="G5" s="149"/>
      <c r="H5" s="149"/>
      <c r="I5" s="149"/>
      <c r="J5" s="150"/>
    </row>
    <row r="6" spans="1:10" ht="15" customHeight="1" x14ac:dyDescent="0.2">
      <c r="A6" s="151" t="s">
        <v>56</v>
      </c>
      <c r="B6" s="155" t="s">
        <v>57</v>
      </c>
      <c r="C6" s="156"/>
      <c r="D6" s="152" t="s">
        <v>37</v>
      </c>
      <c r="E6" s="154" t="s">
        <v>58</v>
      </c>
      <c r="F6" s="154"/>
      <c r="G6" s="154"/>
      <c r="H6" s="154"/>
      <c r="I6" s="154"/>
      <c r="J6" s="154"/>
    </row>
    <row r="7" spans="1:10" ht="45.75" customHeight="1" x14ac:dyDescent="0.2">
      <c r="A7" s="151"/>
      <c r="B7" s="157"/>
      <c r="C7" s="158"/>
      <c r="D7" s="153"/>
      <c r="E7" s="71" t="s">
        <v>81</v>
      </c>
      <c r="F7" s="71" t="s">
        <v>174</v>
      </c>
      <c r="G7" s="71" t="s">
        <v>198</v>
      </c>
      <c r="H7" s="71" t="s">
        <v>236</v>
      </c>
      <c r="I7" s="71" t="s">
        <v>200</v>
      </c>
      <c r="J7" s="70" t="s">
        <v>4</v>
      </c>
    </row>
    <row r="8" spans="1:10" ht="45" customHeight="1" x14ac:dyDescent="0.2">
      <c r="A8" s="151"/>
      <c r="B8" s="155" t="s">
        <v>59</v>
      </c>
      <c r="C8" s="156"/>
      <c r="D8" s="35" t="s">
        <v>60</v>
      </c>
      <c r="E8" s="6">
        <f>E9+E10+E11+E12</f>
        <v>163013.6</v>
      </c>
      <c r="F8" s="6">
        <f>F9+F10+F11+F12</f>
        <v>206613.6</v>
      </c>
      <c r="G8" s="6">
        <f>G9+G10+G11+G12</f>
        <v>210855.6</v>
      </c>
      <c r="H8" s="6">
        <f>H9+H10+H11+H12</f>
        <v>212205.6</v>
      </c>
      <c r="I8" s="6">
        <f>I9+I10+I11+I12</f>
        <v>214105.60000000001</v>
      </c>
      <c r="J8" s="6">
        <f>E8+F8+G8+H8+I8</f>
        <v>1006794</v>
      </c>
    </row>
    <row r="9" spans="1:10" ht="56.25" customHeight="1" x14ac:dyDescent="0.2">
      <c r="A9" s="151"/>
      <c r="B9" s="159"/>
      <c r="C9" s="160"/>
      <c r="D9" s="37" t="s">
        <v>3</v>
      </c>
      <c r="E9" s="6">
        <f>'Перечень мероприятий'!G191</f>
        <v>0</v>
      </c>
      <c r="F9" s="6">
        <f>'Перечень мероприятий'!H191</f>
        <v>0</v>
      </c>
      <c r="G9" s="6">
        <f>'Перечень мероприятий'!I191</f>
        <v>0</v>
      </c>
      <c r="H9" s="6">
        <f>'Перечень мероприятий'!J191</f>
        <v>0</v>
      </c>
      <c r="I9" s="6">
        <f>'Перечень мероприятий'!K191</f>
        <v>0</v>
      </c>
      <c r="J9" s="6">
        <f>E9+F9+G9+H9+I9</f>
        <v>0</v>
      </c>
    </row>
    <row r="10" spans="1:10" ht="63" customHeight="1" x14ac:dyDescent="0.2">
      <c r="A10" s="151"/>
      <c r="B10" s="159"/>
      <c r="C10" s="160"/>
      <c r="D10" s="37" t="s">
        <v>2</v>
      </c>
      <c r="E10" s="6">
        <f>'Перечень мероприятий'!G192</f>
        <v>3107</v>
      </c>
      <c r="F10" s="6">
        <f>'Перечень мероприятий'!H192</f>
        <v>3393</v>
      </c>
      <c r="G10" s="6">
        <f>'Перечень мероприятий'!I192</f>
        <v>3393</v>
      </c>
      <c r="H10" s="6">
        <f>'Перечень мероприятий'!J192</f>
        <v>3393</v>
      </c>
      <c r="I10" s="6">
        <f>'Перечень мероприятий'!K192</f>
        <v>3393</v>
      </c>
      <c r="J10" s="6">
        <f>E10+F10+G10+H10+I10</f>
        <v>16679</v>
      </c>
    </row>
    <row r="11" spans="1:10" ht="74.25" customHeight="1" x14ac:dyDescent="0.2">
      <c r="A11" s="151"/>
      <c r="B11" s="159"/>
      <c r="C11" s="160"/>
      <c r="D11" s="38" t="s">
        <v>44</v>
      </c>
      <c r="E11" s="6">
        <f>'Перечень мероприятий'!G193</f>
        <v>159906.6</v>
      </c>
      <c r="F11" s="6">
        <f>'Перечень мероприятий'!H193</f>
        <v>203220.6</v>
      </c>
      <c r="G11" s="6">
        <f>'Перечень мероприятий'!I193</f>
        <v>207462.6</v>
      </c>
      <c r="H11" s="6">
        <f>'Перечень мероприятий'!J193</f>
        <v>208812.6</v>
      </c>
      <c r="I11" s="6">
        <f>'Перечень мероприятий'!K193</f>
        <v>210712.6</v>
      </c>
      <c r="J11" s="6">
        <f>E11+F11+G11+H11+I11</f>
        <v>990115</v>
      </c>
    </row>
    <row r="12" spans="1:10" ht="40.5" customHeight="1" x14ac:dyDescent="0.2">
      <c r="A12" s="151"/>
      <c r="B12" s="157"/>
      <c r="C12" s="158"/>
      <c r="D12" s="38" t="s">
        <v>0</v>
      </c>
      <c r="E12" s="6">
        <f>'Перечень мероприятий'!G194</f>
        <v>0</v>
      </c>
      <c r="F12" s="6">
        <f>'Перечень мероприятий'!H194</f>
        <v>0</v>
      </c>
      <c r="G12" s="6">
        <f>'Перечень мероприятий'!I194</f>
        <v>0</v>
      </c>
      <c r="H12" s="6">
        <f>'Перечень мероприятий'!J194</f>
        <v>0</v>
      </c>
      <c r="I12" s="6">
        <f>'Перечень мероприятий'!K194</f>
        <v>0</v>
      </c>
      <c r="J12" s="36">
        <f>E12+F12+G12+H12+I12</f>
        <v>0</v>
      </c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9" customFormat="1" ht="42.75" customHeight="1" x14ac:dyDescent="0.2">
      <c r="A15" s="147" t="s">
        <v>380</v>
      </c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0" ht="15" x14ac:dyDescent="0.25">
      <c r="A16" s="33"/>
      <c r="B16" s="33"/>
      <c r="C16" s="33"/>
      <c r="D16" s="33"/>
      <c r="E16" s="34"/>
      <c r="F16" s="34"/>
      <c r="G16" s="34"/>
      <c r="H16" s="34"/>
      <c r="I16" s="34"/>
      <c r="J16" s="34"/>
    </row>
    <row r="17" spans="1:10" ht="30" x14ac:dyDescent="0.2">
      <c r="A17" s="12" t="s">
        <v>55</v>
      </c>
      <c r="B17" s="148" t="s">
        <v>7</v>
      </c>
      <c r="C17" s="149"/>
      <c r="D17" s="149"/>
      <c r="E17" s="149"/>
      <c r="F17" s="149"/>
      <c r="G17" s="149"/>
      <c r="H17" s="149"/>
      <c r="I17" s="149"/>
      <c r="J17" s="150"/>
    </row>
    <row r="18" spans="1:10" ht="15" customHeight="1" x14ac:dyDescent="0.2">
      <c r="A18" s="155" t="s">
        <v>56</v>
      </c>
      <c r="B18" s="155" t="s">
        <v>57</v>
      </c>
      <c r="C18" s="156"/>
      <c r="D18" s="161" t="s">
        <v>37</v>
      </c>
      <c r="E18" s="154" t="s">
        <v>58</v>
      </c>
      <c r="F18" s="154"/>
      <c r="G18" s="154"/>
      <c r="H18" s="154"/>
      <c r="I18" s="154"/>
      <c r="J18" s="154"/>
    </row>
    <row r="19" spans="1:10" ht="50.25" customHeight="1" x14ac:dyDescent="0.2">
      <c r="A19" s="159"/>
      <c r="B19" s="157"/>
      <c r="C19" s="158"/>
      <c r="D19" s="162"/>
      <c r="E19" s="71">
        <v>2023</v>
      </c>
      <c r="F19" s="71">
        <v>2024</v>
      </c>
      <c r="G19" s="71">
        <v>2025</v>
      </c>
      <c r="H19" s="71">
        <v>2026</v>
      </c>
      <c r="I19" s="71">
        <v>2027</v>
      </c>
      <c r="J19" s="70" t="s">
        <v>4</v>
      </c>
    </row>
    <row r="20" spans="1:10" ht="39.75" customHeight="1" x14ac:dyDescent="0.2">
      <c r="A20" s="159"/>
      <c r="B20" s="155" t="s">
        <v>59</v>
      </c>
      <c r="C20" s="156"/>
      <c r="D20" s="7" t="s">
        <v>60</v>
      </c>
      <c r="E20" s="6">
        <f>E21+E22+E23+E24</f>
        <v>900</v>
      </c>
      <c r="F20" s="6">
        <f>F21+F22+F23+F24</f>
        <v>900</v>
      </c>
      <c r="G20" s="6">
        <f>G21+G22+G23+G24</f>
        <v>900</v>
      </c>
      <c r="H20" s="6">
        <f>H21+H22+H23+H24</f>
        <v>900</v>
      </c>
      <c r="I20" s="6">
        <f>I21+I22+I23+I24</f>
        <v>900</v>
      </c>
      <c r="J20" s="6">
        <f>E20+F20+G20+H20+I20</f>
        <v>4500</v>
      </c>
    </row>
    <row r="21" spans="1:10" ht="50.25" customHeight="1" x14ac:dyDescent="0.2">
      <c r="A21" s="159"/>
      <c r="B21" s="159"/>
      <c r="C21" s="160"/>
      <c r="D21" s="37" t="s">
        <v>3</v>
      </c>
      <c r="E21" s="6">
        <f>'Перечень мероприятий'!G292</f>
        <v>0</v>
      </c>
      <c r="F21" s="6">
        <f>'Перечень мероприятий'!H292</f>
        <v>0</v>
      </c>
      <c r="G21" s="6">
        <f>'Перечень мероприятий'!I292</f>
        <v>0</v>
      </c>
      <c r="H21" s="6">
        <f>'Перечень мероприятий'!J292</f>
        <v>0</v>
      </c>
      <c r="I21" s="6">
        <f>'Перечень мероприятий'!K292</f>
        <v>0</v>
      </c>
      <c r="J21" s="6">
        <f>E21+F21+G21+H21+I21</f>
        <v>0</v>
      </c>
    </row>
    <row r="22" spans="1:10" ht="62.25" customHeight="1" x14ac:dyDescent="0.2">
      <c r="A22" s="159"/>
      <c r="B22" s="159"/>
      <c r="C22" s="160"/>
      <c r="D22" s="37" t="s">
        <v>2</v>
      </c>
      <c r="E22" s="6">
        <f>'Перечень мероприятий'!G293</f>
        <v>0</v>
      </c>
      <c r="F22" s="6">
        <f>'Перечень мероприятий'!H293</f>
        <v>0</v>
      </c>
      <c r="G22" s="6">
        <f>'Перечень мероприятий'!I293</f>
        <v>0</v>
      </c>
      <c r="H22" s="6">
        <f>'Перечень мероприятий'!J293</f>
        <v>0</v>
      </c>
      <c r="I22" s="6">
        <f>'Перечень мероприятий'!K293</f>
        <v>0</v>
      </c>
      <c r="J22" s="6">
        <f>E22+F22+G22+H22+I22</f>
        <v>0</v>
      </c>
    </row>
    <row r="23" spans="1:10" ht="66.75" customHeight="1" x14ac:dyDescent="0.2">
      <c r="A23" s="159"/>
      <c r="B23" s="159"/>
      <c r="C23" s="160"/>
      <c r="D23" s="8" t="s">
        <v>44</v>
      </c>
      <c r="E23" s="6">
        <f>'Перечень мероприятий'!G294</f>
        <v>900</v>
      </c>
      <c r="F23" s="6">
        <f>'Перечень мероприятий'!H294</f>
        <v>900</v>
      </c>
      <c r="G23" s="6">
        <f>'Перечень мероприятий'!I294</f>
        <v>900</v>
      </c>
      <c r="H23" s="6">
        <f>'Перечень мероприятий'!J294</f>
        <v>900</v>
      </c>
      <c r="I23" s="6">
        <f>'Перечень мероприятий'!K294</f>
        <v>900</v>
      </c>
      <c r="J23" s="6">
        <f>E23+F23+G23+H23+I23</f>
        <v>4500</v>
      </c>
    </row>
    <row r="24" spans="1:10" ht="35.25" customHeight="1" x14ac:dyDescent="0.2">
      <c r="A24" s="157"/>
      <c r="B24" s="157"/>
      <c r="C24" s="158"/>
      <c r="D24" s="8" t="s">
        <v>0</v>
      </c>
      <c r="E24" s="36">
        <f>'Перечень мероприятий'!G295</f>
        <v>0</v>
      </c>
      <c r="F24" s="36">
        <f>'Перечень мероприятий'!H295</f>
        <v>0</v>
      </c>
      <c r="G24" s="36">
        <f>'Перечень мероприятий'!I295</f>
        <v>0</v>
      </c>
      <c r="H24" s="36">
        <f>'Перечень мероприятий'!J295</f>
        <v>0</v>
      </c>
      <c r="I24" s="36">
        <f>'Перечень мероприятий'!K295</f>
        <v>0</v>
      </c>
      <c r="J24" s="39">
        <f>E24+F24+G24+H24+I24</f>
        <v>0</v>
      </c>
    </row>
    <row r="25" spans="1:10" ht="15" customHeight="1" x14ac:dyDescent="0.2">
      <c r="A25" s="40"/>
      <c r="B25" s="40"/>
      <c r="C25" s="40"/>
      <c r="D25" s="40"/>
      <c r="E25" s="15"/>
      <c r="F25" s="15"/>
      <c r="G25" s="15"/>
      <c r="H25" s="15"/>
      <c r="I25" s="15"/>
      <c r="J25" s="15"/>
    </row>
    <row r="26" spans="1:10" ht="42.75" customHeight="1" x14ac:dyDescent="0.2">
      <c r="A26" s="147" t="s">
        <v>381</v>
      </c>
      <c r="B26" s="147"/>
      <c r="C26" s="147"/>
      <c r="D26" s="147"/>
      <c r="E26" s="147"/>
      <c r="F26" s="147"/>
      <c r="G26" s="147"/>
      <c r="H26" s="147"/>
      <c r="I26" s="147"/>
      <c r="J26" s="147"/>
    </row>
    <row r="27" spans="1:10" ht="15" x14ac:dyDescent="0.25">
      <c r="A27" s="33"/>
      <c r="B27" s="33"/>
      <c r="C27" s="33"/>
      <c r="D27" s="33"/>
      <c r="E27" s="34"/>
      <c r="F27" s="34"/>
      <c r="G27" s="34"/>
      <c r="H27" s="34"/>
      <c r="I27" s="34"/>
      <c r="J27" s="34"/>
    </row>
    <row r="28" spans="1:10" ht="30" x14ac:dyDescent="0.2">
      <c r="A28" s="12" t="s">
        <v>55</v>
      </c>
      <c r="B28" s="148" t="s">
        <v>7</v>
      </c>
      <c r="C28" s="149"/>
      <c r="D28" s="149"/>
      <c r="E28" s="149"/>
      <c r="F28" s="149"/>
      <c r="G28" s="149"/>
      <c r="H28" s="149"/>
      <c r="I28" s="149"/>
      <c r="J28" s="150"/>
    </row>
    <row r="29" spans="1:10" ht="15.75" customHeight="1" x14ac:dyDescent="0.2">
      <c r="A29" s="163" t="s">
        <v>56</v>
      </c>
      <c r="B29" s="155" t="s">
        <v>57</v>
      </c>
      <c r="C29" s="156"/>
      <c r="D29" s="161" t="s">
        <v>37</v>
      </c>
      <c r="E29" s="154" t="s">
        <v>58</v>
      </c>
      <c r="F29" s="154"/>
      <c r="G29" s="154"/>
      <c r="H29" s="154"/>
      <c r="I29" s="154"/>
      <c r="J29" s="154"/>
    </row>
    <row r="30" spans="1:10" ht="47.25" customHeight="1" x14ac:dyDescent="0.2">
      <c r="A30" s="164"/>
      <c r="B30" s="157"/>
      <c r="C30" s="158"/>
      <c r="D30" s="162"/>
      <c r="E30" s="71" t="s">
        <v>78</v>
      </c>
      <c r="F30" s="71" t="s">
        <v>79</v>
      </c>
      <c r="G30" s="71" t="s">
        <v>80</v>
      </c>
      <c r="H30" s="71" t="s">
        <v>81</v>
      </c>
      <c r="I30" s="71" t="s">
        <v>82</v>
      </c>
      <c r="J30" s="70" t="s">
        <v>4</v>
      </c>
    </row>
    <row r="31" spans="1:10" ht="36.75" customHeight="1" x14ac:dyDescent="0.2">
      <c r="A31" s="164"/>
      <c r="B31" s="155" t="s">
        <v>59</v>
      </c>
      <c r="C31" s="156"/>
      <c r="D31" s="41" t="s">
        <v>60</v>
      </c>
      <c r="E31" s="36">
        <f>E32+E33+E34+E35</f>
        <v>5550</v>
      </c>
      <c r="F31" s="5">
        <f>F32+F33+F34+F35</f>
        <v>6240</v>
      </c>
      <c r="G31" s="5">
        <f>G32+G33+G34+G35</f>
        <v>6240</v>
      </c>
      <c r="H31" s="5">
        <f>H32+H33+H34+H35</f>
        <v>6240</v>
      </c>
      <c r="I31" s="5">
        <f>I32+I33+I34+I35</f>
        <v>6240</v>
      </c>
      <c r="J31" s="5">
        <f>E31+F31+G31+H31+I31</f>
        <v>30510</v>
      </c>
    </row>
    <row r="32" spans="1:10" ht="53.25" customHeight="1" x14ac:dyDescent="0.2">
      <c r="A32" s="164"/>
      <c r="B32" s="159"/>
      <c r="C32" s="160"/>
      <c r="D32" s="42" t="s">
        <v>3</v>
      </c>
      <c r="E32" s="36">
        <f>'Перечень мероприятий'!G369</f>
        <v>0</v>
      </c>
      <c r="F32" s="5">
        <f>'Перечень мероприятий'!H369</f>
        <v>0</v>
      </c>
      <c r="G32" s="5">
        <f>'Перечень мероприятий'!I369</f>
        <v>0</v>
      </c>
      <c r="H32" s="5">
        <f>'Перечень мероприятий'!J369</f>
        <v>0</v>
      </c>
      <c r="I32" s="5">
        <f>'Перечень мероприятий'!K369</f>
        <v>0</v>
      </c>
      <c r="J32" s="5">
        <f>E32+F32+G32+H32+I32</f>
        <v>0</v>
      </c>
    </row>
    <row r="33" spans="1:10" ht="60.75" customHeight="1" x14ac:dyDescent="0.2">
      <c r="A33" s="164"/>
      <c r="B33" s="159"/>
      <c r="C33" s="160"/>
      <c r="D33" s="42" t="s">
        <v>2</v>
      </c>
      <c r="E33" s="36">
        <f>'Перечень мероприятий'!G370</f>
        <v>0</v>
      </c>
      <c r="F33" s="5">
        <f>'Перечень мероприятий'!H370</f>
        <v>0</v>
      </c>
      <c r="G33" s="5">
        <f>'Перечень мероприятий'!I370</f>
        <v>0</v>
      </c>
      <c r="H33" s="5">
        <f>'Перечень мероприятий'!J370</f>
        <v>0</v>
      </c>
      <c r="I33" s="5">
        <f>'Перечень мероприятий'!K370</f>
        <v>0</v>
      </c>
      <c r="J33" s="5">
        <f>E33+F33+G33+H33+I33</f>
        <v>0</v>
      </c>
    </row>
    <row r="34" spans="1:10" ht="61.5" customHeight="1" x14ac:dyDescent="0.2">
      <c r="A34" s="164"/>
      <c r="B34" s="159"/>
      <c r="C34" s="160"/>
      <c r="D34" s="43" t="s">
        <v>44</v>
      </c>
      <c r="E34" s="36">
        <f>'Перечень мероприятий'!G371</f>
        <v>5550</v>
      </c>
      <c r="F34" s="5">
        <f>'Перечень мероприятий'!H371</f>
        <v>6240</v>
      </c>
      <c r="G34" s="5">
        <f>'Перечень мероприятий'!I371</f>
        <v>6240</v>
      </c>
      <c r="H34" s="5">
        <f>'Перечень мероприятий'!J371</f>
        <v>6240</v>
      </c>
      <c r="I34" s="5">
        <f>'Перечень мероприятий'!K371</f>
        <v>6240</v>
      </c>
      <c r="J34" s="5">
        <f>E34+F34+G34+H34+I34</f>
        <v>30510</v>
      </c>
    </row>
    <row r="35" spans="1:10" ht="36" customHeight="1" x14ac:dyDescent="0.2">
      <c r="A35" s="165"/>
      <c r="B35" s="157"/>
      <c r="C35" s="158"/>
      <c r="D35" s="43" t="s">
        <v>0</v>
      </c>
      <c r="E35" s="36">
        <f>'Перечень мероприятий'!G372</f>
        <v>0</v>
      </c>
      <c r="F35" s="36">
        <f>'Перечень мероприятий'!H372</f>
        <v>0</v>
      </c>
      <c r="G35" s="36">
        <f>'Перечень мероприятий'!I372</f>
        <v>0</v>
      </c>
      <c r="H35" s="36">
        <f>'Перечень мероприятий'!J372</f>
        <v>0</v>
      </c>
      <c r="I35" s="36">
        <f>'Перечень мероприятий'!K372</f>
        <v>0</v>
      </c>
      <c r="J35" s="36">
        <f>E35+F35+G35+H35+I35</f>
        <v>0</v>
      </c>
    </row>
    <row r="36" spans="1:10" ht="36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42.75" customHeight="1" x14ac:dyDescent="0.2">
      <c r="A38" s="147" t="s">
        <v>382</v>
      </c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" x14ac:dyDescent="0.25">
      <c r="A39" s="33"/>
      <c r="B39" s="33"/>
      <c r="C39" s="33"/>
      <c r="D39" s="33"/>
      <c r="E39" s="34"/>
      <c r="F39" s="34"/>
      <c r="G39" s="34"/>
      <c r="H39" s="34"/>
      <c r="I39" s="34"/>
      <c r="J39" s="34"/>
    </row>
    <row r="40" spans="1:10" ht="30" x14ac:dyDescent="0.2">
      <c r="A40" s="12" t="s">
        <v>55</v>
      </c>
      <c r="B40" s="148" t="s">
        <v>7</v>
      </c>
      <c r="C40" s="149"/>
      <c r="D40" s="149"/>
      <c r="E40" s="149"/>
      <c r="F40" s="149"/>
      <c r="G40" s="149"/>
      <c r="H40" s="149"/>
      <c r="I40" s="149"/>
      <c r="J40" s="150"/>
    </row>
    <row r="41" spans="1:10" ht="15" customHeight="1" x14ac:dyDescent="0.2">
      <c r="A41" s="151" t="s">
        <v>56</v>
      </c>
      <c r="B41" s="155" t="s">
        <v>57</v>
      </c>
      <c r="C41" s="156"/>
      <c r="D41" s="161" t="s">
        <v>37</v>
      </c>
      <c r="E41" s="162" t="s">
        <v>58</v>
      </c>
      <c r="F41" s="162"/>
      <c r="G41" s="162"/>
      <c r="H41" s="162"/>
      <c r="I41" s="162"/>
      <c r="J41" s="162"/>
    </row>
    <row r="42" spans="1:10" ht="55.5" customHeight="1" x14ac:dyDescent="0.2">
      <c r="A42" s="151"/>
      <c r="B42" s="157"/>
      <c r="C42" s="158"/>
      <c r="D42" s="162"/>
      <c r="E42" s="71" t="s">
        <v>81</v>
      </c>
      <c r="F42" s="71" t="s">
        <v>174</v>
      </c>
      <c r="G42" s="71" t="s">
        <v>198</v>
      </c>
      <c r="H42" s="71" t="s">
        <v>236</v>
      </c>
      <c r="I42" s="71" t="s">
        <v>200</v>
      </c>
      <c r="J42" s="70" t="s">
        <v>4</v>
      </c>
    </row>
    <row r="43" spans="1:10" ht="49.5" customHeight="1" x14ac:dyDescent="0.2">
      <c r="A43" s="151"/>
      <c r="B43" s="155" t="s">
        <v>59</v>
      </c>
      <c r="C43" s="156"/>
      <c r="D43" s="41" t="s">
        <v>60</v>
      </c>
      <c r="E43" s="6">
        <f>E44+E45+E46+E47</f>
        <v>4350</v>
      </c>
      <c r="F43" s="6">
        <f>F44+F45+F46+F47</f>
        <v>4770</v>
      </c>
      <c r="G43" s="6">
        <f>G44+G45+G46+G47</f>
        <v>4770</v>
      </c>
      <c r="H43" s="6">
        <f>H44+H45+H46+H47</f>
        <v>4770</v>
      </c>
      <c r="I43" s="6">
        <f>I44+I45+I46+I47</f>
        <v>4770</v>
      </c>
      <c r="J43" s="6">
        <f>E43+F43+G43+H43+I43</f>
        <v>23430</v>
      </c>
    </row>
    <row r="44" spans="1:10" ht="60" customHeight="1" x14ac:dyDescent="0.2">
      <c r="A44" s="151"/>
      <c r="B44" s="159"/>
      <c r="C44" s="160"/>
      <c r="D44" s="42" t="s">
        <v>3</v>
      </c>
      <c r="E44" s="36">
        <f>'Перечень мероприятий'!G445</f>
        <v>0</v>
      </c>
      <c r="F44" s="6">
        <f>'Перечень мероприятий'!H445</f>
        <v>0</v>
      </c>
      <c r="G44" s="6">
        <f>'Перечень мероприятий'!I445</f>
        <v>0</v>
      </c>
      <c r="H44" s="6">
        <f>'Перечень мероприятий'!J445</f>
        <v>0</v>
      </c>
      <c r="I44" s="6">
        <f>'Перечень мероприятий'!K445</f>
        <v>0</v>
      </c>
      <c r="J44" s="6">
        <f>E44+F44+G44+H44+I44</f>
        <v>0</v>
      </c>
    </row>
    <row r="45" spans="1:10" ht="67.5" customHeight="1" x14ac:dyDescent="0.2">
      <c r="A45" s="151"/>
      <c r="B45" s="159"/>
      <c r="C45" s="160"/>
      <c r="D45" s="42" t="s">
        <v>2</v>
      </c>
      <c r="E45" s="36">
        <f>'Перечень мероприятий'!G446</f>
        <v>0</v>
      </c>
      <c r="F45" s="6">
        <f>'Перечень мероприятий'!H446</f>
        <v>0</v>
      </c>
      <c r="G45" s="6">
        <f>'Перечень мероприятий'!I446</f>
        <v>0</v>
      </c>
      <c r="H45" s="6">
        <f>'Перечень мероприятий'!J446</f>
        <v>0</v>
      </c>
      <c r="I45" s="6">
        <f>'Перечень мероприятий'!K446</f>
        <v>0</v>
      </c>
      <c r="J45" s="6">
        <f>E45+F45+G45+H45+I45</f>
        <v>0</v>
      </c>
    </row>
    <row r="46" spans="1:10" ht="69.75" customHeight="1" x14ac:dyDescent="0.2">
      <c r="A46" s="151"/>
      <c r="B46" s="159"/>
      <c r="C46" s="160"/>
      <c r="D46" s="43" t="s">
        <v>44</v>
      </c>
      <c r="E46" s="6">
        <f>'Перечень мероприятий'!G447</f>
        <v>4350</v>
      </c>
      <c r="F46" s="6">
        <f>'Перечень мероприятий'!H447</f>
        <v>4770</v>
      </c>
      <c r="G46" s="6">
        <f>'Перечень мероприятий'!I447</f>
        <v>4770</v>
      </c>
      <c r="H46" s="6">
        <f>'Перечень мероприятий'!J447</f>
        <v>4770</v>
      </c>
      <c r="I46" s="6">
        <f>'Перечень мероприятий'!K447</f>
        <v>4770</v>
      </c>
      <c r="J46" s="6">
        <f>E46+F46+G46+H46+I46</f>
        <v>23430</v>
      </c>
    </row>
    <row r="47" spans="1:10" ht="35.25" customHeight="1" x14ac:dyDescent="0.2">
      <c r="A47" s="151"/>
      <c r="B47" s="157"/>
      <c r="C47" s="158"/>
      <c r="D47" s="43" t="s">
        <v>0</v>
      </c>
      <c r="E47" s="36">
        <f>'Перечень мероприятий'!G448</f>
        <v>0</v>
      </c>
      <c r="F47" s="36">
        <f>'Перечень мероприятий'!H448</f>
        <v>0</v>
      </c>
      <c r="G47" s="36">
        <f>'Перечень мероприятий'!I448</f>
        <v>0</v>
      </c>
      <c r="H47" s="36">
        <f>'Перечень мероприятий'!J448</f>
        <v>0</v>
      </c>
      <c r="I47" s="36">
        <f>'Перечень мероприятий'!K448</f>
        <v>0</v>
      </c>
      <c r="J47" s="36">
        <f>E47+F47+G47+H47+I47</f>
        <v>0</v>
      </c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s="9" customFormat="1" ht="42.75" customHeight="1" x14ac:dyDescent="0.2">
      <c r="A50" s="147" t="s">
        <v>384</v>
      </c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5">
      <c r="A51" s="33"/>
      <c r="B51" s="33"/>
      <c r="C51" s="33"/>
      <c r="D51" s="33"/>
      <c r="E51" s="34"/>
      <c r="F51" s="34"/>
      <c r="G51" s="34"/>
      <c r="H51" s="34"/>
      <c r="I51" s="34"/>
      <c r="J51" s="34"/>
    </row>
    <row r="52" spans="1:10" ht="30" x14ac:dyDescent="0.2">
      <c r="A52" s="12" t="s">
        <v>55</v>
      </c>
      <c r="B52" s="148" t="s">
        <v>7</v>
      </c>
      <c r="C52" s="149"/>
      <c r="D52" s="149"/>
      <c r="E52" s="149"/>
      <c r="F52" s="149"/>
      <c r="G52" s="149"/>
      <c r="H52" s="149"/>
      <c r="I52" s="149"/>
      <c r="J52" s="150"/>
    </row>
    <row r="53" spans="1:10" ht="15" customHeight="1" x14ac:dyDescent="0.2">
      <c r="A53" s="151" t="s">
        <v>56</v>
      </c>
      <c r="B53" s="155" t="s">
        <v>57</v>
      </c>
      <c r="C53" s="156"/>
      <c r="D53" s="152" t="s">
        <v>37</v>
      </c>
      <c r="E53" s="154" t="s">
        <v>58</v>
      </c>
      <c r="F53" s="154"/>
      <c r="G53" s="154"/>
      <c r="H53" s="154"/>
      <c r="I53" s="154"/>
      <c r="J53" s="154"/>
    </row>
    <row r="54" spans="1:10" ht="56.25" customHeight="1" x14ac:dyDescent="0.2">
      <c r="A54" s="151"/>
      <c r="B54" s="157"/>
      <c r="C54" s="158"/>
      <c r="D54" s="153"/>
      <c r="E54" s="71" t="s">
        <v>81</v>
      </c>
      <c r="F54" s="71" t="s">
        <v>174</v>
      </c>
      <c r="G54" s="71" t="s">
        <v>198</v>
      </c>
      <c r="H54" s="71" t="s">
        <v>236</v>
      </c>
      <c r="I54" s="71" t="s">
        <v>200</v>
      </c>
      <c r="J54" s="70" t="s">
        <v>4</v>
      </c>
    </row>
    <row r="55" spans="1:10" ht="38.25" customHeight="1" x14ac:dyDescent="0.2">
      <c r="A55" s="151"/>
      <c r="B55" s="155" t="s">
        <v>59</v>
      </c>
      <c r="C55" s="156"/>
      <c r="D55" s="41" t="s">
        <v>60</v>
      </c>
      <c r="E55" s="6">
        <f>E56+E57+E58+E59</f>
        <v>500</v>
      </c>
      <c r="F55" s="6">
        <f>F56+F57+F58+F59</f>
        <v>500</v>
      </c>
      <c r="G55" s="6">
        <f>G56+G57+G58+G59</f>
        <v>500</v>
      </c>
      <c r="H55" s="6">
        <f>H56+H57+H58+H59</f>
        <v>500</v>
      </c>
      <c r="I55" s="6">
        <f>I56+I57+I58+I59</f>
        <v>500</v>
      </c>
      <c r="J55" s="6">
        <f>E55+F55+G55+H55+I55</f>
        <v>2500</v>
      </c>
    </row>
    <row r="56" spans="1:10" ht="51.75" customHeight="1" x14ac:dyDescent="0.2">
      <c r="A56" s="151"/>
      <c r="B56" s="159"/>
      <c r="C56" s="160"/>
      <c r="D56" s="42" t="s">
        <v>3</v>
      </c>
      <c r="E56" s="6">
        <f>'Перечень мероприятий'!G471</f>
        <v>0</v>
      </c>
      <c r="F56" s="6">
        <f>'Перечень мероприятий'!H471</f>
        <v>0</v>
      </c>
      <c r="G56" s="6">
        <f>'Перечень мероприятий'!I471</f>
        <v>0</v>
      </c>
      <c r="H56" s="6">
        <f>'Перечень мероприятий'!J471</f>
        <v>0</v>
      </c>
      <c r="I56" s="6">
        <f>'Перечень мероприятий'!K471</f>
        <v>0</v>
      </c>
      <c r="J56" s="6">
        <f>E56+F56+G56+H56+I56</f>
        <v>0</v>
      </c>
    </row>
    <row r="57" spans="1:10" ht="66" customHeight="1" x14ac:dyDescent="0.2">
      <c r="A57" s="151"/>
      <c r="B57" s="159"/>
      <c r="C57" s="160"/>
      <c r="D57" s="42" t="s">
        <v>2</v>
      </c>
      <c r="E57" s="6">
        <f>'Перечень мероприятий'!G472</f>
        <v>0</v>
      </c>
      <c r="F57" s="6">
        <f>'Перечень мероприятий'!H472</f>
        <v>0</v>
      </c>
      <c r="G57" s="6">
        <f>'Перечень мероприятий'!I472</f>
        <v>0</v>
      </c>
      <c r="H57" s="6">
        <f>'Перечень мероприятий'!J472</f>
        <v>0</v>
      </c>
      <c r="I57" s="6">
        <f>'Перечень мероприятий'!K472</f>
        <v>0</v>
      </c>
      <c r="J57" s="6">
        <f>E57+F57+G57+H57+I57</f>
        <v>0</v>
      </c>
    </row>
    <row r="58" spans="1:10" ht="71.25" customHeight="1" x14ac:dyDescent="0.2">
      <c r="A58" s="151"/>
      <c r="B58" s="159"/>
      <c r="C58" s="160"/>
      <c r="D58" s="43" t="s">
        <v>44</v>
      </c>
      <c r="E58" s="6">
        <f>'Перечень мероприятий'!G473</f>
        <v>500</v>
      </c>
      <c r="F58" s="75">
        <f>'Перечень мероприятий'!H473</f>
        <v>500</v>
      </c>
      <c r="G58" s="6">
        <f>'Перечень мероприятий'!I473</f>
        <v>500</v>
      </c>
      <c r="H58" s="6">
        <f>'Перечень мероприятий'!J473</f>
        <v>500</v>
      </c>
      <c r="I58" s="6">
        <f>'Перечень мероприятий'!K473</f>
        <v>500</v>
      </c>
      <c r="J58" s="6">
        <f>E58+F58+G58+H58+I58</f>
        <v>2500</v>
      </c>
    </row>
    <row r="59" spans="1:10" ht="34.5" customHeight="1" x14ac:dyDescent="0.2">
      <c r="A59" s="151"/>
      <c r="B59" s="157"/>
      <c r="C59" s="158"/>
      <c r="D59" s="43" t="s">
        <v>0</v>
      </c>
      <c r="E59" s="36">
        <f>'Перечень мероприятий'!G474</f>
        <v>0</v>
      </c>
      <c r="F59" s="36">
        <f>'Перечень мероприятий'!H474</f>
        <v>0</v>
      </c>
      <c r="G59" s="36">
        <f>'Перечень мероприятий'!I474</f>
        <v>0</v>
      </c>
      <c r="H59" s="36">
        <f>'Перечень мероприятий'!J474</f>
        <v>0</v>
      </c>
      <c r="I59" s="36">
        <f>'Перечень мероприятий'!K474</f>
        <v>0</v>
      </c>
      <c r="J59" s="36">
        <f>E59+F59+G59+H59+I59</f>
        <v>0</v>
      </c>
    </row>
    <row r="62" spans="1:10" s="9" customFormat="1" ht="42.75" customHeight="1" x14ac:dyDescent="0.2">
      <c r="A62" s="147" t="s">
        <v>385</v>
      </c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5">
      <c r="A63" s="33"/>
      <c r="B63" s="33"/>
      <c r="C63" s="33"/>
      <c r="D63" s="33"/>
      <c r="E63" s="34"/>
      <c r="F63" s="34"/>
      <c r="G63" s="34"/>
      <c r="H63" s="34"/>
      <c r="I63" s="34"/>
      <c r="J63" s="34"/>
    </row>
    <row r="64" spans="1:10" ht="30" x14ac:dyDescent="0.2">
      <c r="A64" s="59" t="s">
        <v>55</v>
      </c>
      <c r="B64" s="148" t="s">
        <v>7</v>
      </c>
      <c r="C64" s="149"/>
      <c r="D64" s="149"/>
      <c r="E64" s="149"/>
      <c r="F64" s="149"/>
      <c r="G64" s="149"/>
      <c r="H64" s="149"/>
      <c r="I64" s="149"/>
      <c r="J64" s="150"/>
    </row>
    <row r="65" spans="1:10" ht="15" customHeight="1" x14ac:dyDescent="0.2">
      <c r="A65" s="151" t="s">
        <v>56</v>
      </c>
      <c r="B65" s="155" t="s">
        <v>57</v>
      </c>
      <c r="C65" s="156"/>
      <c r="D65" s="152" t="s">
        <v>37</v>
      </c>
      <c r="E65" s="154" t="s">
        <v>58</v>
      </c>
      <c r="F65" s="154"/>
      <c r="G65" s="154"/>
      <c r="H65" s="154"/>
      <c r="I65" s="154"/>
      <c r="J65" s="154"/>
    </row>
    <row r="66" spans="1:10" ht="56.25" customHeight="1" x14ac:dyDescent="0.2">
      <c r="A66" s="151"/>
      <c r="B66" s="157"/>
      <c r="C66" s="158"/>
      <c r="D66" s="153"/>
      <c r="E66" s="71" t="s">
        <v>81</v>
      </c>
      <c r="F66" s="71" t="s">
        <v>174</v>
      </c>
      <c r="G66" s="71" t="s">
        <v>198</v>
      </c>
      <c r="H66" s="71" t="s">
        <v>236</v>
      </c>
      <c r="I66" s="71" t="s">
        <v>200</v>
      </c>
      <c r="J66" s="70" t="s">
        <v>4</v>
      </c>
    </row>
    <row r="67" spans="1:10" ht="38.25" customHeight="1" x14ac:dyDescent="0.2">
      <c r="A67" s="151"/>
      <c r="B67" s="155" t="s">
        <v>59</v>
      </c>
      <c r="C67" s="156"/>
      <c r="D67" s="58" t="s">
        <v>60</v>
      </c>
      <c r="E67" s="6">
        <f>E68+E69+E70+E71</f>
        <v>30545.7</v>
      </c>
      <c r="F67" s="6">
        <f>F68+F69+F70+F71</f>
        <v>31047.7</v>
      </c>
      <c r="G67" s="6">
        <f>G68+G69+G70+G71</f>
        <v>31047.7</v>
      </c>
      <c r="H67" s="6">
        <f>H68+H69+H70+H71</f>
        <v>31047.7</v>
      </c>
      <c r="I67" s="6">
        <f>I68+I69+I70+I71</f>
        <v>31047.7</v>
      </c>
      <c r="J67" s="6">
        <f>E67+F67+G67+H67+I67</f>
        <v>154736.5</v>
      </c>
    </row>
    <row r="68" spans="1:10" ht="51.75" customHeight="1" x14ac:dyDescent="0.2">
      <c r="A68" s="151"/>
      <c r="B68" s="159"/>
      <c r="C68" s="160"/>
      <c r="D68" s="42" t="s">
        <v>3</v>
      </c>
      <c r="E68" s="6">
        <f>'Перечень мероприятий'!G497</f>
        <v>0</v>
      </c>
      <c r="F68" s="6">
        <f>'Перечень мероприятий'!H497</f>
        <v>0</v>
      </c>
      <c r="G68" s="6">
        <f>'Перечень мероприятий'!I497</f>
        <v>0</v>
      </c>
      <c r="H68" s="6">
        <f>'Перечень мероприятий'!J497</f>
        <v>0</v>
      </c>
      <c r="I68" s="6">
        <f>'Перечень мероприятий'!K497</f>
        <v>0</v>
      </c>
      <c r="J68" s="6">
        <f>E68+F68+G68+H68+I68</f>
        <v>0</v>
      </c>
    </row>
    <row r="69" spans="1:10" ht="66" customHeight="1" x14ac:dyDescent="0.2">
      <c r="A69" s="151"/>
      <c r="B69" s="159"/>
      <c r="C69" s="160"/>
      <c r="D69" s="42" t="s">
        <v>2</v>
      </c>
      <c r="E69" s="6">
        <f>'Перечень мероприятий'!G498</f>
        <v>0</v>
      </c>
      <c r="F69" s="6">
        <f>'Перечень мероприятий'!H498</f>
        <v>0</v>
      </c>
      <c r="G69" s="6">
        <f>'Перечень мероприятий'!I498</f>
        <v>0</v>
      </c>
      <c r="H69" s="6">
        <f>'Перечень мероприятий'!J498</f>
        <v>0</v>
      </c>
      <c r="I69" s="6">
        <f>'Перечень мероприятий'!K498</f>
        <v>0</v>
      </c>
      <c r="J69" s="6">
        <f>E69+F69+G69+H69+I69</f>
        <v>0</v>
      </c>
    </row>
    <row r="70" spans="1:10" ht="75.75" customHeight="1" x14ac:dyDescent="0.2">
      <c r="A70" s="151"/>
      <c r="B70" s="159"/>
      <c r="C70" s="160"/>
      <c r="D70" s="43" t="s">
        <v>44</v>
      </c>
      <c r="E70" s="6">
        <f>'Перечень мероприятий'!G499</f>
        <v>30545.7</v>
      </c>
      <c r="F70" s="115">
        <f>'Перечень мероприятий'!H499</f>
        <v>31047.7</v>
      </c>
      <c r="G70" s="6">
        <f>'Перечень мероприятий'!I499</f>
        <v>31047.7</v>
      </c>
      <c r="H70" s="6">
        <f>'Перечень мероприятий'!J499</f>
        <v>31047.7</v>
      </c>
      <c r="I70" s="6">
        <f>'Перечень мероприятий'!K499</f>
        <v>31047.7</v>
      </c>
      <c r="J70" s="6">
        <f>E70+F70+G70+H70+I70</f>
        <v>154736.5</v>
      </c>
    </row>
    <row r="71" spans="1:10" ht="33.75" customHeight="1" x14ac:dyDescent="0.2">
      <c r="A71" s="151"/>
      <c r="B71" s="157"/>
      <c r="C71" s="158"/>
      <c r="D71" s="43" t="s">
        <v>0</v>
      </c>
      <c r="E71" s="36">
        <f>'Перечень мероприятий'!G500</f>
        <v>0</v>
      </c>
      <c r="F71" s="36">
        <f>'Перечень мероприятий'!H500</f>
        <v>0</v>
      </c>
      <c r="G71" s="36">
        <f>'Перечень мероприятий'!I500</f>
        <v>0</v>
      </c>
      <c r="H71" s="36">
        <f>'Перечень мероприятий'!J500</f>
        <v>0</v>
      </c>
      <c r="I71" s="36">
        <f>'Перечень мероприятий'!K500</f>
        <v>0</v>
      </c>
      <c r="J71" s="36">
        <f>E71+F71+G71+H71+I71</f>
        <v>0</v>
      </c>
    </row>
  </sheetData>
  <mergeCells count="44">
    <mergeCell ref="I1:J1"/>
    <mergeCell ref="I2:J2"/>
    <mergeCell ref="A3:J3"/>
    <mergeCell ref="B5:J5"/>
    <mergeCell ref="A6:A12"/>
    <mergeCell ref="D6:D7"/>
    <mergeCell ref="E6:J6"/>
    <mergeCell ref="B6:C7"/>
    <mergeCell ref="B8:C12"/>
    <mergeCell ref="A15:J15"/>
    <mergeCell ref="B17:J17"/>
    <mergeCell ref="A18:A24"/>
    <mergeCell ref="D18:D19"/>
    <mergeCell ref="E18:J18"/>
    <mergeCell ref="B18:C19"/>
    <mergeCell ref="B20:C24"/>
    <mergeCell ref="A26:J26"/>
    <mergeCell ref="B28:J28"/>
    <mergeCell ref="A29:A35"/>
    <mergeCell ref="D29:D30"/>
    <mergeCell ref="E29:J29"/>
    <mergeCell ref="B29:C30"/>
    <mergeCell ref="B31:C35"/>
    <mergeCell ref="A38:J38"/>
    <mergeCell ref="B40:J40"/>
    <mergeCell ref="A41:A47"/>
    <mergeCell ref="D41:D42"/>
    <mergeCell ref="E41:J41"/>
    <mergeCell ref="B41:C42"/>
    <mergeCell ref="B43:C47"/>
    <mergeCell ref="A50:J50"/>
    <mergeCell ref="B52:J52"/>
    <mergeCell ref="A53:A59"/>
    <mergeCell ref="D53:D54"/>
    <mergeCell ref="E53:J53"/>
    <mergeCell ref="B53:C54"/>
    <mergeCell ref="B55:C59"/>
    <mergeCell ref="A62:J62"/>
    <mergeCell ref="B64:J64"/>
    <mergeCell ref="A65:A71"/>
    <mergeCell ref="D65:D66"/>
    <mergeCell ref="E65:J65"/>
    <mergeCell ref="B65:C66"/>
    <mergeCell ref="B67:C71"/>
  </mergeCells>
  <printOptions horizontalCentered="1" verticalCentered="1"/>
  <pageMargins left="0.35433070866141736" right="0.35433070866141736" top="0.39370078740157483" bottom="0.39370078740157483" header="0" footer="0"/>
  <pageSetup paperSize="9" scale="78" fitToHeight="0" orientation="landscape" r:id="rId1"/>
  <headerFooter alignWithMargins="0"/>
  <rowBreaks count="5" manualBreakCount="5">
    <brk id="12" max="16383" man="1"/>
    <brk id="25" max="16383" man="1"/>
    <brk id="36" max="16383" man="1"/>
    <brk id="48" max="16383" man="1"/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9"/>
  <sheetViews>
    <sheetView view="pageBreakPreview" zoomScaleNormal="90" zoomScaleSheetLayoutView="100" workbookViewId="0">
      <selection activeCell="K3" sqref="K3"/>
    </sheetView>
  </sheetViews>
  <sheetFormatPr defaultRowHeight="12.75" x14ac:dyDescent="0.2"/>
  <cols>
    <col min="1" max="1" width="8.28515625" style="2" bestFit="1" customWidth="1"/>
    <col min="2" max="2" width="26.5703125" style="2" customWidth="1"/>
    <col min="3" max="3" width="25.85546875" style="2" customWidth="1"/>
    <col min="4" max="4" width="9" style="31" customWidth="1"/>
    <col min="5" max="5" width="16.42578125" style="31" customWidth="1"/>
    <col min="6" max="6" width="13.85546875" style="31" customWidth="1"/>
    <col min="7" max="7" width="12.5703125" style="20" customWidth="1"/>
    <col min="8" max="10" width="12.5703125" style="31" customWidth="1"/>
    <col min="11" max="11" width="28.5703125" style="31" customWidth="1"/>
    <col min="12" max="12" width="64.5703125" style="31" customWidth="1"/>
    <col min="13" max="13" width="50.85546875" style="32" customWidth="1"/>
    <col min="14" max="16" width="9.140625" style="16" customWidth="1"/>
    <col min="17" max="25" width="9.140625" style="16"/>
    <col min="26" max="256" width="9.140625" style="2"/>
    <col min="257" max="257" width="8.28515625" style="2" bestFit="1" customWidth="1"/>
    <col min="258" max="259" width="26.5703125" style="2" customWidth="1"/>
    <col min="260" max="260" width="9" style="2" customWidth="1"/>
    <col min="261" max="261" width="16.42578125" style="2" customWidth="1"/>
    <col min="262" max="262" width="13.85546875" style="2" customWidth="1"/>
    <col min="263" max="266" width="12.5703125" style="2" customWidth="1"/>
    <col min="267" max="267" width="24.28515625" style="2" customWidth="1"/>
    <col min="268" max="268" width="64.5703125" style="2" customWidth="1"/>
    <col min="269" max="269" width="50.85546875" style="2" customWidth="1"/>
    <col min="270" max="272" width="9.140625" style="2" customWidth="1"/>
    <col min="273" max="512" width="9.140625" style="2"/>
    <col min="513" max="513" width="8.28515625" style="2" bestFit="1" customWidth="1"/>
    <col min="514" max="515" width="26.5703125" style="2" customWidth="1"/>
    <col min="516" max="516" width="9" style="2" customWidth="1"/>
    <col min="517" max="517" width="16.42578125" style="2" customWidth="1"/>
    <col min="518" max="518" width="13.85546875" style="2" customWidth="1"/>
    <col min="519" max="522" width="12.5703125" style="2" customWidth="1"/>
    <col min="523" max="523" width="24.28515625" style="2" customWidth="1"/>
    <col min="524" max="524" width="64.5703125" style="2" customWidth="1"/>
    <col min="525" max="525" width="50.85546875" style="2" customWidth="1"/>
    <col min="526" max="528" width="9.140625" style="2" customWidth="1"/>
    <col min="529" max="768" width="9.140625" style="2"/>
    <col min="769" max="769" width="8.28515625" style="2" bestFit="1" customWidth="1"/>
    <col min="770" max="771" width="26.5703125" style="2" customWidth="1"/>
    <col min="772" max="772" width="9" style="2" customWidth="1"/>
    <col min="773" max="773" width="16.42578125" style="2" customWidth="1"/>
    <col min="774" max="774" width="13.85546875" style="2" customWidth="1"/>
    <col min="775" max="778" width="12.5703125" style="2" customWidth="1"/>
    <col min="779" max="779" width="24.28515625" style="2" customWidth="1"/>
    <col min="780" max="780" width="64.5703125" style="2" customWidth="1"/>
    <col min="781" max="781" width="50.85546875" style="2" customWidth="1"/>
    <col min="782" max="784" width="9.140625" style="2" customWidth="1"/>
    <col min="785" max="1024" width="9.140625" style="2"/>
    <col min="1025" max="1025" width="8.28515625" style="2" bestFit="1" customWidth="1"/>
    <col min="1026" max="1027" width="26.5703125" style="2" customWidth="1"/>
    <col min="1028" max="1028" width="9" style="2" customWidth="1"/>
    <col min="1029" max="1029" width="16.42578125" style="2" customWidth="1"/>
    <col min="1030" max="1030" width="13.85546875" style="2" customWidth="1"/>
    <col min="1031" max="1034" width="12.5703125" style="2" customWidth="1"/>
    <col min="1035" max="1035" width="24.28515625" style="2" customWidth="1"/>
    <col min="1036" max="1036" width="64.5703125" style="2" customWidth="1"/>
    <col min="1037" max="1037" width="50.85546875" style="2" customWidth="1"/>
    <col min="1038" max="1040" width="9.140625" style="2" customWidth="1"/>
    <col min="1041" max="1280" width="9.140625" style="2"/>
    <col min="1281" max="1281" width="8.28515625" style="2" bestFit="1" customWidth="1"/>
    <col min="1282" max="1283" width="26.5703125" style="2" customWidth="1"/>
    <col min="1284" max="1284" width="9" style="2" customWidth="1"/>
    <col min="1285" max="1285" width="16.42578125" style="2" customWidth="1"/>
    <col min="1286" max="1286" width="13.85546875" style="2" customWidth="1"/>
    <col min="1287" max="1290" width="12.5703125" style="2" customWidth="1"/>
    <col min="1291" max="1291" width="24.28515625" style="2" customWidth="1"/>
    <col min="1292" max="1292" width="64.5703125" style="2" customWidth="1"/>
    <col min="1293" max="1293" width="50.85546875" style="2" customWidth="1"/>
    <col min="1294" max="1296" width="9.140625" style="2" customWidth="1"/>
    <col min="1297" max="1536" width="9.140625" style="2"/>
    <col min="1537" max="1537" width="8.28515625" style="2" bestFit="1" customWidth="1"/>
    <col min="1538" max="1539" width="26.5703125" style="2" customWidth="1"/>
    <col min="1540" max="1540" width="9" style="2" customWidth="1"/>
    <col min="1541" max="1541" width="16.42578125" style="2" customWidth="1"/>
    <col min="1542" max="1542" width="13.85546875" style="2" customWidth="1"/>
    <col min="1543" max="1546" width="12.5703125" style="2" customWidth="1"/>
    <col min="1547" max="1547" width="24.28515625" style="2" customWidth="1"/>
    <col min="1548" max="1548" width="64.5703125" style="2" customWidth="1"/>
    <col min="1549" max="1549" width="50.85546875" style="2" customWidth="1"/>
    <col min="1550" max="1552" width="9.140625" style="2" customWidth="1"/>
    <col min="1553" max="1792" width="9.140625" style="2"/>
    <col min="1793" max="1793" width="8.28515625" style="2" bestFit="1" customWidth="1"/>
    <col min="1794" max="1795" width="26.5703125" style="2" customWidth="1"/>
    <col min="1796" max="1796" width="9" style="2" customWidth="1"/>
    <col min="1797" max="1797" width="16.42578125" style="2" customWidth="1"/>
    <col min="1798" max="1798" width="13.85546875" style="2" customWidth="1"/>
    <col min="1799" max="1802" width="12.5703125" style="2" customWidth="1"/>
    <col min="1803" max="1803" width="24.28515625" style="2" customWidth="1"/>
    <col min="1804" max="1804" width="64.5703125" style="2" customWidth="1"/>
    <col min="1805" max="1805" width="50.85546875" style="2" customWidth="1"/>
    <col min="1806" max="1808" width="9.140625" style="2" customWidth="1"/>
    <col min="1809" max="2048" width="9.140625" style="2"/>
    <col min="2049" max="2049" width="8.28515625" style="2" bestFit="1" customWidth="1"/>
    <col min="2050" max="2051" width="26.5703125" style="2" customWidth="1"/>
    <col min="2052" max="2052" width="9" style="2" customWidth="1"/>
    <col min="2053" max="2053" width="16.42578125" style="2" customWidth="1"/>
    <col min="2054" max="2054" width="13.85546875" style="2" customWidth="1"/>
    <col min="2055" max="2058" width="12.5703125" style="2" customWidth="1"/>
    <col min="2059" max="2059" width="24.28515625" style="2" customWidth="1"/>
    <col min="2060" max="2060" width="64.5703125" style="2" customWidth="1"/>
    <col min="2061" max="2061" width="50.85546875" style="2" customWidth="1"/>
    <col min="2062" max="2064" width="9.140625" style="2" customWidth="1"/>
    <col min="2065" max="2304" width="9.140625" style="2"/>
    <col min="2305" max="2305" width="8.28515625" style="2" bestFit="1" customWidth="1"/>
    <col min="2306" max="2307" width="26.5703125" style="2" customWidth="1"/>
    <col min="2308" max="2308" width="9" style="2" customWidth="1"/>
    <col min="2309" max="2309" width="16.42578125" style="2" customWidth="1"/>
    <col min="2310" max="2310" width="13.85546875" style="2" customWidth="1"/>
    <col min="2311" max="2314" width="12.5703125" style="2" customWidth="1"/>
    <col min="2315" max="2315" width="24.28515625" style="2" customWidth="1"/>
    <col min="2316" max="2316" width="64.5703125" style="2" customWidth="1"/>
    <col min="2317" max="2317" width="50.85546875" style="2" customWidth="1"/>
    <col min="2318" max="2320" width="9.140625" style="2" customWidth="1"/>
    <col min="2321" max="2560" width="9.140625" style="2"/>
    <col min="2561" max="2561" width="8.28515625" style="2" bestFit="1" customWidth="1"/>
    <col min="2562" max="2563" width="26.5703125" style="2" customWidth="1"/>
    <col min="2564" max="2564" width="9" style="2" customWidth="1"/>
    <col min="2565" max="2565" width="16.42578125" style="2" customWidth="1"/>
    <col min="2566" max="2566" width="13.85546875" style="2" customWidth="1"/>
    <col min="2567" max="2570" width="12.5703125" style="2" customWidth="1"/>
    <col min="2571" max="2571" width="24.28515625" style="2" customWidth="1"/>
    <col min="2572" max="2572" width="64.5703125" style="2" customWidth="1"/>
    <col min="2573" max="2573" width="50.85546875" style="2" customWidth="1"/>
    <col min="2574" max="2576" width="9.140625" style="2" customWidth="1"/>
    <col min="2577" max="2816" width="9.140625" style="2"/>
    <col min="2817" max="2817" width="8.28515625" style="2" bestFit="1" customWidth="1"/>
    <col min="2818" max="2819" width="26.5703125" style="2" customWidth="1"/>
    <col min="2820" max="2820" width="9" style="2" customWidth="1"/>
    <col min="2821" max="2821" width="16.42578125" style="2" customWidth="1"/>
    <col min="2822" max="2822" width="13.85546875" style="2" customWidth="1"/>
    <col min="2823" max="2826" width="12.5703125" style="2" customWidth="1"/>
    <col min="2827" max="2827" width="24.28515625" style="2" customWidth="1"/>
    <col min="2828" max="2828" width="64.5703125" style="2" customWidth="1"/>
    <col min="2829" max="2829" width="50.85546875" style="2" customWidth="1"/>
    <col min="2830" max="2832" width="9.140625" style="2" customWidth="1"/>
    <col min="2833" max="3072" width="9.140625" style="2"/>
    <col min="3073" max="3073" width="8.28515625" style="2" bestFit="1" customWidth="1"/>
    <col min="3074" max="3075" width="26.5703125" style="2" customWidth="1"/>
    <col min="3076" max="3076" width="9" style="2" customWidth="1"/>
    <col min="3077" max="3077" width="16.42578125" style="2" customWidth="1"/>
    <col min="3078" max="3078" width="13.85546875" style="2" customWidth="1"/>
    <col min="3079" max="3082" width="12.5703125" style="2" customWidth="1"/>
    <col min="3083" max="3083" width="24.28515625" style="2" customWidth="1"/>
    <col min="3084" max="3084" width="64.5703125" style="2" customWidth="1"/>
    <col min="3085" max="3085" width="50.85546875" style="2" customWidth="1"/>
    <col min="3086" max="3088" width="9.140625" style="2" customWidth="1"/>
    <col min="3089" max="3328" width="9.140625" style="2"/>
    <col min="3329" max="3329" width="8.28515625" style="2" bestFit="1" customWidth="1"/>
    <col min="3330" max="3331" width="26.5703125" style="2" customWidth="1"/>
    <col min="3332" max="3332" width="9" style="2" customWidth="1"/>
    <col min="3333" max="3333" width="16.42578125" style="2" customWidth="1"/>
    <col min="3334" max="3334" width="13.85546875" style="2" customWidth="1"/>
    <col min="3335" max="3338" width="12.5703125" style="2" customWidth="1"/>
    <col min="3339" max="3339" width="24.28515625" style="2" customWidth="1"/>
    <col min="3340" max="3340" width="64.5703125" style="2" customWidth="1"/>
    <col min="3341" max="3341" width="50.85546875" style="2" customWidth="1"/>
    <col min="3342" max="3344" width="9.140625" style="2" customWidth="1"/>
    <col min="3345" max="3584" width="9.140625" style="2"/>
    <col min="3585" max="3585" width="8.28515625" style="2" bestFit="1" customWidth="1"/>
    <col min="3586" max="3587" width="26.5703125" style="2" customWidth="1"/>
    <col min="3588" max="3588" width="9" style="2" customWidth="1"/>
    <col min="3589" max="3589" width="16.42578125" style="2" customWidth="1"/>
    <col min="3590" max="3590" width="13.85546875" style="2" customWidth="1"/>
    <col min="3591" max="3594" width="12.5703125" style="2" customWidth="1"/>
    <col min="3595" max="3595" width="24.28515625" style="2" customWidth="1"/>
    <col min="3596" max="3596" width="64.5703125" style="2" customWidth="1"/>
    <col min="3597" max="3597" width="50.85546875" style="2" customWidth="1"/>
    <col min="3598" max="3600" width="9.140625" style="2" customWidth="1"/>
    <col min="3601" max="3840" width="9.140625" style="2"/>
    <col min="3841" max="3841" width="8.28515625" style="2" bestFit="1" customWidth="1"/>
    <col min="3842" max="3843" width="26.5703125" style="2" customWidth="1"/>
    <col min="3844" max="3844" width="9" style="2" customWidth="1"/>
    <col min="3845" max="3845" width="16.42578125" style="2" customWidth="1"/>
    <col min="3846" max="3846" width="13.85546875" style="2" customWidth="1"/>
    <col min="3847" max="3850" width="12.5703125" style="2" customWidth="1"/>
    <col min="3851" max="3851" width="24.28515625" style="2" customWidth="1"/>
    <col min="3852" max="3852" width="64.5703125" style="2" customWidth="1"/>
    <col min="3853" max="3853" width="50.85546875" style="2" customWidth="1"/>
    <col min="3854" max="3856" width="9.140625" style="2" customWidth="1"/>
    <col min="3857" max="4096" width="9.140625" style="2"/>
    <col min="4097" max="4097" width="8.28515625" style="2" bestFit="1" customWidth="1"/>
    <col min="4098" max="4099" width="26.5703125" style="2" customWidth="1"/>
    <col min="4100" max="4100" width="9" style="2" customWidth="1"/>
    <col min="4101" max="4101" width="16.42578125" style="2" customWidth="1"/>
    <col min="4102" max="4102" width="13.85546875" style="2" customWidth="1"/>
    <col min="4103" max="4106" width="12.5703125" style="2" customWidth="1"/>
    <col min="4107" max="4107" width="24.28515625" style="2" customWidth="1"/>
    <col min="4108" max="4108" width="64.5703125" style="2" customWidth="1"/>
    <col min="4109" max="4109" width="50.85546875" style="2" customWidth="1"/>
    <col min="4110" max="4112" width="9.140625" style="2" customWidth="1"/>
    <col min="4113" max="4352" width="9.140625" style="2"/>
    <col min="4353" max="4353" width="8.28515625" style="2" bestFit="1" customWidth="1"/>
    <col min="4354" max="4355" width="26.5703125" style="2" customWidth="1"/>
    <col min="4356" max="4356" width="9" style="2" customWidth="1"/>
    <col min="4357" max="4357" width="16.42578125" style="2" customWidth="1"/>
    <col min="4358" max="4358" width="13.85546875" style="2" customWidth="1"/>
    <col min="4359" max="4362" width="12.5703125" style="2" customWidth="1"/>
    <col min="4363" max="4363" width="24.28515625" style="2" customWidth="1"/>
    <col min="4364" max="4364" width="64.5703125" style="2" customWidth="1"/>
    <col min="4365" max="4365" width="50.85546875" style="2" customWidth="1"/>
    <col min="4366" max="4368" width="9.140625" style="2" customWidth="1"/>
    <col min="4369" max="4608" width="9.140625" style="2"/>
    <col min="4609" max="4609" width="8.28515625" style="2" bestFit="1" customWidth="1"/>
    <col min="4610" max="4611" width="26.5703125" style="2" customWidth="1"/>
    <col min="4612" max="4612" width="9" style="2" customWidth="1"/>
    <col min="4613" max="4613" width="16.42578125" style="2" customWidth="1"/>
    <col min="4614" max="4614" width="13.85546875" style="2" customWidth="1"/>
    <col min="4615" max="4618" width="12.5703125" style="2" customWidth="1"/>
    <col min="4619" max="4619" width="24.28515625" style="2" customWidth="1"/>
    <col min="4620" max="4620" width="64.5703125" style="2" customWidth="1"/>
    <col min="4621" max="4621" width="50.85546875" style="2" customWidth="1"/>
    <col min="4622" max="4624" width="9.140625" style="2" customWidth="1"/>
    <col min="4625" max="4864" width="9.140625" style="2"/>
    <col min="4865" max="4865" width="8.28515625" style="2" bestFit="1" customWidth="1"/>
    <col min="4866" max="4867" width="26.5703125" style="2" customWidth="1"/>
    <col min="4868" max="4868" width="9" style="2" customWidth="1"/>
    <col min="4869" max="4869" width="16.42578125" style="2" customWidth="1"/>
    <col min="4870" max="4870" width="13.85546875" style="2" customWidth="1"/>
    <col min="4871" max="4874" width="12.5703125" style="2" customWidth="1"/>
    <col min="4875" max="4875" width="24.28515625" style="2" customWidth="1"/>
    <col min="4876" max="4876" width="64.5703125" style="2" customWidth="1"/>
    <col min="4877" max="4877" width="50.85546875" style="2" customWidth="1"/>
    <col min="4878" max="4880" width="9.140625" style="2" customWidth="1"/>
    <col min="4881" max="5120" width="9.140625" style="2"/>
    <col min="5121" max="5121" width="8.28515625" style="2" bestFit="1" customWidth="1"/>
    <col min="5122" max="5123" width="26.5703125" style="2" customWidth="1"/>
    <col min="5124" max="5124" width="9" style="2" customWidth="1"/>
    <col min="5125" max="5125" width="16.42578125" style="2" customWidth="1"/>
    <col min="5126" max="5126" width="13.85546875" style="2" customWidth="1"/>
    <col min="5127" max="5130" width="12.5703125" style="2" customWidth="1"/>
    <col min="5131" max="5131" width="24.28515625" style="2" customWidth="1"/>
    <col min="5132" max="5132" width="64.5703125" style="2" customWidth="1"/>
    <col min="5133" max="5133" width="50.85546875" style="2" customWidth="1"/>
    <col min="5134" max="5136" width="9.140625" style="2" customWidth="1"/>
    <col min="5137" max="5376" width="9.140625" style="2"/>
    <col min="5377" max="5377" width="8.28515625" style="2" bestFit="1" customWidth="1"/>
    <col min="5378" max="5379" width="26.5703125" style="2" customWidth="1"/>
    <col min="5380" max="5380" width="9" style="2" customWidth="1"/>
    <col min="5381" max="5381" width="16.42578125" style="2" customWidth="1"/>
    <col min="5382" max="5382" width="13.85546875" style="2" customWidth="1"/>
    <col min="5383" max="5386" width="12.5703125" style="2" customWidth="1"/>
    <col min="5387" max="5387" width="24.28515625" style="2" customWidth="1"/>
    <col min="5388" max="5388" width="64.5703125" style="2" customWidth="1"/>
    <col min="5389" max="5389" width="50.85546875" style="2" customWidth="1"/>
    <col min="5390" max="5392" width="9.140625" style="2" customWidth="1"/>
    <col min="5393" max="5632" width="9.140625" style="2"/>
    <col min="5633" max="5633" width="8.28515625" style="2" bestFit="1" customWidth="1"/>
    <col min="5634" max="5635" width="26.5703125" style="2" customWidth="1"/>
    <col min="5636" max="5636" width="9" style="2" customWidth="1"/>
    <col min="5637" max="5637" width="16.42578125" style="2" customWidth="1"/>
    <col min="5638" max="5638" width="13.85546875" style="2" customWidth="1"/>
    <col min="5639" max="5642" width="12.5703125" style="2" customWidth="1"/>
    <col min="5643" max="5643" width="24.28515625" style="2" customWidth="1"/>
    <col min="5644" max="5644" width="64.5703125" style="2" customWidth="1"/>
    <col min="5645" max="5645" width="50.85546875" style="2" customWidth="1"/>
    <col min="5646" max="5648" width="9.140625" style="2" customWidth="1"/>
    <col min="5649" max="5888" width="9.140625" style="2"/>
    <col min="5889" max="5889" width="8.28515625" style="2" bestFit="1" customWidth="1"/>
    <col min="5890" max="5891" width="26.5703125" style="2" customWidth="1"/>
    <col min="5892" max="5892" width="9" style="2" customWidth="1"/>
    <col min="5893" max="5893" width="16.42578125" style="2" customWidth="1"/>
    <col min="5894" max="5894" width="13.85546875" style="2" customWidth="1"/>
    <col min="5895" max="5898" width="12.5703125" style="2" customWidth="1"/>
    <col min="5899" max="5899" width="24.28515625" style="2" customWidth="1"/>
    <col min="5900" max="5900" width="64.5703125" style="2" customWidth="1"/>
    <col min="5901" max="5901" width="50.85546875" style="2" customWidth="1"/>
    <col min="5902" max="5904" width="9.140625" style="2" customWidth="1"/>
    <col min="5905" max="6144" width="9.140625" style="2"/>
    <col min="6145" max="6145" width="8.28515625" style="2" bestFit="1" customWidth="1"/>
    <col min="6146" max="6147" width="26.5703125" style="2" customWidth="1"/>
    <col min="6148" max="6148" width="9" style="2" customWidth="1"/>
    <col min="6149" max="6149" width="16.42578125" style="2" customWidth="1"/>
    <col min="6150" max="6150" width="13.85546875" style="2" customWidth="1"/>
    <col min="6151" max="6154" width="12.5703125" style="2" customWidth="1"/>
    <col min="6155" max="6155" width="24.28515625" style="2" customWidth="1"/>
    <col min="6156" max="6156" width="64.5703125" style="2" customWidth="1"/>
    <col min="6157" max="6157" width="50.85546875" style="2" customWidth="1"/>
    <col min="6158" max="6160" width="9.140625" style="2" customWidth="1"/>
    <col min="6161" max="6400" width="9.140625" style="2"/>
    <col min="6401" max="6401" width="8.28515625" style="2" bestFit="1" customWidth="1"/>
    <col min="6402" max="6403" width="26.5703125" style="2" customWidth="1"/>
    <col min="6404" max="6404" width="9" style="2" customWidth="1"/>
    <col min="6405" max="6405" width="16.42578125" style="2" customWidth="1"/>
    <col min="6406" max="6406" width="13.85546875" style="2" customWidth="1"/>
    <col min="6407" max="6410" width="12.5703125" style="2" customWidth="1"/>
    <col min="6411" max="6411" width="24.28515625" style="2" customWidth="1"/>
    <col min="6412" max="6412" width="64.5703125" style="2" customWidth="1"/>
    <col min="6413" max="6413" width="50.85546875" style="2" customWidth="1"/>
    <col min="6414" max="6416" width="9.140625" style="2" customWidth="1"/>
    <col min="6417" max="6656" width="9.140625" style="2"/>
    <col min="6657" max="6657" width="8.28515625" style="2" bestFit="1" customWidth="1"/>
    <col min="6658" max="6659" width="26.5703125" style="2" customWidth="1"/>
    <col min="6660" max="6660" width="9" style="2" customWidth="1"/>
    <col min="6661" max="6661" width="16.42578125" style="2" customWidth="1"/>
    <col min="6662" max="6662" width="13.85546875" style="2" customWidth="1"/>
    <col min="6663" max="6666" width="12.5703125" style="2" customWidth="1"/>
    <col min="6667" max="6667" width="24.28515625" style="2" customWidth="1"/>
    <col min="6668" max="6668" width="64.5703125" style="2" customWidth="1"/>
    <col min="6669" max="6669" width="50.85546875" style="2" customWidth="1"/>
    <col min="6670" max="6672" width="9.140625" style="2" customWidth="1"/>
    <col min="6673" max="6912" width="9.140625" style="2"/>
    <col min="6913" max="6913" width="8.28515625" style="2" bestFit="1" customWidth="1"/>
    <col min="6914" max="6915" width="26.5703125" style="2" customWidth="1"/>
    <col min="6916" max="6916" width="9" style="2" customWidth="1"/>
    <col min="6917" max="6917" width="16.42578125" style="2" customWidth="1"/>
    <col min="6918" max="6918" width="13.85546875" style="2" customWidth="1"/>
    <col min="6919" max="6922" width="12.5703125" style="2" customWidth="1"/>
    <col min="6923" max="6923" width="24.28515625" style="2" customWidth="1"/>
    <col min="6924" max="6924" width="64.5703125" style="2" customWidth="1"/>
    <col min="6925" max="6925" width="50.85546875" style="2" customWidth="1"/>
    <col min="6926" max="6928" width="9.140625" style="2" customWidth="1"/>
    <col min="6929" max="7168" width="9.140625" style="2"/>
    <col min="7169" max="7169" width="8.28515625" style="2" bestFit="1" customWidth="1"/>
    <col min="7170" max="7171" width="26.5703125" style="2" customWidth="1"/>
    <col min="7172" max="7172" width="9" style="2" customWidth="1"/>
    <col min="7173" max="7173" width="16.42578125" style="2" customWidth="1"/>
    <col min="7174" max="7174" width="13.85546875" style="2" customWidth="1"/>
    <col min="7175" max="7178" width="12.5703125" style="2" customWidth="1"/>
    <col min="7179" max="7179" width="24.28515625" style="2" customWidth="1"/>
    <col min="7180" max="7180" width="64.5703125" style="2" customWidth="1"/>
    <col min="7181" max="7181" width="50.85546875" style="2" customWidth="1"/>
    <col min="7182" max="7184" width="9.140625" style="2" customWidth="1"/>
    <col min="7185" max="7424" width="9.140625" style="2"/>
    <col min="7425" max="7425" width="8.28515625" style="2" bestFit="1" customWidth="1"/>
    <col min="7426" max="7427" width="26.5703125" style="2" customWidth="1"/>
    <col min="7428" max="7428" width="9" style="2" customWidth="1"/>
    <col min="7429" max="7429" width="16.42578125" style="2" customWidth="1"/>
    <col min="7430" max="7430" width="13.85546875" style="2" customWidth="1"/>
    <col min="7431" max="7434" width="12.5703125" style="2" customWidth="1"/>
    <col min="7435" max="7435" width="24.28515625" style="2" customWidth="1"/>
    <col min="7436" max="7436" width="64.5703125" style="2" customWidth="1"/>
    <col min="7437" max="7437" width="50.85546875" style="2" customWidth="1"/>
    <col min="7438" max="7440" width="9.140625" style="2" customWidth="1"/>
    <col min="7441" max="7680" width="9.140625" style="2"/>
    <col min="7681" max="7681" width="8.28515625" style="2" bestFit="1" customWidth="1"/>
    <col min="7682" max="7683" width="26.5703125" style="2" customWidth="1"/>
    <col min="7684" max="7684" width="9" style="2" customWidth="1"/>
    <col min="7685" max="7685" width="16.42578125" style="2" customWidth="1"/>
    <col min="7686" max="7686" width="13.85546875" style="2" customWidth="1"/>
    <col min="7687" max="7690" width="12.5703125" style="2" customWidth="1"/>
    <col min="7691" max="7691" width="24.28515625" style="2" customWidth="1"/>
    <col min="7692" max="7692" width="64.5703125" style="2" customWidth="1"/>
    <col min="7693" max="7693" width="50.85546875" style="2" customWidth="1"/>
    <col min="7694" max="7696" width="9.140625" style="2" customWidth="1"/>
    <col min="7697" max="7936" width="9.140625" style="2"/>
    <col min="7937" max="7937" width="8.28515625" style="2" bestFit="1" customWidth="1"/>
    <col min="7938" max="7939" width="26.5703125" style="2" customWidth="1"/>
    <col min="7940" max="7940" width="9" style="2" customWidth="1"/>
    <col min="7941" max="7941" width="16.42578125" style="2" customWidth="1"/>
    <col min="7942" max="7942" width="13.85546875" style="2" customWidth="1"/>
    <col min="7943" max="7946" width="12.5703125" style="2" customWidth="1"/>
    <col min="7947" max="7947" width="24.28515625" style="2" customWidth="1"/>
    <col min="7948" max="7948" width="64.5703125" style="2" customWidth="1"/>
    <col min="7949" max="7949" width="50.85546875" style="2" customWidth="1"/>
    <col min="7950" max="7952" width="9.140625" style="2" customWidth="1"/>
    <col min="7953" max="8192" width="9.140625" style="2"/>
    <col min="8193" max="8193" width="8.28515625" style="2" bestFit="1" customWidth="1"/>
    <col min="8194" max="8195" width="26.5703125" style="2" customWidth="1"/>
    <col min="8196" max="8196" width="9" style="2" customWidth="1"/>
    <col min="8197" max="8197" width="16.42578125" style="2" customWidth="1"/>
    <col min="8198" max="8198" width="13.85546875" style="2" customWidth="1"/>
    <col min="8199" max="8202" width="12.5703125" style="2" customWidth="1"/>
    <col min="8203" max="8203" width="24.28515625" style="2" customWidth="1"/>
    <col min="8204" max="8204" width="64.5703125" style="2" customWidth="1"/>
    <col min="8205" max="8205" width="50.85546875" style="2" customWidth="1"/>
    <col min="8206" max="8208" width="9.140625" style="2" customWidth="1"/>
    <col min="8209" max="8448" width="9.140625" style="2"/>
    <col min="8449" max="8449" width="8.28515625" style="2" bestFit="1" customWidth="1"/>
    <col min="8450" max="8451" width="26.5703125" style="2" customWidth="1"/>
    <col min="8452" max="8452" width="9" style="2" customWidth="1"/>
    <col min="8453" max="8453" width="16.42578125" style="2" customWidth="1"/>
    <col min="8454" max="8454" width="13.85546875" style="2" customWidth="1"/>
    <col min="8455" max="8458" width="12.5703125" style="2" customWidth="1"/>
    <col min="8459" max="8459" width="24.28515625" style="2" customWidth="1"/>
    <col min="8460" max="8460" width="64.5703125" style="2" customWidth="1"/>
    <col min="8461" max="8461" width="50.85546875" style="2" customWidth="1"/>
    <col min="8462" max="8464" width="9.140625" style="2" customWidth="1"/>
    <col min="8465" max="8704" width="9.140625" style="2"/>
    <col min="8705" max="8705" width="8.28515625" style="2" bestFit="1" customWidth="1"/>
    <col min="8706" max="8707" width="26.5703125" style="2" customWidth="1"/>
    <col min="8708" max="8708" width="9" style="2" customWidth="1"/>
    <col min="8709" max="8709" width="16.42578125" style="2" customWidth="1"/>
    <col min="8710" max="8710" width="13.85546875" style="2" customWidth="1"/>
    <col min="8711" max="8714" width="12.5703125" style="2" customWidth="1"/>
    <col min="8715" max="8715" width="24.28515625" style="2" customWidth="1"/>
    <col min="8716" max="8716" width="64.5703125" style="2" customWidth="1"/>
    <col min="8717" max="8717" width="50.85546875" style="2" customWidth="1"/>
    <col min="8718" max="8720" width="9.140625" style="2" customWidth="1"/>
    <col min="8721" max="8960" width="9.140625" style="2"/>
    <col min="8961" max="8961" width="8.28515625" style="2" bestFit="1" customWidth="1"/>
    <col min="8962" max="8963" width="26.5703125" style="2" customWidth="1"/>
    <col min="8964" max="8964" width="9" style="2" customWidth="1"/>
    <col min="8965" max="8965" width="16.42578125" style="2" customWidth="1"/>
    <col min="8966" max="8966" width="13.85546875" style="2" customWidth="1"/>
    <col min="8967" max="8970" width="12.5703125" style="2" customWidth="1"/>
    <col min="8971" max="8971" width="24.28515625" style="2" customWidth="1"/>
    <col min="8972" max="8972" width="64.5703125" style="2" customWidth="1"/>
    <col min="8973" max="8973" width="50.85546875" style="2" customWidth="1"/>
    <col min="8974" max="8976" width="9.140625" style="2" customWidth="1"/>
    <col min="8977" max="9216" width="9.140625" style="2"/>
    <col min="9217" max="9217" width="8.28515625" style="2" bestFit="1" customWidth="1"/>
    <col min="9218" max="9219" width="26.5703125" style="2" customWidth="1"/>
    <col min="9220" max="9220" width="9" style="2" customWidth="1"/>
    <col min="9221" max="9221" width="16.42578125" style="2" customWidth="1"/>
    <col min="9222" max="9222" width="13.85546875" style="2" customWidth="1"/>
    <col min="9223" max="9226" width="12.5703125" style="2" customWidth="1"/>
    <col min="9227" max="9227" width="24.28515625" style="2" customWidth="1"/>
    <col min="9228" max="9228" width="64.5703125" style="2" customWidth="1"/>
    <col min="9229" max="9229" width="50.85546875" style="2" customWidth="1"/>
    <col min="9230" max="9232" width="9.140625" style="2" customWidth="1"/>
    <col min="9233" max="9472" width="9.140625" style="2"/>
    <col min="9473" max="9473" width="8.28515625" style="2" bestFit="1" customWidth="1"/>
    <col min="9474" max="9475" width="26.5703125" style="2" customWidth="1"/>
    <col min="9476" max="9476" width="9" style="2" customWidth="1"/>
    <col min="9477" max="9477" width="16.42578125" style="2" customWidth="1"/>
    <col min="9478" max="9478" width="13.85546875" style="2" customWidth="1"/>
    <col min="9479" max="9482" width="12.5703125" style="2" customWidth="1"/>
    <col min="9483" max="9483" width="24.28515625" style="2" customWidth="1"/>
    <col min="9484" max="9484" width="64.5703125" style="2" customWidth="1"/>
    <col min="9485" max="9485" width="50.85546875" style="2" customWidth="1"/>
    <col min="9486" max="9488" width="9.140625" style="2" customWidth="1"/>
    <col min="9489" max="9728" width="9.140625" style="2"/>
    <col min="9729" max="9729" width="8.28515625" style="2" bestFit="1" customWidth="1"/>
    <col min="9730" max="9731" width="26.5703125" style="2" customWidth="1"/>
    <col min="9732" max="9732" width="9" style="2" customWidth="1"/>
    <col min="9733" max="9733" width="16.42578125" style="2" customWidth="1"/>
    <col min="9734" max="9734" width="13.85546875" style="2" customWidth="1"/>
    <col min="9735" max="9738" width="12.5703125" style="2" customWidth="1"/>
    <col min="9739" max="9739" width="24.28515625" style="2" customWidth="1"/>
    <col min="9740" max="9740" width="64.5703125" style="2" customWidth="1"/>
    <col min="9741" max="9741" width="50.85546875" style="2" customWidth="1"/>
    <col min="9742" max="9744" width="9.140625" style="2" customWidth="1"/>
    <col min="9745" max="9984" width="9.140625" style="2"/>
    <col min="9985" max="9985" width="8.28515625" style="2" bestFit="1" customWidth="1"/>
    <col min="9986" max="9987" width="26.5703125" style="2" customWidth="1"/>
    <col min="9988" max="9988" width="9" style="2" customWidth="1"/>
    <col min="9989" max="9989" width="16.42578125" style="2" customWidth="1"/>
    <col min="9990" max="9990" width="13.85546875" style="2" customWidth="1"/>
    <col min="9991" max="9994" width="12.5703125" style="2" customWidth="1"/>
    <col min="9995" max="9995" width="24.28515625" style="2" customWidth="1"/>
    <col min="9996" max="9996" width="64.5703125" style="2" customWidth="1"/>
    <col min="9997" max="9997" width="50.85546875" style="2" customWidth="1"/>
    <col min="9998" max="10000" width="9.140625" style="2" customWidth="1"/>
    <col min="10001" max="10240" width="9.140625" style="2"/>
    <col min="10241" max="10241" width="8.28515625" style="2" bestFit="1" customWidth="1"/>
    <col min="10242" max="10243" width="26.5703125" style="2" customWidth="1"/>
    <col min="10244" max="10244" width="9" style="2" customWidth="1"/>
    <col min="10245" max="10245" width="16.42578125" style="2" customWidth="1"/>
    <col min="10246" max="10246" width="13.85546875" style="2" customWidth="1"/>
    <col min="10247" max="10250" width="12.5703125" style="2" customWidth="1"/>
    <col min="10251" max="10251" width="24.28515625" style="2" customWidth="1"/>
    <col min="10252" max="10252" width="64.5703125" style="2" customWidth="1"/>
    <col min="10253" max="10253" width="50.85546875" style="2" customWidth="1"/>
    <col min="10254" max="10256" width="9.140625" style="2" customWidth="1"/>
    <col min="10257" max="10496" width="9.140625" style="2"/>
    <col min="10497" max="10497" width="8.28515625" style="2" bestFit="1" customWidth="1"/>
    <col min="10498" max="10499" width="26.5703125" style="2" customWidth="1"/>
    <col min="10500" max="10500" width="9" style="2" customWidth="1"/>
    <col min="10501" max="10501" width="16.42578125" style="2" customWidth="1"/>
    <col min="10502" max="10502" width="13.85546875" style="2" customWidth="1"/>
    <col min="10503" max="10506" width="12.5703125" style="2" customWidth="1"/>
    <col min="10507" max="10507" width="24.28515625" style="2" customWidth="1"/>
    <col min="10508" max="10508" width="64.5703125" style="2" customWidth="1"/>
    <col min="10509" max="10509" width="50.85546875" style="2" customWidth="1"/>
    <col min="10510" max="10512" width="9.140625" style="2" customWidth="1"/>
    <col min="10513" max="10752" width="9.140625" style="2"/>
    <col min="10753" max="10753" width="8.28515625" style="2" bestFit="1" customWidth="1"/>
    <col min="10754" max="10755" width="26.5703125" style="2" customWidth="1"/>
    <col min="10756" max="10756" width="9" style="2" customWidth="1"/>
    <col min="10757" max="10757" width="16.42578125" style="2" customWidth="1"/>
    <col min="10758" max="10758" width="13.85546875" style="2" customWidth="1"/>
    <col min="10759" max="10762" width="12.5703125" style="2" customWidth="1"/>
    <col min="10763" max="10763" width="24.28515625" style="2" customWidth="1"/>
    <col min="10764" max="10764" width="64.5703125" style="2" customWidth="1"/>
    <col min="10765" max="10765" width="50.85546875" style="2" customWidth="1"/>
    <col min="10766" max="10768" width="9.140625" style="2" customWidth="1"/>
    <col min="10769" max="11008" width="9.140625" style="2"/>
    <col min="11009" max="11009" width="8.28515625" style="2" bestFit="1" customWidth="1"/>
    <col min="11010" max="11011" width="26.5703125" style="2" customWidth="1"/>
    <col min="11012" max="11012" width="9" style="2" customWidth="1"/>
    <col min="11013" max="11013" width="16.42578125" style="2" customWidth="1"/>
    <col min="11014" max="11014" width="13.85546875" style="2" customWidth="1"/>
    <col min="11015" max="11018" width="12.5703125" style="2" customWidth="1"/>
    <col min="11019" max="11019" width="24.28515625" style="2" customWidth="1"/>
    <col min="11020" max="11020" width="64.5703125" style="2" customWidth="1"/>
    <col min="11021" max="11021" width="50.85546875" style="2" customWidth="1"/>
    <col min="11022" max="11024" width="9.140625" style="2" customWidth="1"/>
    <col min="11025" max="11264" width="9.140625" style="2"/>
    <col min="11265" max="11265" width="8.28515625" style="2" bestFit="1" customWidth="1"/>
    <col min="11266" max="11267" width="26.5703125" style="2" customWidth="1"/>
    <col min="11268" max="11268" width="9" style="2" customWidth="1"/>
    <col min="11269" max="11269" width="16.42578125" style="2" customWidth="1"/>
    <col min="11270" max="11270" width="13.85546875" style="2" customWidth="1"/>
    <col min="11271" max="11274" width="12.5703125" style="2" customWidth="1"/>
    <col min="11275" max="11275" width="24.28515625" style="2" customWidth="1"/>
    <col min="11276" max="11276" width="64.5703125" style="2" customWidth="1"/>
    <col min="11277" max="11277" width="50.85546875" style="2" customWidth="1"/>
    <col min="11278" max="11280" width="9.140625" style="2" customWidth="1"/>
    <col min="11281" max="11520" width="9.140625" style="2"/>
    <col min="11521" max="11521" width="8.28515625" style="2" bestFit="1" customWidth="1"/>
    <col min="11522" max="11523" width="26.5703125" style="2" customWidth="1"/>
    <col min="11524" max="11524" width="9" style="2" customWidth="1"/>
    <col min="11525" max="11525" width="16.42578125" style="2" customWidth="1"/>
    <col min="11526" max="11526" width="13.85546875" style="2" customWidth="1"/>
    <col min="11527" max="11530" width="12.5703125" style="2" customWidth="1"/>
    <col min="11531" max="11531" width="24.28515625" style="2" customWidth="1"/>
    <col min="11532" max="11532" width="64.5703125" style="2" customWidth="1"/>
    <col min="11533" max="11533" width="50.85546875" style="2" customWidth="1"/>
    <col min="11534" max="11536" width="9.140625" style="2" customWidth="1"/>
    <col min="11537" max="11776" width="9.140625" style="2"/>
    <col min="11777" max="11777" width="8.28515625" style="2" bestFit="1" customWidth="1"/>
    <col min="11778" max="11779" width="26.5703125" style="2" customWidth="1"/>
    <col min="11780" max="11780" width="9" style="2" customWidth="1"/>
    <col min="11781" max="11781" width="16.42578125" style="2" customWidth="1"/>
    <col min="11782" max="11782" width="13.85546875" style="2" customWidth="1"/>
    <col min="11783" max="11786" width="12.5703125" style="2" customWidth="1"/>
    <col min="11787" max="11787" width="24.28515625" style="2" customWidth="1"/>
    <col min="11788" max="11788" width="64.5703125" style="2" customWidth="1"/>
    <col min="11789" max="11789" width="50.85546875" style="2" customWidth="1"/>
    <col min="11790" max="11792" width="9.140625" style="2" customWidth="1"/>
    <col min="11793" max="12032" width="9.140625" style="2"/>
    <col min="12033" max="12033" width="8.28515625" style="2" bestFit="1" customWidth="1"/>
    <col min="12034" max="12035" width="26.5703125" style="2" customWidth="1"/>
    <col min="12036" max="12036" width="9" style="2" customWidth="1"/>
    <col min="12037" max="12037" width="16.42578125" style="2" customWidth="1"/>
    <col min="12038" max="12038" width="13.85546875" style="2" customWidth="1"/>
    <col min="12039" max="12042" width="12.5703125" style="2" customWidth="1"/>
    <col min="12043" max="12043" width="24.28515625" style="2" customWidth="1"/>
    <col min="12044" max="12044" width="64.5703125" style="2" customWidth="1"/>
    <col min="12045" max="12045" width="50.85546875" style="2" customWidth="1"/>
    <col min="12046" max="12048" width="9.140625" style="2" customWidth="1"/>
    <col min="12049" max="12288" width="9.140625" style="2"/>
    <col min="12289" max="12289" width="8.28515625" style="2" bestFit="1" customWidth="1"/>
    <col min="12290" max="12291" width="26.5703125" style="2" customWidth="1"/>
    <col min="12292" max="12292" width="9" style="2" customWidth="1"/>
    <col min="12293" max="12293" width="16.42578125" style="2" customWidth="1"/>
    <col min="12294" max="12294" width="13.85546875" style="2" customWidth="1"/>
    <col min="12295" max="12298" width="12.5703125" style="2" customWidth="1"/>
    <col min="12299" max="12299" width="24.28515625" style="2" customWidth="1"/>
    <col min="12300" max="12300" width="64.5703125" style="2" customWidth="1"/>
    <col min="12301" max="12301" width="50.85546875" style="2" customWidth="1"/>
    <col min="12302" max="12304" width="9.140625" style="2" customWidth="1"/>
    <col min="12305" max="12544" width="9.140625" style="2"/>
    <col min="12545" max="12545" width="8.28515625" style="2" bestFit="1" customWidth="1"/>
    <col min="12546" max="12547" width="26.5703125" style="2" customWidth="1"/>
    <col min="12548" max="12548" width="9" style="2" customWidth="1"/>
    <col min="12549" max="12549" width="16.42578125" style="2" customWidth="1"/>
    <col min="12550" max="12550" width="13.85546875" style="2" customWidth="1"/>
    <col min="12551" max="12554" width="12.5703125" style="2" customWidth="1"/>
    <col min="12555" max="12555" width="24.28515625" style="2" customWidth="1"/>
    <col min="12556" max="12556" width="64.5703125" style="2" customWidth="1"/>
    <col min="12557" max="12557" width="50.85546875" style="2" customWidth="1"/>
    <col min="12558" max="12560" width="9.140625" style="2" customWidth="1"/>
    <col min="12561" max="12800" width="9.140625" style="2"/>
    <col min="12801" max="12801" width="8.28515625" style="2" bestFit="1" customWidth="1"/>
    <col min="12802" max="12803" width="26.5703125" style="2" customWidth="1"/>
    <col min="12804" max="12804" width="9" style="2" customWidth="1"/>
    <col min="12805" max="12805" width="16.42578125" style="2" customWidth="1"/>
    <col min="12806" max="12806" width="13.85546875" style="2" customWidth="1"/>
    <col min="12807" max="12810" width="12.5703125" style="2" customWidth="1"/>
    <col min="12811" max="12811" width="24.28515625" style="2" customWidth="1"/>
    <col min="12812" max="12812" width="64.5703125" style="2" customWidth="1"/>
    <col min="12813" max="12813" width="50.85546875" style="2" customWidth="1"/>
    <col min="12814" max="12816" width="9.140625" style="2" customWidth="1"/>
    <col min="12817" max="13056" width="9.140625" style="2"/>
    <col min="13057" max="13057" width="8.28515625" style="2" bestFit="1" customWidth="1"/>
    <col min="13058" max="13059" width="26.5703125" style="2" customWidth="1"/>
    <col min="13060" max="13060" width="9" style="2" customWidth="1"/>
    <col min="13061" max="13061" width="16.42578125" style="2" customWidth="1"/>
    <col min="13062" max="13062" width="13.85546875" style="2" customWidth="1"/>
    <col min="13063" max="13066" width="12.5703125" style="2" customWidth="1"/>
    <col min="13067" max="13067" width="24.28515625" style="2" customWidth="1"/>
    <col min="13068" max="13068" width="64.5703125" style="2" customWidth="1"/>
    <col min="13069" max="13069" width="50.85546875" style="2" customWidth="1"/>
    <col min="13070" max="13072" width="9.140625" style="2" customWidth="1"/>
    <col min="13073" max="13312" width="9.140625" style="2"/>
    <col min="13313" max="13313" width="8.28515625" style="2" bestFit="1" customWidth="1"/>
    <col min="13314" max="13315" width="26.5703125" style="2" customWidth="1"/>
    <col min="13316" max="13316" width="9" style="2" customWidth="1"/>
    <col min="13317" max="13317" width="16.42578125" style="2" customWidth="1"/>
    <col min="13318" max="13318" width="13.85546875" style="2" customWidth="1"/>
    <col min="13319" max="13322" width="12.5703125" style="2" customWidth="1"/>
    <col min="13323" max="13323" width="24.28515625" style="2" customWidth="1"/>
    <col min="13324" max="13324" width="64.5703125" style="2" customWidth="1"/>
    <col min="13325" max="13325" width="50.85546875" style="2" customWidth="1"/>
    <col min="13326" max="13328" width="9.140625" style="2" customWidth="1"/>
    <col min="13329" max="13568" width="9.140625" style="2"/>
    <col min="13569" max="13569" width="8.28515625" style="2" bestFit="1" customWidth="1"/>
    <col min="13570" max="13571" width="26.5703125" style="2" customWidth="1"/>
    <col min="13572" max="13572" width="9" style="2" customWidth="1"/>
    <col min="13573" max="13573" width="16.42578125" style="2" customWidth="1"/>
    <col min="13574" max="13574" width="13.85546875" style="2" customWidth="1"/>
    <col min="13575" max="13578" width="12.5703125" style="2" customWidth="1"/>
    <col min="13579" max="13579" width="24.28515625" style="2" customWidth="1"/>
    <col min="13580" max="13580" width="64.5703125" style="2" customWidth="1"/>
    <col min="13581" max="13581" width="50.85546875" style="2" customWidth="1"/>
    <col min="13582" max="13584" width="9.140625" style="2" customWidth="1"/>
    <col min="13585" max="13824" width="9.140625" style="2"/>
    <col min="13825" max="13825" width="8.28515625" style="2" bestFit="1" customWidth="1"/>
    <col min="13826" max="13827" width="26.5703125" style="2" customWidth="1"/>
    <col min="13828" max="13828" width="9" style="2" customWidth="1"/>
    <col min="13829" max="13829" width="16.42578125" style="2" customWidth="1"/>
    <col min="13830" max="13830" width="13.85546875" style="2" customWidth="1"/>
    <col min="13831" max="13834" width="12.5703125" style="2" customWidth="1"/>
    <col min="13835" max="13835" width="24.28515625" style="2" customWidth="1"/>
    <col min="13836" max="13836" width="64.5703125" style="2" customWidth="1"/>
    <col min="13837" max="13837" width="50.85546875" style="2" customWidth="1"/>
    <col min="13838" max="13840" width="9.140625" style="2" customWidth="1"/>
    <col min="13841" max="14080" width="9.140625" style="2"/>
    <col min="14081" max="14081" width="8.28515625" style="2" bestFit="1" customWidth="1"/>
    <col min="14082" max="14083" width="26.5703125" style="2" customWidth="1"/>
    <col min="14084" max="14084" width="9" style="2" customWidth="1"/>
    <col min="14085" max="14085" width="16.42578125" style="2" customWidth="1"/>
    <col min="14086" max="14086" width="13.85546875" style="2" customWidth="1"/>
    <col min="14087" max="14090" width="12.5703125" style="2" customWidth="1"/>
    <col min="14091" max="14091" width="24.28515625" style="2" customWidth="1"/>
    <col min="14092" max="14092" width="64.5703125" style="2" customWidth="1"/>
    <col min="14093" max="14093" width="50.85546875" style="2" customWidth="1"/>
    <col min="14094" max="14096" width="9.140625" style="2" customWidth="1"/>
    <col min="14097" max="14336" width="9.140625" style="2"/>
    <col min="14337" max="14337" width="8.28515625" style="2" bestFit="1" customWidth="1"/>
    <col min="14338" max="14339" width="26.5703125" style="2" customWidth="1"/>
    <col min="14340" max="14340" width="9" style="2" customWidth="1"/>
    <col min="14341" max="14341" width="16.42578125" style="2" customWidth="1"/>
    <col min="14342" max="14342" width="13.85546875" style="2" customWidth="1"/>
    <col min="14343" max="14346" width="12.5703125" style="2" customWidth="1"/>
    <col min="14347" max="14347" width="24.28515625" style="2" customWidth="1"/>
    <col min="14348" max="14348" width="64.5703125" style="2" customWidth="1"/>
    <col min="14349" max="14349" width="50.85546875" style="2" customWidth="1"/>
    <col min="14350" max="14352" width="9.140625" style="2" customWidth="1"/>
    <col min="14353" max="14592" width="9.140625" style="2"/>
    <col min="14593" max="14593" width="8.28515625" style="2" bestFit="1" customWidth="1"/>
    <col min="14594" max="14595" width="26.5703125" style="2" customWidth="1"/>
    <col min="14596" max="14596" width="9" style="2" customWidth="1"/>
    <col min="14597" max="14597" width="16.42578125" style="2" customWidth="1"/>
    <col min="14598" max="14598" width="13.85546875" style="2" customWidth="1"/>
    <col min="14599" max="14602" width="12.5703125" style="2" customWidth="1"/>
    <col min="14603" max="14603" width="24.28515625" style="2" customWidth="1"/>
    <col min="14604" max="14604" width="64.5703125" style="2" customWidth="1"/>
    <col min="14605" max="14605" width="50.85546875" style="2" customWidth="1"/>
    <col min="14606" max="14608" width="9.140625" style="2" customWidth="1"/>
    <col min="14609" max="14848" width="9.140625" style="2"/>
    <col min="14849" max="14849" width="8.28515625" style="2" bestFit="1" customWidth="1"/>
    <col min="14850" max="14851" width="26.5703125" style="2" customWidth="1"/>
    <col min="14852" max="14852" width="9" style="2" customWidth="1"/>
    <col min="14853" max="14853" width="16.42578125" style="2" customWidth="1"/>
    <col min="14854" max="14854" width="13.85546875" style="2" customWidth="1"/>
    <col min="14855" max="14858" width="12.5703125" style="2" customWidth="1"/>
    <col min="14859" max="14859" width="24.28515625" style="2" customWidth="1"/>
    <col min="14860" max="14860" width="64.5703125" style="2" customWidth="1"/>
    <col min="14861" max="14861" width="50.85546875" style="2" customWidth="1"/>
    <col min="14862" max="14864" width="9.140625" style="2" customWidth="1"/>
    <col min="14865" max="15104" width="9.140625" style="2"/>
    <col min="15105" max="15105" width="8.28515625" style="2" bestFit="1" customWidth="1"/>
    <col min="15106" max="15107" width="26.5703125" style="2" customWidth="1"/>
    <col min="15108" max="15108" width="9" style="2" customWidth="1"/>
    <col min="15109" max="15109" width="16.42578125" style="2" customWidth="1"/>
    <col min="15110" max="15110" width="13.85546875" style="2" customWidth="1"/>
    <col min="15111" max="15114" width="12.5703125" style="2" customWidth="1"/>
    <col min="15115" max="15115" width="24.28515625" style="2" customWidth="1"/>
    <col min="15116" max="15116" width="64.5703125" style="2" customWidth="1"/>
    <col min="15117" max="15117" width="50.85546875" style="2" customWidth="1"/>
    <col min="15118" max="15120" width="9.140625" style="2" customWidth="1"/>
    <col min="15121" max="15360" width="9.140625" style="2"/>
    <col min="15361" max="15361" width="8.28515625" style="2" bestFit="1" customWidth="1"/>
    <col min="15362" max="15363" width="26.5703125" style="2" customWidth="1"/>
    <col min="15364" max="15364" width="9" style="2" customWidth="1"/>
    <col min="15365" max="15365" width="16.42578125" style="2" customWidth="1"/>
    <col min="15366" max="15366" width="13.85546875" style="2" customWidth="1"/>
    <col min="15367" max="15370" width="12.5703125" style="2" customWidth="1"/>
    <col min="15371" max="15371" width="24.28515625" style="2" customWidth="1"/>
    <col min="15372" max="15372" width="64.5703125" style="2" customWidth="1"/>
    <col min="15373" max="15373" width="50.85546875" style="2" customWidth="1"/>
    <col min="15374" max="15376" width="9.140625" style="2" customWidth="1"/>
    <col min="15377" max="15616" width="9.140625" style="2"/>
    <col min="15617" max="15617" width="8.28515625" style="2" bestFit="1" customWidth="1"/>
    <col min="15618" max="15619" width="26.5703125" style="2" customWidth="1"/>
    <col min="15620" max="15620" width="9" style="2" customWidth="1"/>
    <col min="15621" max="15621" width="16.42578125" style="2" customWidth="1"/>
    <col min="15622" max="15622" width="13.85546875" style="2" customWidth="1"/>
    <col min="15623" max="15626" width="12.5703125" style="2" customWidth="1"/>
    <col min="15627" max="15627" width="24.28515625" style="2" customWidth="1"/>
    <col min="15628" max="15628" width="64.5703125" style="2" customWidth="1"/>
    <col min="15629" max="15629" width="50.85546875" style="2" customWidth="1"/>
    <col min="15630" max="15632" width="9.140625" style="2" customWidth="1"/>
    <col min="15633" max="15872" width="9.140625" style="2"/>
    <col min="15873" max="15873" width="8.28515625" style="2" bestFit="1" customWidth="1"/>
    <col min="15874" max="15875" width="26.5703125" style="2" customWidth="1"/>
    <col min="15876" max="15876" width="9" style="2" customWidth="1"/>
    <col min="15877" max="15877" width="16.42578125" style="2" customWidth="1"/>
    <col min="15878" max="15878" width="13.85546875" style="2" customWidth="1"/>
    <col min="15879" max="15882" width="12.5703125" style="2" customWidth="1"/>
    <col min="15883" max="15883" width="24.28515625" style="2" customWidth="1"/>
    <col min="15884" max="15884" width="64.5703125" style="2" customWidth="1"/>
    <col min="15885" max="15885" width="50.85546875" style="2" customWidth="1"/>
    <col min="15886" max="15888" width="9.140625" style="2" customWidth="1"/>
    <col min="15889" max="16128" width="9.140625" style="2"/>
    <col min="16129" max="16129" width="8.28515625" style="2" bestFit="1" customWidth="1"/>
    <col min="16130" max="16131" width="26.5703125" style="2" customWidth="1"/>
    <col min="16132" max="16132" width="9" style="2" customWidth="1"/>
    <col min="16133" max="16133" width="16.42578125" style="2" customWidth="1"/>
    <col min="16134" max="16134" width="13.85546875" style="2" customWidth="1"/>
    <col min="16135" max="16138" width="12.5703125" style="2" customWidth="1"/>
    <col min="16139" max="16139" width="24.28515625" style="2" customWidth="1"/>
    <col min="16140" max="16140" width="64.5703125" style="2" customWidth="1"/>
    <col min="16141" max="16141" width="50.85546875" style="2" customWidth="1"/>
    <col min="16142" max="16144" width="9.140625" style="2" customWidth="1"/>
    <col min="16145" max="16384" width="9.140625" style="2"/>
  </cols>
  <sheetData>
    <row r="1" spans="1:13" s="22" customFormat="1" ht="68.25" customHeight="1" x14ac:dyDescent="0.2">
      <c r="F1" s="46"/>
      <c r="G1" s="46"/>
      <c r="H1" s="51"/>
      <c r="I1" s="170" t="s">
        <v>427</v>
      </c>
      <c r="J1" s="170"/>
      <c r="K1" s="170"/>
      <c r="L1" s="46"/>
      <c r="M1" s="23"/>
    </row>
    <row r="2" spans="1:13" s="23" customFormat="1" ht="26.25" customHeight="1" x14ac:dyDescent="0.2">
      <c r="A2" s="176" t="s">
        <v>113</v>
      </c>
      <c r="B2" s="176"/>
      <c r="C2" s="176"/>
      <c r="D2" s="176"/>
      <c r="E2" s="176"/>
      <c r="F2" s="176"/>
      <c r="G2" s="176"/>
      <c r="H2" s="176"/>
      <c r="I2" s="176"/>
      <c r="J2" s="176"/>
      <c r="K2" s="44"/>
    </row>
    <row r="3" spans="1:13" s="23" customFormat="1" ht="15.75" x14ac:dyDescent="0.2">
      <c r="A3" s="176" t="s">
        <v>240</v>
      </c>
      <c r="B3" s="176"/>
      <c r="C3" s="176"/>
      <c r="D3" s="176"/>
      <c r="E3" s="176"/>
      <c r="F3" s="176"/>
      <c r="G3" s="176"/>
      <c r="H3" s="176"/>
      <c r="I3" s="176"/>
      <c r="J3" s="176"/>
      <c r="K3" s="44"/>
    </row>
    <row r="4" spans="1:13" s="23" customFormat="1" ht="15.75" x14ac:dyDescent="0.2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44"/>
    </row>
    <row r="5" spans="1:13" s="22" customFormat="1" ht="60" customHeight="1" x14ac:dyDescent="0.2">
      <c r="A5" s="177" t="s">
        <v>34</v>
      </c>
      <c r="B5" s="177" t="s">
        <v>173</v>
      </c>
      <c r="C5" s="177" t="s">
        <v>50</v>
      </c>
      <c r="D5" s="177" t="s">
        <v>51</v>
      </c>
      <c r="E5" s="177" t="s">
        <v>195</v>
      </c>
      <c r="F5" s="177" t="s">
        <v>52</v>
      </c>
      <c r="G5" s="177"/>
      <c r="H5" s="177"/>
      <c r="I5" s="177"/>
      <c r="J5" s="177"/>
      <c r="K5" s="178"/>
      <c r="L5" s="46"/>
      <c r="M5" s="23"/>
    </row>
    <row r="6" spans="1:13" s="22" customFormat="1" ht="64.5" customHeight="1" x14ac:dyDescent="0.2">
      <c r="A6" s="177"/>
      <c r="B6" s="177"/>
      <c r="C6" s="178"/>
      <c r="D6" s="177"/>
      <c r="E6" s="177"/>
      <c r="F6" s="74" t="s">
        <v>81</v>
      </c>
      <c r="G6" s="74" t="s">
        <v>174</v>
      </c>
      <c r="H6" s="74" t="s">
        <v>198</v>
      </c>
      <c r="I6" s="74" t="s">
        <v>236</v>
      </c>
      <c r="J6" s="74" t="s">
        <v>237</v>
      </c>
      <c r="K6" s="25" t="s">
        <v>112</v>
      </c>
      <c r="L6" s="46"/>
      <c r="M6" s="23"/>
    </row>
    <row r="7" spans="1:13" s="24" customFormat="1" ht="11.25" x14ac:dyDescent="0.2">
      <c r="A7" s="49">
        <v>1</v>
      </c>
      <c r="B7" s="49">
        <v>2</v>
      </c>
      <c r="C7" s="49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2"/>
      <c r="M7" s="53"/>
    </row>
    <row r="8" spans="1:13" s="30" customFormat="1" ht="36" customHeight="1" x14ac:dyDescent="0.2">
      <c r="A8" s="25" t="s">
        <v>21</v>
      </c>
      <c r="B8" s="167" t="s">
        <v>391</v>
      </c>
      <c r="C8" s="174"/>
      <c r="D8" s="174"/>
      <c r="E8" s="174"/>
      <c r="F8" s="174"/>
      <c r="G8" s="174"/>
      <c r="H8" s="174"/>
      <c r="I8" s="174"/>
      <c r="J8" s="174"/>
      <c r="K8" s="175"/>
      <c r="L8" s="46"/>
      <c r="M8" s="23"/>
    </row>
    <row r="9" spans="1:13" s="30" customFormat="1" ht="161.25" customHeight="1" x14ac:dyDescent="0.2">
      <c r="A9" s="27"/>
      <c r="B9" s="60" t="s">
        <v>421</v>
      </c>
      <c r="C9" s="64" t="s">
        <v>179</v>
      </c>
      <c r="D9" s="25" t="s">
        <v>54</v>
      </c>
      <c r="E9" s="65">
        <v>2241</v>
      </c>
      <c r="F9" s="65">
        <v>2030</v>
      </c>
      <c r="G9" s="116">
        <v>1969</v>
      </c>
      <c r="H9" s="25">
        <v>1910</v>
      </c>
      <c r="I9" s="25">
        <v>1853</v>
      </c>
      <c r="J9" s="25">
        <v>1797</v>
      </c>
      <c r="K9" s="25" t="s">
        <v>180</v>
      </c>
      <c r="L9" s="48"/>
      <c r="M9" s="48"/>
    </row>
    <row r="10" spans="1:13" s="30" customFormat="1" ht="129.75" customHeight="1" x14ac:dyDescent="0.2">
      <c r="A10" s="27" t="s">
        <v>20</v>
      </c>
      <c r="B10" s="61" t="s">
        <v>181</v>
      </c>
      <c r="C10" s="25" t="s">
        <v>183</v>
      </c>
      <c r="D10" s="66" t="s">
        <v>92</v>
      </c>
      <c r="E10" s="67">
        <v>100</v>
      </c>
      <c r="F10" s="67">
        <v>99.5</v>
      </c>
      <c r="G10" s="67">
        <v>99.6</v>
      </c>
      <c r="H10" s="66">
        <v>99.7</v>
      </c>
      <c r="I10" s="66">
        <v>99.8</v>
      </c>
      <c r="J10" s="66">
        <v>100</v>
      </c>
      <c r="K10" s="68" t="s">
        <v>177</v>
      </c>
      <c r="L10" s="48"/>
      <c r="M10" s="48"/>
    </row>
    <row r="11" spans="1:13" s="30" customFormat="1" ht="103.5" customHeight="1" x14ac:dyDescent="0.2">
      <c r="A11" s="27" t="s">
        <v>19</v>
      </c>
      <c r="B11" s="61" t="s">
        <v>188</v>
      </c>
      <c r="C11" s="25" t="s">
        <v>183</v>
      </c>
      <c r="D11" s="25" t="s">
        <v>92</v>
      </c>
      <c r="E11" s="56">
        <v>120</v>
      </c>
      <c r="F11" s="56">
        <v>125</v>
      </c>
      <c r="G11" s="56">
        <v>130</v>
      </c>
      <c r="H11" s="25">
        <v>135</v>
      </c>
      <c r="I11" s="25">
        <v>140</v>
      </c>
      <c r="J11" s="25">
        <v>145</v>
      </c>
      <c r="K11" s="68" t="s">
        <v>178</v>
      </c>
      <c r="L11" s="46"/>
      <c r="M11" s="23"/>
    </row>
    <row r="12" spans="1:13" s="30" customFormat="1" ht="117" customHeight="1" x14ac:dyDescent="0.2">
      <c r="A12" s="27" t="s">
        <v>18</v>
      </c>
      <c r="B12" s="45" t="s">
        <v>182</v>
      </c>
      <c r="C12" s="25" t="s">
        <v>183</v>
      </c>
      <c r="D12" s="25" t="s">
        <v>92</v>
      </c>
      <c r="E12" s="56">
        <v>100</v>
      </c>
      <c r="F12" s="56">
        <v>99.6</v>
      </c>
      <c r="G12" s="56">
        <v>99.5</v>
      </c>
      <c r="H12" s="25">
        <v>99.4</v>
      </c>
      <c r="I12" s="25">
        <v>99.3</v>
      </c>
      <c r="J12" s="25">
        <v>99.2</v>
      </c>
      <c r="K12" s="62" t="s">
        <v>405</v>
      </c>
      <c r="L12" s="46"/>
      <c r="M12" s="23"/>
    </row>
    <row r="13" spans="1:13" s="22" customFormat="1" ht="229.5" customHeight="1" x14ac:dyDescent="0.2">
      <c r="A13" s="26" t="s">
        <v>17</v>
      </c>
      <c r="B13" s="61" t="s">
        <v>408</v>
      </c>
      <c r="C13" s="25" t="s">
        <v>179</v>
      </c>
      <c r="D13" s="117" t="s">
        <v>114</v>
      </c>
      <c r="E13" s="25">
        <v>1993</v>
      </c>
      <c r="F13" s="25">
        <v>2717</v>
      </c>
      <c r="G13" s="25">
        <v>2852</v>
      </c>
      <c r="H13" s="25">
        <v>2995</v>
      </c>
      <c r="I13" s="25">
        <v>3145</v>
      </c>
      <c r="J13" s="25">
        <v>3302</v>
      </c>
      <c r="K13" s="62" t="s">
        <v>184</v>
      </c>
      <c r="L13" s="46"/>
      <c r="M13" s="23"/>
    </row>
    <row r="14" spans="1:13" s="22" customFormat="1" ht="229.5" customHeight="1" x14ac:dyDescent="0.2">
      <c r="A14" s="27" t="s">
        <v>16</v>
      </c>
      <c r="B14" s="61" t="s">
        <v>409</v>
      </c>
      <c r="C14" s="25" t="s">
        <v>183</v>
      </c>
      <c r="D14" s="25" t="s">
        <v>92</v>
      </c>
      <c r="E14" s="25">
        <v>100</v>
      </c>
      <c r="F14" s="56">
        <v>108</v>
      </c>
      <c r="G14" s="25">
        <v>110</v>
      </c>
      <c r="H14" s="25">
        <v>112</v>
      </c>
      <c r="I14" s="25">
        <v>114</v>
      </c>
      <c r="J14" s="25">
        <v>116</v>
      </c>
      <c r="K14" s="62" t="s">
        <v>185</v>
      </c>
      <c r="L14" s="46"/>
      <c r="M14" s="23"/>
    </row>
    <row r="15" spans="1:13" s="22" customFormat="1" ht="229.5" customHeight="1" x14ac:dyDescent="0.2">
      <c r="A15" s="76" t="s">
        <v>71</v>
      </c>
      <c r="B15" s="77" t="s">
        <v>410</v>
      </c>
      <c r="C15" s="78" t="s">
        <v>189</v>
      </c>
      <c r="D15" s="78" t="s">
        <v>191</v>
      </c>
      <c r="E15" s="65">
        <v>93.04</v>
      </c>
      <c r="F15" s="65">
        <v>91.51</v>
      </c>
      <c r="G15" s="116">
        <v>90.49</v>
      </c>
      <c r="H15" s="25">
        <v>90.3</v>
      </c>
      <c r="I15" s="25">
        <v>90</v>
      </c>
      <c r="J15" s="25">
        <v>89.8</v>
      </c>
      <c r="K15" s="79" t="s">
        <v>190</v>
      </c>
      <c r="L15" s="46"/>
      <c r="M15" s="23"/>
    </row>
    <row r="16" spans="1:13" s="22" customFormat="1" ht="201.75" customHeight="1" x14ac:dyDescent="0.2">
      <c r="A16" s="27" t="s">
        <v>72</v>
      </c>
      <c r="B16" s="85" t="s">
        <v>411</v>
      </c>
      <c r="C16" s="84" t="s">
        <v>189</v>
      </c>
      <c r="D16" s="84" t="s">
        <v>191</v>
      </c>
      <c r="E16" s="65">
        <v>78.22</v>
      </c>
      <c r="F16" s="65">
        <v>77.19</v>
      </c>
      <c r="G16" s="116">
        <v>77</v>
      </c>
      <c r="H16" s="25">
        <v>76.5</v>
      </c>
      <c r="I16" s="25">
        <v>76</v>
      </c>
      <c r="J16" s="25">
        <v>75.5</v>
      </c>
      <c r="K16" s="145" t="s">
        <v>190</v>
      </c>
      <c r="L16" s="46"/>
      <c r="M16" s="23"/>
    </row>
    <row r="17" spans="1:15" s="22" customFormat="1" ht="64.5" customHeight="1" x14ac:dyDescent="0.2">
      <c r="A17" s="80" t="s">
        <v>73</v>
      </c>
      <c r="B17" s="81" t="s">
        <v>412</v>
      </c>
      <c r="C17" s="86" t="s">
        <v>183</v>
      </c>
      <c r="D17" s="82" t="s">
        <v>92</v>
      </c>
      <c r="E17" s="86">
        <v>60.22</v>
      </c>
      <c r="F17" s="65">
        <v>100</v>
      </c>
      <c r="G17" s="86">
        <v>100</v>
      </c>
      <c r="H17" s="86">
        <v>100</v>
      </c>
      <c r="I17" s="66">
        <v>100</v>
      </c>
      <c r="J17" s="66">
        <v>100</v>
      </c>
      <c r="K17" s="62" t="s">
        <v>186</v>
      </c>
      <c r="L17" s="46"/>
      <c r="M17" s="23"/>
    </row>
    <row r="18" spans="1:15" s="22" customFormat="1" ht="102" customHeight="1" x14ac:dyDescent="0.2">
      <c r="A18" s="57" t="s">
        <v>74</v>
      </c>
      <c r="B18" s="125" t="s">
        <v>413</v>
      </c>
      <c r="C18" s="25" t="s">
        <v>192</v>
      </c>
      <c r="D18" s="25" t="s">
        <v>92</v>
      </c>
      <c r="E18" s="25">
        <v>74.5</v>
      </c>
      <c r="F18" s="25">
        <v>76.599999999999994</v>
      </c>
      <c r="G18" s="25">
        <v>78.400000000000006</v>
      </c>
      <c r="H18" s="25">
        <v>80.400000000000006</v>
      </c>
      <c r="I18" s="25">
        <v>82.4</v>
      </c>
      <c r="J18" s="25">
        <v>84.3</v>
      </c>
      <c r="K18" s="144" t="s">
        <v>193</v>
      </c>
      <c r="L18" s="87"/>
      <c r="M18" s="23"/>
    </row>
    <row r="19" spans="1:15" s="22" customFormat="1" ht="178.5" customHeight="1" x14ac:dyDescent="0.2">
      <c r="A19" s="57" t="s">
        <v>96</v>
      </c>
      <c r="B19" s="69" t="s">
        <v>414</v>
      </c>
      <c r="C19" s="86" t="s">
        <v>183</v>
      </c>
      <c r="D19" s="86" t="s">
        <v>92</v>
      </c>
      <c r="E19" s="86">
        <v>0</v>
      </c>
      <c r="F19" s="86">
        <v>100</v>
      </c>
      <c r="G19" s="86">
        <v>100</v>
      </c>
      <c r="H19" s="86">
        <v>100</v>
      </c>
      <c r="I19" s="86">
        <v>100</v>
      </c>
      <c r="J19" s="86">
        <v>100</v>
      </c>
      <c r="K19" s="83" t="s">
        <v>186</v>
      </c>
      <c r="L19" s="46"/>
      <c r="M19" s="23"/>
    </row>
    <row r="20" spans="1:15" s="30" customFormat="1" ht="36" customHeight="1" x14ac:dyDescent="0.2">
      <c r="A20" s="25" t="s">
        <v>15</v>
      </c>
      <c r="B20" s="167" t="s">
        <v>312</v>
      </c>
      <c r="C20" s="174"/>
      <c r="D20" s="174"/>
      <c r="E20" s="174"/>
      <c r="F20" s="174"/>
      <c r="G20" s="174"/>
      <c r="H20" s="174"/>
      <c r="I20" s="174"/>
      <c r="J20" s="174"/>
      <c r="K20" s="175"/>
      <c r="L20" s="46"/>
      <c r="M20" s="23"/>
    </row>
    <row r="21" spans="1:15" s="30" customFormat="1" ht="194.25" customHeight="1" x14ac:dyDescent="0.2">
      <c r="A21" s="26" t="s">
        <v>25</v>
      </c>
      <c r="B21" s="60" t="s">
        <v>313</v>
      </c>
      <c r="C21" s="60" t="s">
        <v>316</v>
      </c>
      <c r="D21" s="25" t="s">
        <v>314</v>
      </c>
      <c r="E21" s="56">
        <v>45.5</v>
      </c>
      <c r="F21" s="25">
        <v>42</v>
      </c>
      <c r="G21" s="25">
        <v>38.5</v>
      </c>
      <c r="H21" s="25">
        <v>37</v>
      </c>
      <c r="I21" s="25">
        <v>35.5</v>
      </c>
      <c r="J21" s="25">
        <v>34</v>
      </c>
      <c r="K21" s="141" t="s">
        <v>339</v>
      </c>
      <c r="L21" s="46"/>
      <c r="M21" s="23"/>
    </row>
    <row r="22" spans="1:15" s="30" customFormat="1" ht="192" customHeight="1" x14ac:dyDescent="0.2">
      <c r="A22" s="26" t="s">
        <v>24</v>
      </c>
      <c r="B22" s="60" t="s">
        <v>323</v>
      </c>
      <c r="C22" s="27" t="s">
        <v>317</v>
      </c>
      <c r="D22" s="86" t="s">
        <v>92</v>
      </c>
      <c r="E22" s="56">
        <v>90</v>
      </c>
      <c r="F22" s="25">
        <v>96</v>
      </c>
      <c r="G22" s="25">
        <v>97</v>
      </c>
      <c r="H22" s="25">
        <v>98</v>
      </c>
      <c r="I22" s="25">
        <v>99</v>
      </c>
      <c r="J22" s="25">
        <v>100</v>
      </c>
      <c r="K22" s="140" t="s">
        <v>340</v>
      </c>
      <c r="L22" s="23"/>
      <c r="M22" s="23"/>
    </row>
    <row r="23" spans="1:15" s="30" customFormat="1" ht="338.25" customHeight="1" x14ac:dyDescent="0.2">
      <c r="A23" s="27" t="s">
        <v>325</v>
      </c>
      <c r="B23" s="60" t="s">
        <v>416</v>
      </c>
      <c r="C23" s="27" t="s">
        <v>324</v>
      </c>
      <c r="D23" s="86" t="s">
        <v>396</v>
      </c>
      <c r="E23" s="25" t="s">
        <v>425</v>
      </c>
      <c r="F23" s="25">
        <v>75</v>
      </c>
      <c r="G23" s="56">
        <v>73</v>
      </c>
      <c r="H23" s="56">
        <v>71</v>
      </c>
      <c r="I23" s="56">
        <v>69</v>
      </c>
      <c r="J23" s="56">
        <v>67</v>
      </c>
      <c r="K23" s="143" t="s">
        <v>407</v>
      </c>
      <c r="L23" s="46"/>
      <c r="M23" s="23"/>
    </row>
    <row r="24" spans="1:15" s="30" customFormat="1" ht="24" customHeight="1" x14ac:dyDescent="0.2">
      <c r="A24" s="179" t="s">
        <v>315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1"/>
      <c r="L24" s="23"/>
      <c r="M24" s="23"/>
    </row>
    <row r="25" spans="1:15" s="4" customFormat="1" ht="279" customHeight="1" x14ac:dyDescent="0.2">
      <c r="A25" s="26" t="s">
        <v>27</v>
      </c>
      <c r="B25" s="60" t="s">
        <v>417</v>
      </c>
      <c r="C25" s="124" t="s">
        <v>318</v>
      </c>
      <c r="D25" s="86" t="s">
        <v>92</v>
      </c>
      <c r="E25" s="56">
        <v>95</v>
      </c>
      <c r="F25" s="25">
        <v>96</v>
      </c>
      <c r="G25" s="25">
        <v>97</v>
      </c>
      <c r="H25" s="25">
        <v>98</v>
      </c>
      <c r="I25" s="25">
        <v>99</v>
      </c>
      <c r="J25" s="25">
        <v>100</v>
      </c>
      <c r="K25" s="139" t="s">
        <v>334</v>
      </c>
      <c r="L25" s="123"/>
      <c r="M25" s="123"/>
    </row>
    <row r="26" spans="1:15" s="30" customFormat="1" ht="192.75" customHeight="1" x14ac:dyDescent="0.2">
      <c r="A26" s="27" t="s">
        <v>319</v>
      </c>
      <c r="B26" s="60" t="s">
        <v>418</v>
      </c>
      <c r="C26" s="27" t="s">
        <v>317</v>
      </c>
      <c r="D26" s="86" t="s">
        <v>92</v>
      </c>
      <c r="E26" s="25">
        <v>70</v>
      </c>
      <c r="F26" s="25">
        <v>78</v>
      </c>
      <c r="G26" s="56">
        <v>80</v>
      </c>
      <c r="H26" s="56">
        <v>85</v>
      </c>
      <c r="I26" s="56">
        <v>90</v>
      </c>
      <c r="J26" s="56">
        <v>95</v>
      </c>
      <c r="K26" s="140" t="s">
        <v>335</v>
      </c>
      <c r="L26" s="46"/>
      <c r="M26" s="23"/>
    </row>
    <row r="27" spans="1:15" s="30" customFormat="1" ht="199.5" customHeight="1" x14ac:dyDescent="0.2">
      <c r="A27" s="27" t="s">
        <v>320</v>
      </c>
      <c r="B27" s="60" t="s">
        <v>419</v>
      </c>
      <c r="C27" s="27" t="s">
        <v>321</v>
      </c>
      <c r="D27" s="86" t="s">
        <v>92</v>
      </c>
      <c r="E27" s="25">
        <v>80</v>
      </c>
      <c r="F27" s="25">
        <v>82</v>
      </c>
      <c r="G27" s="56">
        <v>84</v>
      </c>
      <c r="H27" s="56">
        <v>86</v>
      </c>
      <c r="I27" s="56">
        <v>88</v>
      </c>
      <c r="J27" s="56">
        <v>90</v>
      </c>
      <c r="K27" s="140" t="s">
        <v>336</v>
      </c>
      <c r="L27" s="46"/>
      <c r="M27" s="23"/>
    </row>
    <row r="28" spans="1:15" s="4" customFormat="1" ht="30.75" customHeight="1" x14ac:dyDescent="0.2">
      <c r="A28" s="25" t="s">
        <v>13</v>
      </c>
      <c r="B28" s="171" t="s">
        <v>322</v>
      </c>
      <c r="C28" s="172"/>
      <c r="D28" s="172"/>
      <c r="E28" s="172"/>
      <c r="F28" s="172"/>
      <c r="G28" s="172"/>
      <c r="H28" s="172"/>
      <c r="I28" s="172"/>
      <c r="J28" s="172"/>
      <c r="K28" s="173"/>
      <c r="L28" s="47"/>
      <c r="M28" s="47"/>
      <c r="O28" s="4">
        <v>76799</v>
      </c>
    </row>
    <row r="29" spans="1:15" s="30" customFormat="1" ht="195.75" customHeight="1" x14ac:dyDescent="0.2">
      <c r="A29" s="27" t="s">
        <v>12</v>
      </c>
      <c r="B29" s="60" t="s">
        <v>326</v>
      </c>
      <c r="C29" s="27" t="s">
        <v>327</v>
      </c>
      <c r="D29" s="86" t="s">
        <v>92</v>
      </c>
      <c r="E29" s="25">
        <v>75</v>
      </c>
      <c r="F29" s="25">
        <v>73</v>
      </c>
      <c r="G29" s="25">
        <v>72</v>
      </c>
      <c r="H29" s="25">
        <v>71</v>
      </c>
      <c r="I29" s="25">
        <v>70</v>
      </c>
      <c r="J29" s="25">
        <v>69</v>
      </c>
      <c r="K29" s="140" t="s">
        <v>337</v>
      </c>
      <c r="L29" s="46"/>
      <c r="M29" s="23"/>
    </row>
    <row r="30" spans="1:15" s="30" customFormat="1" ht="195.75" customHeight="1" x14ac:dyDescent="0.2">
      <c r="A30" s="27" t="s">
        <v>328</v>
      </c>
      <c r="B30" s="60" t="s">
        <v>329</v>
      </c>
      <c r="C30" s="27" t="s">
        <v>330</v>
      </c>
      <c r="D30" s="86" t="s">
        <v>92</v>
      </c>
      <c r="E30" s="25">
        <v>83.5</v>
      </c>
      <c r="F30" s="25">
        <v>83</v>
      </c>
      <c r="G30" s="25">
        <v>82.5</v>
      </c>
      <c r="H30" s="25">
        <v>82</v>
      </c>
      <c r="I30" s="25">
        <v>81.5</v>
      </c>
      <c r="J30" s="25">
        <v>81</v>
      </c>
      <c r="K30" s="140" t="s">
        <v>337</v>
      </c>
      <c r="L30" s="46"/>
      <c r="M30" s="23"/>
    </row>
    <row r="31" spans="1:15" s="30" customFormat="1" ht="33" customHeight="1" x14ac:dyDescent="0.2">
      <c r="A31" s="29" t="s">
        <v>11</v>
      </c>
      <c r="B31" s="167" t="s">
        <v>331</v>
      </c>
      <c r="C31" s="168"/>
      <c r="D31" s="168"/>
      <c r="E31" s="168"/>
      <c r="F31" s="168"/>
      <c r="G31" s="168"/>
      <c r="H31" s="168"/>
      <c r="I31" s="168"/>
      <c r="J31" s="168"/>
      <c r="K31" s="169"/>
      <c r="L31" s="46"/>
      <c r="M31" s="23"/>
    </row>
    <row r="32" spans="1:15" s="30" customFormat="1" ht="192" customHeight="1" x14ac:dyDescent="0.2">
      <c r="A32" s="28" t="s">
        <v>10</v>
      </c>
      <c r="B32" s="61" t="s">
        <v>332</v>
      </c>
      <c r="C32" s="27" t="s">
        <v>333</v>
      </c>
      <c r="D32" s="86" t="s">
        <v>92</v>
      </c>
      <c r="E32" s="56">
        <v>70</v>
      </c>
      <c r="F32" s="25">
        <v>68</v>
      </c>
      <c r="G32" s="25">
        <v>67</v>
      </c>
      <c r="H32" s="25">
        <v>66</v>
      </c>
      <c r="I32" s="25">
        <v>65</v>
      </c>
      <c r="J32" s="25">
        <v>64</v>
      </c>
      <c r="K32" s="141" t="s">
        <v>338</v>
      </c>
      <c r="L32" s="46"/>
      <c r="M32" s="23"/>
    </row>
    <row r="43" spans="4:25" s="19" customFormat="1" x14ac:dyDescent="0.2">
      <c r="D43" s="20"/>
      <c r="E43" s="20"/>
      <c r="F43" s="20"/>
      <c r="G43" s="20"/>
      <c r="H43" s="20"/>
      <c r="I43" s="20"/>
      <c r="J43" s="20"/>
      <c r="K43" s="20"/>
      <c r="L43" s="20"/>
      <c r="M43" s="21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4:25" s="19" customFormat="1" x14ac:dyDescent="0.2">
      <c r="D44" s="20"/>
      <c r="E44" s="20"/>
      <c r="F44" s="20"/>
      <c r="G44" s="20"/>
      <c r="H44" s="20"/>
      <c r="I44" s="20"/>
      <c r="J44" s="20"/>
      <c r="K44" s="20"/>
      <c r="L44" s="20"/>
      <c r="M44" s="21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4:25" s="19" customFormat="1" x14ac:dyDescent="0.2">
      <c r="D45" s="20"/>
      <c r="E45" s="20"/>
      <c r="F45" s="20"/>
      <c r="G45" s="20"/>
      <c r="H45" s="20"/>
      <c r="I45" s="20"/>
      <c r="J45" s="20"/>
      <c r="K45" s="20"/>
      <c r="L45" s="20"/>
      <c r="M45" s="21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4:25" s="19" customFormat="1" x14ac:dyDescent="0.2"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4:25" s="19" customFormat="1" x14ac:dyDescent="0.2">
      <c r="D47" s="20"/>
      <c r="E47" s="20"/>
      <c r="F47" s="20"/>
      <c r="G47" s="20"/>
      <c r="H47" s="20"/>
      <c r="I47" s="20"/>
      <c r="J47" s="20"/>
      <c r="K47" s="20"/>
      <c r="L47" s="20"/>
      <c r="M47" s="21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4:25" s="19" customFormat="1" x14ac:dyDescent="0.2"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s="19" customFormat="1" x14ac:dyDescent="0.2">
      <c r="A49" s="2"/>
      <c r="B49" s="2"/>
      <c r="C49" s="2"/>
      <c r="D49" s="31"/>
      <c r="E49" s="31"/>
      <c r="F49" s="20"/>
      <c r="G49" s="20"/>
      <c r="H49" s="31"/>
      <c r="I49" s="31"/>
      <c r="J49" s="31"/>
      <c r="K49" s="31"/>
      <c r="L49" s="20"/>
      <c r="M49" s="21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</sheetData>
  <mergeCells count="15">
    <mergeCell ref="B31:K31"/>
    <mergeCell ref="I1:K1"/>
    <mergeCell ref="B28:K28"/>
    <mergeCell ref="B20:K20"/>
    <mergeCell ref="A2:J2"/>
    <mergeCell ref="A3:J3"/>
    <mergeCell ref="A4:J4"/>
    <mergeCell ref="F5:K5"/>
    <mergeCell ref="B8:K8"/>
    <mergeCell ref="A5:A6"/>
    <mergeCell ref="B5:B6"/>
    <mergeCell ref="C5:C6"/>
    <mergeCell ref="D5:D6"/>
    <mergeCell ref="E5:E6"/>
    <mergeCell ref="A24:K24"/>
  </mergeCells>
  <printOptions horizontalCentered="1" verticalCentered="1"/>
  <pageMargins left="0.35433070866141736" right="0.35433070866141736" top="0.19685039370078741" bottom="0.19685039370078741" header="0" footer="0"/>
  <pageSetup paperSize="9" scale="80" fitToHeight="0" orientation="landscape" r:id="rId1"/>
  <headerFooter alignWithMargins="0"/>
  <rowBreaks count="8" manualBreakCount="8">
    <brk id="10" max="10" man="1"/>
    <brk id="15" max="10" man="1"/>
    <brk id="19" max="10" man="1"/>
    <brk id="22" max="10" man="1"/>
    <brk id="23" max="10" man="1"/>
    <brk id="25" max="10" man="1"/>
    <brk id="28" max="10" man="1"/>
    <brk id="3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99"/>
  <sheetViews>
    <sheetView view="pageBreakPreview" zoomScaleNormal="100" zoomScaleSheetLayoutView="100" workbookViewId="0">
      <selection activeCell="A2" sqref="A2:F2"/>
    </sheetView>
  </sheetViews>
  <sheetFormatPr defaultRowHeight="12.75" x14ac:dyDescent="0.2"/>
  <cols>
    <col min="1" max="1" width="28.28515625" style="1" customWidth="1"/>
    <col min="2" max="2" width="19.85546875" style="1" customWidth="1"/>
    <col min="3" max="3" width="25.5703125" style="1" customWidth="1"/>
    <col min="4" max="4" width="17" style="1" customWidth="1"/>
    <col min="5" max="5" width="28.5703125" style="1" customWidth="1"/>
    <col min="6" max="6" width="32.42578125" style="1" customWidth="1"/>
    <col min="7" max="7" width="11.7109375" style="1" customWidth="1"/>
    <col min="8" max="8" width="9.140625" style="1" customWidth="1"/>
    <col min="9" max="256" width="9.140625" style="1"/>
    <col min="257" max="257" width="28.28515625" style="1" customWidth="1"/>
    <col min="258" max="258" width="19.85546875" style="1" customWidth="1"/>
    <col min="259" max="259" width="25.5703125" style="1" customWidth="1"/>
    <col min="260" max="260" width="17" style="1" customWidth="1"/>
    <col min="261" max="261" width="28.5703125" style="1" customWidth="1"/>
    <col min="262" max="262" width="32.42578125" style="1" customWidth="1"/>
    <col min="263" max="512" width="9.140625" style="1"/>
    <col min="513" max="513" width="28.28515625" style="1" customWidth="1"/>
    <col min="514" max="514" width="19.85546875" style="1" customWidth="1"/>
    <col min="515" max="515" width="25.5703125" style="1" customWidth="1"/>
    <col min="516" max="516" width="17" style="1" customWidth="1"/>
    <col min="517" max="517" width="28.5703125" style="1" customWidth="1"/>
    <col min="518" max="518" width="32.42578125" style="1" customWidth="1"/>
    <col min="519" max="768" width="9.140625" style="1"/>
    <col min="769" max="769" width="28.28515625" style="1" customWidth="1"/>
    <col min="770" max="770" width="19.85546875" style="1" customWidth="1"/>
    <col min="771" max="771" width="25.5703125" style="1" customWidth="1"/>
    <col min="772" max="772" width="17" style="1" customWidth="1"/>
    <col min="773" max="773" width="28.5703125" style="1" customWidth="1"/>
    <col min="774" max="774" width="32.42578125" style="1" customWidth="1"/>
    <col min="775" max="1024" width="9.140625" style="1"/>
    <col min="1025" max="1025" width="28.28515625" style="1" customWidth="1"/>
    <col min="1026" max="1026" width="19.85546875" style="1" customWidth="1"/>
    <col min="1027" max="1027" width="25.5703125" style="1" customWidth="1"/>
    <col min="1028" max="1028" width="17" style="1" customWidth="1"/>
    <col min="1029" max="1029" width="28.5703125" style="1" customWidth="1"/>
    <col min="1030" max="1030" width="32.42578125" style="1" customWidth="1"/>
    <col min="1031" max="1280" width="9.140625" style="1"/>
    <col min="1281" max="1281" width="28.28515625" style="1" customWidth="1"/>
    <col min="1282" max="1282" width="19.85546875" style="1" customWidth="1"/>
    <col min="1283" max="1283" width="25.5703125" style="1" customWidth="1"/>
    <col min="1284" max="1284" width="17" style="1" customWidth="1"/>
    <col min="1285" max="1285" width="28.5703125" style="1" customWidth="1"/>
    <col min="1286" max="1286" width="32.42578125" style="1" customWidth="1"/>
    <col min="1287" max="1536" width="9.140625" style="1"/>
    <col min="1537" max="1537" width="28.28515625" style="1" customWidth="1"/>
    <col min="1538" max="1538" width="19.85546875" style="1" customWidth="1"/>
    <col min="1539" max="1539" width="25.5703125" style="1" customWidth="1"/>
    <col min="1540" max="1540" width="17" style="1" customWidth="1"/>
    <col min="1541" max="1541" width="28.5703125" style="1" customWidth="1"/>
    <col min="1542" max="1542" width="32.42578125" style="1" customWidth="1"/>
    <col min="1543" max="1792" width="9.140625" style="1"/>
    <col min="1793" max="1793" width="28.28515625" style="1" customWidth="1"/>
    <col min="1794" max="1794" width="19.85546875" style="1" customWidth="1"/>
    <col min="1795" max="1795" width="25.5703125" style="1" customWidth="1"/>
    <col min="1796" max="1796" width="17" style="1" customWidth="1"/>
    <col min="1797" max="1797" width="28.5703125" style="1" customWidth="1"/>
    <col min="1798" max="1798" width="32.42578125" style="1" customWidth="1"/>
    <col min="1799" max="2048" width="9.140625" style="1"/>
    <col min="2049" max="2049" width="28.28515625" style="1" customWidth="1"/>
    <col min="2050" max="2050" width="19.85546875" style="1" customWidth="1"/>
    <col min="2051" max="2051" width="25.5703125" style="1" customWidth="1"/>
    <col min="2052" max="2052" width="17" style="1" customWidth="1"/>
    <col min="2053" max="2053" width="28.5703125" style="1" customWidth="1"/>
    <col min="2054" max="2054" width="32.42578125" style="1" customWidth="1"/>
    <col min="2055" max="2304" width="9.140625" style="1"/>
    <col min="2305" max="2305" width="28.28515625" style="1" customWidth="1"/>
    <col min="2306" max="2306" width="19.85546875" style="1" customWidth="1"/>
    <col min="2307" max="2307" width="25.5703125" style="1" customWidth="1"/>
    <col min="2308" max="2308" width="17" style="1" customWidth="1"/>
    <col min="2309" max="2309" width="28.5703125" style="1" customWidth="1"/>
    <col min="2310" max="2310" width="32.42578125" style="1" customWidth="1"/>
    <col min="2311" max="2560" width="9.140625" style="1"/>
    <col min="2561" max="2561" width="28.28515625" style="1" customWidth="1"/>
    <col min="2562" max="2562" width="19.85546875" style="1" customWidth="1"/>
    <col min="2563" max="2563" width="25.5703125" style="1" customWidth="1"/>
    <col min="2564" max="2564" width="17" style="1" customWidth="1"/>
    <col min="2565" max="2565" width="28.5703125" style="1" customWidth="1"/>
    <col min="2566" max="2566" width="32.42578125" style="1" customWidth="1"/>
    <col min="2567" max="2816" width="9.140625" style="1"/>
    <col min="2817" max="2817" width="28.28515625" style="1" customWidth="1"/>
    <col min="2818" max="2818" width="19.85546875" style="1" customWidth="1"/>
    <col min="2819" max="2819" width="25.5703125" style="1" customWidth="1"/>
    <col min="2820" max="2820" width="17" style="1" customWidth="1"/>
    <col min="2821" max="2821" width="28.5703125" style="1" customWidth="1"/>
    <col min="2822" max="2822" width="32.42578125" style="1" customWidth="1"/>
    <col min="2823" max="3072" width="9.140625" style="1"/>
    <col min="3073" max="3073" width="28.28515625" style="1" customWidth="1"/>
    <col min="3074" max="3074" width="19.85546875" style="1" customWidth="1"/>
    <col min="3075" max="3075" width="25.5703125" style="1" customWidth="1"/>
    <col min="3076" max="3076" width="17" style="1" customWidth="1"/>
    <col min="3077" max="3077" width="28.5703125" style="1" customWidth="1"/>
    <col min="3078" max="3078" width="32.42578125" style="1" customWidth="1"/>
    <col min="3079" max="3328" width="9.140625" style="1"/>
    <col min="3329" max="3329" width="28.28515625" style="1" customWidth="1"/>
    <col min="3330" max="3330" width="19.85546875" style="1" customWidth="1"/>
    <col min="3331" max="3331" width="25.5703125" style="1" customWidth="1"/>
    <col min="3332" max="3332" width="17" style="1" customWidth="1"/>
    <col min="3333" max="3333" width="28.5703125" style="1" customWidth="1"/>
    <col min="3334" max="3334" width="32.42578125" style="1" customWidth="1"/>
    <col min="3335" max="3584" width="9.140625" style="1"/>
    <col min="3585" max="3585" width="28.28515625" style="1" customWidth="1"/>
    <col min="3586" max="3586" width="19.85546875" style="1" customWidth="1"/>
    <col min="3587" max="3587" width="25.5703125" style="1" customWidth="1"/>
    <col min="3588" max="3588" width="17" style="1" customWidth="1"/>
    <col min="3589" max="3589" width="28.5703125" style="1" customWidth="1"/>
    <col min="3590" max="3590" width="32.42578125" style="1" customWidth="1"/>
    <col min="3591" max="3840" width="9.140625" style="1"/>
    <col min="3841" max="3841" width="28.28515625" style="1" customWidth="1"/>
    <col min="3842" max="3842" width="19.85546875" style="1" customWidth="1"/>
    <col min="3843" max="3843" width="25.5703125" style="1" customWidth="1"/>
    <col min="3844" max="3844" width="17" style="1" customWidth="1"/>
    <col min="3845" max="3845" width="28.5703125" style="1" customWidth="1"/>
    <col min="3846" max="3846" width="32.42578125" style="1" customWidth="1"/>
    <col min="3847" max="4096" width="9.140625" style="1"/>
    <col min="4097" max="4097" width="28.28515625" style="1" customWidth="1"/>
    <col min="4098" max="4098" width="19.85546875" style="1" customWidth="1"/>
    <col min="4099" max="4099" width="25.5703125" style="1" customWidth="1"/>
    <col min="4100" max="4100" width="17" style="1" customWidth="1"/>
    <col min="4101" max="4101" width="28.5703125" style="1" customWidth="1"/>
    <col min="4102" max="4102" width="32.42578125" style="1" customWidth="1"/>
    <col min="4103" max="4352" width="9.140625" style="1"/>
    <col min="4353" max="4353" width="28.28515625" style="1" customWidth="1"/>
    <col min="4354" max="4354" width="19.85546875" style="1" customWidth="1"/>
    <col min="4355" max="4355" width="25.5703125" style="1" customWidth="1"/>
    <col min="4356" max="4356" width="17" style="1" customWidth="1"/>
    <col min="4357" max="4357" width="28.5703125" style="1" customWidth="1"/>
    <col min="4358" max="4358" width="32.42578125" style="1" customWidth="1"/>
    <col min="4359" max="4608" width="9.140625" style="1"/>
    <col min="4609" max="4609" width="28.28515625" style="1" customWidth="1"/>
    <col min="4610" max="4610" width="19.85546875" style="1" customWidth="1"/>
    <col min="4611" max="4611" width="25.5703125" style="1" customWidth="1"/>
    <col min="4612" max="4612" width="17" style="1" customWidth="1"/>
    <col min="4613" max="4613" width="28.5703125" style="1" customWidth="1"/>
    <col min="4614" max="4614" width="32.42578125" style="1" customWidth="1"/>
    <col min="4615" max="4864" width="9.140625" style="1"/>
    <col min="4865" max="4865" width="28.28515625" style="1" customWidth="1"/>
    <col min="4866" max="4866" width="19.85546875" style="1" customWidth="1"/>
    <col min="4867" max="4867" width="25.5703125" style="1" customWidth="1"/>
    <col min="4868" max="4868" width="17" style="1" customWidth="1"/>
    <col min="4869" max="4869" width="28.5703125" style="1" customWidth="1"/>
    <col min="4870" max="4870" width="32.42578125" style="1" customWidth="1"/>
    <col min="4871" max="5120" width="9.140625" style="1"/>
    <col min="5121" max="5121" width="28.28515625" style="1" customWidth="1"/>
    <col min="5122" max="5122" width="19.85546875" style="1" customWidth="1"/>
    <col min="5123" max="5123" width="25.5703125" style="1" customWidth="1"/>
    <col min="5124" max="5124" width="17" style="1" customWidth="1"/>
    <col min="5125" max="5125" width="28.5703125" style="1" customWidth="1"/>
    <col min="5126" max="5126" width="32.42578125" style="1" customWidth="1"/>
    <col min="5127" max="5376" width="9.140625" style="1"/>
    <col min="5377" max="5377" width="28.28515625" style="1" customWidth="1"/>
    <col min="5378" max="5378" width="19.85546875" style="1" customWidth="1"/>
    <col min="5379" max="5379" width="25.5703125" style="1" customWidth="1"/>
    <col min="5380" max="5380" width="17" style="1" customWidth="1"/>
    <col min="5381" max="5381" width="28.5703125" style="1" customWidth="1"/>
    <col min="5382" max="5382" width="32.42578125" style="1" customWidth="1"/>
    <col min="5383" max="5632" width="9.140625" style="1"/>
    <col min="5633" max="5633" width="28.28515625" style="1" customWidth="1"/>
    <col min="5634" max="5634" width="19.85546875" style="1" customWidth="1"/>
    <col min="5635" max="5635" width="25.5703125" style="1" customWidth="1"/>
    <col min="5636" max="5636" width="17" style="1" customWidth="1"/>
    <col min="5637" max="5637" width="28.5703125" style="1" customWidth="1"/>
    <col min="5638" max="5638" width="32.42578125" style="1" customWidth="1"/>
    <col min="5639" max="5888" width="9.140625" style="1"/>
    <col min="5889" max="5889" width="28.28515625" style="1" customWidth="1"/>
    <col min="5890" max="5890" width="19.85546875" style="1" customWidth="1"/>
    <col min="5891" max="5891" width="25.5703125" style="1" customWidth="1"/>
    <col min="5892" max="5892" width="17" style="1" customWidth="1"/>
    <col min="5893" max="5893" width="28.5703125" style="1" customWidth="1"/>
    <col min="5894" max="5894" width="32.42578125" style="1" customWidth="1"/>
    <col min="5895" max="6144" width="9.140625" style="1"/>
    <col min="6145" max="6145" width="28.28515625" style="1" customWidth="1"/>
    <col min="6146" max="6146" width="19.85546875" style="1" customWidth="1"/>
    <col min="6147" max="6147" width="25.5703125" style="1" customWidth="1"/>
    <col min="6148" max="6148" width="17" style="1" customWidth="1"/>
    <col min="6149" max="6149" width="28.5703125" style="1" customWidth="1"/>
    <col min="6150" max="6150" width="32.42578125" style="1" customWidth="1"/>
    <col min="6151" max="6400" width="9.140625" style="1"/>
    <col min="6401" max="6401" width="28.28515625" style="1" customWidth="1"/>
    <col min="6402" max="6402" width="19.85546875" style="1" customWidth="1"/>
    <col min="6403" max="6403" width="25.5703125" style="1" customWidth="1"/>
    <col min="6404" max="6404" width="17" style="1" customWidth="1"/>
    <col min="6405" max="6405" width="28.5703125" style="1" customWidth="1"/>
    <col min="6406" max="6406" width="32.42578125" style="1" customWidth="1"/>
    <col min="6407" max="6656" width="9.140625" style="1"/>
    <col min="6657" max="6657" width="28.28515625" style="1" customWidth="1"/>
    <col min="6658" max="6658" width="19.85546875" style="1" customWidth="1"/>
    <col min="6659" max="6659" width="25.5703125" style="1" customWidth="1"/>
    <col min="6660" max="6660" width="17" style="1" customWidth="1"/>
    <col min="6661" max="6661" width="28.5703125" style="1" customWidth="1"/>
    <col min="6662" max="6662" width="32.42578125" style="1" customWidth="1"/>
    <col min="6663" max="6912" width="9.140625" style="1"/>
    <col min="6913" max="6913" width="28.28515625" style="1" customWidth="1"/>
    <col min="6914" max="6914" width="19.85546875" style="1" customWidth="1"/>
    <col min="6915" max="6915" width="25.5703125" style="1" customWidth="1"/>
    <col min="6916" max="6916" width="17" style="1" customWidth="1"/>
    <col min="6917" max="6917" width="28.5703125" style="1" customWidth="1"/>
    <col min="6918" max="6918" width="32.42578125" style="1" customWidth="1"/>
    <col min="6919" max="7168" width="9.140625" style="1"/>
    <col min="7169" max="7169" width="28.28515625" style="1" customWidth="1"/>
    <col min="7170" max="7170" width="19.85546875" style="1" customWidth="1"/>
    <col min="7171" max="7171" width="25.5703125" style="1" customWidth="1"/>
    <col min="7172" max="7172" width="17" style="1" customWidth="1"/>
    <col min="7173" max="7173" width="28.5703125" style="1" customWidth="1"/>
    <col min="7174" max="7174" width="32.42578125" style="1" customWidth="1"/>
    <col min="7175" max="7424" width="9.140625" style="1"/>
    <col min="7425" max="7425" width="28.28515625" style="1" customWidth="1"/>
    <col min="7426" max="7426" width="19.85546875" style="1" customWidth="1"/>
    <col min="7427" max="7427" width="25.5703125" style="1" customWidth="1"/>
    <col min="7428" max="7428" width="17" style="1" customWidth="1"/>
    <col min="7429" max="7429" width="28.5703125" style="1" customWidth="1"/>
    <col min="7430" max="7430" width="32.42578125" style="1" customWidth="1"/>
    <col min="7431" max="7680" width="9.140625" style="1"/>
    <col min="7681" max="7681" width="28.28515625" style="1" customWidth="1"/>
    <col min="7682" max="7682" width="19.85546875" style="1" customWidth="1"/>
    <col min="7683" max="7683" width="25.5703125" style="1" customWidth="1"/>
    <col min="7684" max="7684" width="17" style="1" customWidth="1"/>
    <col min="7685" max="7685" width="28.5703125" style="1" customWidth="1"/>
    <col min="7686" max="7686" width="32.42578125" style="1" customWidth="1"/>
    <col min="7687" max="7936" width="9.140625" style="1"/>
    <col min="7937" max="7937" width="28.28515625" style="1" customWidth="1"/>
    <col min="7938" max="7938" width="19.85546875" style="1" customWidth="1"/>
    <col min="7939" max="7939" width="25.5703125" style="1" customWidth="1"/>
    <col min="7940" max="7940" width="17" style="1" customWidth="1"/>
    <col min="7941" max="7941" width="28.5703125" style="1" customWidth="1"/>
    <col min="7942" max="7942" width="32.42578125" style="1" customWidth="1"/>
    <col min="7943" max="8192" width="9.140625" style="1"/>
    <col min="8193" max="8193" width="28.28515625" style="1" customWidth="1"/>
    <col min="8194" max="8194" width="19.85546875" style="1" customWidth="1"/>
    <col min="8195" max="8195" width="25.5703125" style="1" customWidth="1"/>
    <col min="8196" max="8196" width="17" style="1" customWidth="1"/>
    <col min="8197" max="8197" width="28.5703125" style="1" customWidth="1"/>
    <col min="8198" max="8198" width="32.42578125" style="1" customWidth="1"/>
    <col min="8199" max="8448" width="9.140625" style="1"/>
    <col min="8449" max="8449" width="28.28515625" style="1" customWidth="1"/>
    <col min="8450" max="8450" width="19.85546875" style="1" customWidth="1"/>
    <col min="8451" max="8451" width="25.5703125" style="1" customWidth="1"/>
    <col min="8452" max="8452" width="17" style="1" customWidth="1"/>
    <col min="8453" max="8453" width="28.5703125" style="1" customWidth="1"/>
    <col min="8454" max="8454" width="32.42578125" style="1" customWidth="1"/>
    <col min="8455" max="8704" width="9.140625" style="1"/>
    <col min="8705" max="8705" width="28.28515625" style="1" customWidth="1"/>
    <col min="8706" max="8706" width="19.85546875" style="1" customWidth="1"/>
    <col min="8707" max="8707" width="25.5703125" style="1" customWidth="1"/>
    <col min="8708" max="8708" width="17" style="1" customWidth="1"/>
    <col min="8709" max="8709" width="28.5703125" style="1" customWidth="1"/>
    <col min="8710" max="8710" width="32.42578125" style="1" customWidth="1"/>
    <col min="8711" max="8960" width="9.140625" style="1"/>
    <col min="8961" max="8961" width="28.28515625" style="1" customWidth="1"/>
    <col min="8962" max="8962" width="19.85546875" style="1" customWidth="1"/>
    <col min="8963" max="8963" width="25.5703125" style="1" customWidth="1"/>
    <col min="8964" max="8964" width="17" style="1" customWidth="1"/>
    <col min="8965" max="8965" width="28.5703125" style="1" customWidth="1"/>
    <col min="8966" max="8966" width="32.42578125" style="1" customWidth="1"/>
    <col min="8967" max="9216" width="9.140625" style="1"/>
    <col min="9217" max="9217" width="28.28515625" style="1" customWidth="1"/>
    <col min="9218" max="9218" width="19.85546875" style="1" customWidth="1"/>
    <col min="9219" max="9219" width="25.5703125" style="1" customWidth="1"/>
    <col min="9220" max="9220" width="17" style="1" customWidth="1"/>
    <col min="9221" max="9221" width="28.5703125" style="1" customWidth="1"/>
    <col min="9222" max="9222" width="32.42578125" style="1" customWidth="1"/>
    <col min="9223" max="9472" width="9.140625" style="1"/>
    <col min="9473" max="9473" width="28.28515625" style="1" customWidth="1"/>
    <col min="9474" max="9474" width="19.85546875" style="1" customWidth="1"/>
    <col min="9475" max="9475" width="25.5703125" style="1" customWidth="1"/>
    <col min="9476" max="9476" width="17" style="1" customWidth="1"/>
    <col min="9477" max="9477" width="28.5703125" style="1" customWidth="1"/>
    <col min="9478" max="9478" width="32.42578125" style="1" customWidth="1"/>
    <col min="9479" max="9728" width="9.140625" style="1"/>
    <col min="9729" max="9729" width="28.28515625" style="1" customWidth="1"/>
    <col min="9730" max="9730" width="19.85546875" style="1" customWidth="1"/>
    <col min="9731" max="9731" width="25.5703125" style="1" customWidth="1"/>
    <col min="9732" max="9732" width="17" style="1" customWidth="1"/>
    <col min="9733" max="9733" width="28.5703125" style="1" customWidth="1"/>
    <col min="9734" max="9734" width="32.42578125" style="1" customWidth="1"/>
    <col min="9735" max="9984" width="9.140625" style="1"/>
    <col min="9985" max="9985" width="28.28515625" style="1" customWidth="1"/>
    <col min="9986" max="9986" width="19.85546875" style="1" customWidth="1"/>
    <col min="9987" max="9987" width="25.5703125" style="1" customWidth="1"/>
    <col min="9988" max="9988" width="17" style="1" customWidth="1"/>
    <col min="9989" max="9989" width="28.5703125" style="1" customWidth="1"/>
    <col min="9990" max="9990" width="32.42578125" style="1" customWidth="1"/>
    <col min="9991" max="10240" width="9.140625" style="1"/>
    <col min="10241" max="10241" width="28.28515625" style="1" customWidth="1"/>
    <col min="10242" max="10242" width="19.85546875" style="1" customWidth="1"/>
    <col min="10243" max="10243" width="25.5703125" style="1" customWidth="1"/>
    <col min="10244" max="10244" width="17" style="1" customWidth="1"/>
    <col min="10245" max="10245" width="28.5703125" style="1" customWidth="1"/>
    <col min="10246" max="10246" width="32.42578125" style="1" customWidth="1"/>
    <col min="10247" max="10496" width="9.140625" style="1"/>
    <col min="10497" max="10497" width="28.28515625" style="1" customWidth="1"/>
    <col min="10498" max="10498" width="19.85546875" style="1" customWidth="1"/>
    <col min="10499" max="10499" width="25.5703125" style="1" customWidth="1"/>
    <col min="10500" max="10500" width="17" style="1" customWidth="1"/>
    <col min="10501" max="10501" width="28.5703125" style="1" customWidth="1"/>
    <col min="10502" max="10502" width="32.42578125" style="1" customWidth="1"/>
    <col min="10503" max="10752" width="9.140625" style="1"/>
    <col min="10753" max="10753" width="28.28515625" style="1" customWidth="1"/>
    <col min="10754" max="10754" width="19.85546875" style="1" customWidth="1"/>
    <col min="10755" max="10755" width="25.5703125" style="1" customWidth="1"/>
    <col min="10756" max="10756" width="17" style="1" customWidth="1"/>
    <col min="10757" max="10757" width="28.5703125" style="1" customWidth="1"/>
    <col min="10758" max="10758" width="32.42578125" style="1" customWidth="1"/>
    <col min="10759" max="11008" width="9.140625" style="1"/>
    <col min="11009" max="11009" width="28.28515625" style="1" customWidth="1"/>
    <col min="11010" max="11010" width="19.85546875" style="1" customWidth="1"/>
    <col min="11011" max="11011" width="25.5703125" style="1" customWidth="1"/>
    <col min="11012" max="11012" width="17" style="1" customWidth="1"/>
    <col min="11013" max="11013" width="28.5703125" style="1" customWidth="1"/>
    <col min="11014" max="11014" width="32.42578125" style="1" customWidth="1"/>
    <col min="11015" max="11264" width="9.140625" style="1"/>
    <col min="11265" max="11265" width="28.28515625" style="1" customWidth="1"/>
    <col min="11266" max="11266" width="19.85546875" style="1" customWidth="1"/>
    <col min="11267" max="11267" width="25.5703125" style="1" customWidth="1"/>
    <col min="11268" max="11268" width="17" style="1" customWidth="1"/>
    <col min="11269" max="11269" width="28.5703125" style="1" customWidth="1"/>
    <col min="11270" max="11270" width="32.42578125" style="1" customWidth="1"/>
    <col min="11271" max="11520" width="9.140625" style="1"/>
    <col min="11521" max="11521" width="28.28515625" style="1" customWidth="1"/>
    <col min="11522" max="11522" width="19.85546875" style="1" customWidth="1"/>
    <col min="11523" max="11523" width="25.5703125" style="1" customWidth="1"/>
    <col min="11524" max="11524" width="17" style="1" customWidth="1"/>
    <col min="11525" max="11525" width="28.5703125" style="1" customWidth="1"/>
    <col min="11526" max="11526" width="32.42578125" style="1" customWidth="1"/>
    <col min="11527" max="11776" width="9.140625" style="1"/>
    <col min="11777" max="11777" width="28.28515625" style="1" customWidth="1"/>
    <col min="11778" max="11778" width="19.85546875" style="1" customWidth="1"/>
    <col min="11779" max="11779" width="25.5703125" style="1" customWidth="1"/>
    <col min="11780" max="11780" width="17" style="1" customWidth="1"/>
    <col min="11781" max="11781" width="28.5703125" style="1" customWidth="1"/>
    <col min="11782" max="11782" width="32.42578125" style="1" customWidth="1"/>
    <col min="11783" max="12032" width="9.140625" style="1"/>
    <col min="12033" max="12033" width="28.28515625" style="1" customWidth="1"/>
    <col min="12034" max="12034" width="19.85546875" style="1" customWidth="1"/>
    <col min="12035" max="12035" width="25.5703125" style="1" customWidth="1"/>
    <col min="12036" max="12036" width="17" style="1" customWidth="1"/>
    <col min="12037" max="12037" width="28.5703125" style="1" customWidth="1"/>
    <col min="12038" max="12038" width="32.42578125" style="1" customWidth="1"/>
    <col min="12039" max="12288" width="9.140625" style="1"/>
    <col min="12289" max="12289" width="28.28515625" style="1" customWidth="1"/>
    <col min="12290" max="12290" width="19.85546875" style="1" customWidth="1"/>
    <col min="12291" max="12291" width="25.5703125" style="1" customWidth="1"/>
    <col min="12292" max="12292" width="17" style="1" customWidth="1"/>
    <col min="12293" max="12293" width="28.5703125" style="1" customWidth="1"/>
    <col min="12294" max="12294" width="32.42578125" style="1" customWidth="1"/>
    <col min="12295" max="12544" width="9.140625" style="1"/>
    <col min="12545" max="12545" width="28.28515625" style="1" customWidth="1"/>
    <col min="12546" max="12546" width="19.85546875" style="1" customWidth="1"/>
    <col min="12547" max="12547" width="25.5703125" style="1" customWidth="1"/>
    <col min="12548" max="12548" width="17" style="1" customWidth="1"/>
    <col min="12549" max="12549" width="28.5703125" style="1" customWidth="1"/>
    <col min="12550" max="12550" width="32.42578125" style="1" customWidth="1"/>
    <col min="12551" max="12800" width="9.140625" style="1"/>
    <col min="12801" max="12801" width="28.28515625" style="1" customWidth="1"/>
    <col min="12802" max="12802" width="19.85546875" style="1" customWidth="1"/>
    <col min="12803" max="12803" width="25.5703125" style="1" customWidth="1"/>
    <col min="12804" max="12804" width="17" style="1" customWidth="1"/>
    <col min="12805" max="12805" width="28.5703125" style="1" customWidth="1"/>
    <col min="12806" max="12806" width="32.42578125" style="1" customWidth="1"/>
    <col min="12807" max="13056" width="9.140625" style="1"/>
    <col min="13057" max="13057" width="28.28515625" style="1" customWidth="1"/>
    <col min="13058" max="13058" width="19.85546875" style="1" customWidth="1"/>
    <col min="13059" max="13059" width="25.5703125" style="1" customWidth="1"/>
    <col min="13060" max="13060" width="17" style="1" customWidth="1"/>
    <col min="13061" max="13061" width="28.5703125" style="1" customWidth="1"/>
    <col min="13062" max="13062" width="32.42578125" style="1" customWidth="1"/>
    <col min="13063" max="13312" width="9.140625" style="1"/>
    <col min="13313" max="13313" width="28.28515625" style="1" customWidth="1"/>
    <col min="13314" max="13314" width="19.85546875" style="1" customWidth="1"/>
    <col min="13315" max="13315" width="25.5703125" style="1" customWidth="1"/>
    <col min="13316" max="13316" width="17" style="1" customWidth="1"/>
    <col min="13317" max="13317" width="28.5703125" style="1" customWidth="1"/>
    <col min="13318" max="13318" width="32.42578125" style="1" customWidth="1"/>
    <col min="13319" max="13568" width="9.140625" style="1"/>
    <col min="13569" max="13569" width="28.28515625" style="1" customWidth="1"/>
    <col min="13570" max="13570" width="19.85546875" style="1" customWidth="1"/>
    <col min="13571" max="13571" width="25.5703125" style="1" customWidth="1"/>
    <col min="13572" max="13572" width="17" style="1" customWidth="1"/>
    <col min="13573" max="13573" width="28.5703125" style="1" customWidth="1"/>
    <col min="13574" max="13574" width="32.42578125" style="1" customWidth="1"/>
    <col min="13575" max="13824" width="9.140625" style="1"/>
    <col min="13825" max="13825" width="28.28515625" style="1" customWidth="1"/>
    <col min="13826" max="13826" width="19.85546875" style="1" customWidth="1"/>
    <col min="13827" max="13827" width="25.5703125" style="1" customWidth="1"/>
    <col min="13828" max="13828" width="17" style="1" customWidth="1"/>
    <col min="13829" max="13829" width="28.5703125" style="1" customWidth="1"/>
    <col min="13830" max="13830" width="32.42578125" style="1" customWidth="1"/>
    <col min="13831" max="14080" width="9.140625" style="1"/>
    <col min="14081" max="14081" width="28.28515625" style="1" customWidth="1"/>
    <col min="14082" max="14082" width="19.85546875" style="1" customWidth="1"/>
    <col min="14083" max="14083" width="25.5703125" style="1" customWidth="1"/>
    <col min="14084" max="14084" width="17" style="1" customWidth="1"/>
    <col min="14085" max="14085" width="28.5703125" style="1" customWidth="1"/>
    <col min="14086" max="14086" width="32.42578125" style="1" customWidth="1"/>
    <col min="14087" max="14336" width="9.140625" style="1"/>
    <col min="14337" max="14337" width="28.28515625" style="1" customWidth="1"/>
    <col min="14338" max="14338" width="19.85546875" style="1" customWidth="1"/>
    <col min="14339" max="14339" width="25.5703125" style="1" customWidth="1"/>
    <col min="14340" max="14340" width="17" style="1" customWidth="1"/>
    <col min="14341" max="14341" width="28.5703125" style="1" customWidth="1"/>
    <col min="14342" max="14342" width="32.42578125" style="1" customWidth="1"/>
    <col min="14343" max="14592" width="9.140625" style="1"/>
    <col min="14593" max="14593" width="28.28515625" style="1" customWidth="1"/>
    <col min="14594" max="14594" width="19.85546875" style="1" customWidth="1"/>
    <col min="14595" max="14595" width="25.5703125" style="1" customWidth="1"/>
    <col min="14596" max="14596" width="17" style="1" customWidth="1"/>
    <col min="14597" max="14597" width="28.5703125" style="1" customWidth="1"/>
    <col min="14598" max="14598" width="32.42578125" style="1" customWidth="1"/>
    <col min="14599" max="14848" width="9.140625" style="1"/>
    <col min="14849" max="14849" width="28.28515625" style="1" customWidth="1"/>
    <col min="14850" max="14850" width="19.85546875" style="1" customWidth="1"/>
    <col min="14851" max="14851" width="25.5703125" style="1" customWidth="1"/>
    <col min="14852" max="14852" width="17" style="1" customWidth="1"/>
    <col min="14853" max="14853" width="28.5703125" style="1" customWidth="1"/>
    <col min="14854" max="14854" width="32.42578125" style="1" customWidth="1"/>
    <col min="14855" max="15104" width="9.140625" style="1"/>
    <col min="15105" max="15105" width="28.28515625" style="1" customWidth="1"/>
    <col min="15106" max="15106" width="19.85546875" style="1" customWidth="1"/>
    <col min="15107" max="15107" width="25.5703125" style="1" customWidth="1"/>
    <col min="15108" max="15108" width="17" style="1" customWidth="1"/>
    <col min="15109" max="15109" width="28.5703125" style="1" customWidth="1"/>
    <col min="15110" max="15110" width="32.42578125" style="1" customWidth="1"/>
    <col min="15111" max="15360" width="9.140625" style="1"/>
    <col min="15361" max="15361" width="28.28515625" style="1" customWidth="1"/>
    <col min="15362" max="15362" width="19.85546875" style="1" customWidth="1"/>
    <col min="15363" max="15363" width="25.5703125" style="1" customWidth="1"/>
    <col min="15364" max="15364" width="17" style="1" customWidth="1"/>
    <col min="15365" max="15365" width="28.5703125" style="1" customWidth="1"/>
    <col min="15366" max="15366" width="32.42578125" style="1" customWidth="1"/>
    <col min="15367" max="15616" width="9.140625" style="1"/>
    <col min="15617" max="15617" width="28.28515625" style="1" customWidth="1"/>
    <col min="15618" max="15618" width="19.85546875" style="1" customWidth="1"/>
    <col min="15619" max="15619" width="25.5703125" style="1" customWidth="1"/>
    <col min="15620" max="15620" width="17" style="1" customWidth="1"/>
    <col min="15621" max="15621" width="28.5703125" style="1" customWidth="1"/>
    <col min="15622" max="15622" width="32.42578125" style="1" customWidth="1"/>
    <col min="15623" max="15872" width="9.140625" style="1"/>
    <col min="15873" max="15873" width="28.28515625" style="1" customWidth="1"/>
    <col min="15874" max="15874" width="19.85546875" style="1" customWidth="1"/>
    <col min="15875" max="15875" width="25.5703125" style="1" customWidth="1"/>
    <col min="15876" max="15876" width="17" style="1" customWidth="1"/>
    <col min="15877" max="15877" width="28.5703125" style="1" customWidth="1"/>
    <col min="15878" max="15878" width="32.42578125" style="1" customWidth="1"/>
    <col min="15879" max="16128" width="9.140625" style="1"/>
    <col min="16129" max="16129" width="28.28515625" style="1" customWidth="1"/>
    <col min="16130" max="16130" width="19.85546875" style="1" customWidth="1"/>
    <col min="16131" max="16131" width="25.5703125" style="1" customWidth="1"/>
    <col min="16132" max="16132" width="17" style="1" customWidth="1"/>
    <col min="16133" max="16133" width="28.5703125" style="1" customWidth="1"/>
    <col min="16134" max="16134" width="32.42578125" style="1" customWidth="1"/>
    <col min="16135" max="16384" width="9.140625" style="1"/>
  </cols>
  <sheetData>
    <row r="1" spans="1:8" ht="51.75" customHeight="1" x14ac:dyDescent="0.2">
      <c r="E1" s="219" t="s">
        <v>428</v>
      </c>
      <c r="F1" s="219"/>
    </row>
    <row r="2" spans="1:8" ht="64.5" customHeight="1" x14ac:dyDescent="0.25">
      <c r="A2" s="220" t="s">
        <v>97</v>
      </c>
      <c r="B2" s="220"/>
      <c r="C2" s="220"/>
      <c r="D2" s="220"/>
      <c r="E2" s="220"/>
      <c r="F2" s="220"/>
    </row>
    <row r="3" spans="1:8" ht="15.75" x14ac:dyDescent="0.2">
      <c r="A3" s="17"/>
      <c r="B3" s="17"/>
      <c r="C3" s="17"/>
      <c r="D3" s="17"/>
      <c r="E3" s="18"/>
      <c r="F3" s="17"/>
    </row>
    <row r="4" spans="1:8" ht="45" x14ac:dyDescent="0.2">
      <c r="A4" s="93" t="s">
        <v>36</v>
      </c>
      <c r="B4" s="93" t="s">
        <v>37</v>
      </c>
      <c r="C4" s="93" t="s">
        <v>38</v>
      </c>
      <c r="D4" s="177" t="s">
        <v>39</v>
      </c>
      <c r="E4" s="177"/>
      <c r="F4" s="93" t="s">
        <v>40</v>
      </c>
    </row>
    <row r="5" spans="1:8" ht="15" x14ac:dyDescent="0.2">
      <c r="A5" s="93">
        <v>1</v>
      </c>
      <c r="B5" s="93">
        <v>2</v>
      </c>
      <c r="C5" s="93">
        <v>3</v>
      </c>
      <c r="D5" s="93">
        <v>4</v>
      </c>
      <c r="E5" s="93">
        <v>5</v>
      </c>
      <c r="F5" s="93">
        <v>6</v>
      </c>
    </row>
    <row r="6" spans="1:8" ht="18" customHeight="1" x14ac:dyDescent="0.2">
      <c r="A6" s="205" t="s">
        <v>394</v>
      </c>
      <c r="B6" s="205"/>
      <c r="C6" s="205"/>
      <c r="D6" s="205"/>
      <c r="E6" s="205"/>
      <c r="F6" s="205"/>
    </row>
    <row r="7" spans="1:8" ht="27" customHeight="1" x14ac:dyDescent="0.2">
      <c r="A7" s="203" t="s">
        <v>204</v>
      </c>
      <c r="B7" s="182" t="s">
        <v>44</v>
      </c>
      <c r="C7" s="204"/>
      <c r="D7" s="93" t="s">
        <v>41</v>
      </c>
      <c r="E7" s="6">
        <f>E8+E9+E10+E11+E12</f>
        <v>8800</v>
      </c>
      <c r="F7" s="177"/>
    </row>
    <row r="8" spans="1:8" ht="30" customHeight="1" x14ac:dyDescent="0.2">
      <c r="A8" s="203"/>
      <c r="B8" s="182"/>
      <c r="C8" s="204"/>
      <c r="D8" s="93" t="s">
        <v>76</v>
      </c>
      <c r="E8" s="6">
        <f>E14+E20+E26</f>
        <v>1680</v>
      </c>
      <c r="F8" s="177"/>
      <c r="G8" s="63">
        <f>E8+E32+E68+E98+E128+E170</f>
        <v>159906.6</v>
      </c>
      <c r="H8" s="91" t="s">
        <v>42</v>
      </c>
    </row>
    <row r="9" spans="1:8" ht="31.5" customHeight="1" x14ac:dyDescent="0.2">
      <c r="A9" s="203"/>
      <c r="B9" s="182"/>
      <c r="C9" s="204"/>
      <c r="D9" s="93" t="s">
        <v>77</v>
      </c>
      <c r="E9" s="6">
        <f>E15+E21+E27</f>
        <v>1680</v>
      </c>
      <c r="F9" s="177"/>
      <c r="G9" s="63">
        <f>E9+E33+E69+E99+E129+E171</f>
        <v>203220.6</v>
      </c>
      <c r="H9" s="91" t="s">
        <v>43</v>
      </c>
    </row>
    <row r="10" spans="1:8" ht="23.25" customHeight="1" x14ac:dyDescent="0.2">
      <c r="A10" s="203"/>
      <c r="B10" s="182"/>
      <c r="C10" s="204"/>
      <c r="D10" s="93" t="s">
        <v>201</v>
      </c>
      <c r="E10" s="6">
        <f>E16+E22+E28</f>
        <v>1780</v>
      </c>
      <c r="F10" s="177"/>
      <c r="G10" s="63">
        <f>E10+E34+E70+E100+E130+E172</f>
        <v>207462.6</v>
      </c>
      <c r="H10" s="91" t="s">
        <v>75</v>
      </c>
    </row>
    <row r="11" spans="1:8" ht="21" customHeight="1" x14ac:dyDescent="0.2">
      <c r="A11" s="203"/>
      <c r="B11" s="182"/>
      <c r="C11" s="204"/>
      <c r="D11" s="93" t="s">
        <v>202</v>
      </c>
      <c r="E11" s="6">
        <f>E17+E23+E29</f>
        <v>1830</v>
      </c>
      <c r="F11" s="177"/>
      <c r="G11" s="63">
        <f>E11+E35+E71+E101+E131+E173</f>
        <v>208812.6</v>
      </c>
      <c r="H11" s="91" t="s">
        <v>76</v>
      </c>
    </row>
    <row r="12" spans="1:8" ht="20.25" customHeight="1" x14ac:dyDescent="0.2">
      <c r="A12" s="203"/>
      <c r="B12" s="182"/>
      <c r="C12" s="204"/>
      <c r="D12" s="93" t="s">
        <v>203</v>
      </c>
      <c r="E12" s="6">
        <f>E18+E24+E30</f>
        <v>1830</v>
      </c>
      <c r="F12" s="177"/>
      <c r="G12" s="63">
        <f>E12+E36+E72+E102+E132+E174</f>
        <v>210712.6</v>
      </c>
      <c r="H12" s="91" t="s">
        <v>77</v>
      </c>
    </row>
    <row r="13" spans="1:8" ht="24.6" customHeight="1" x14ac:dyDescent="0.2">
      <c r="A13" s="203" t="s">
        <v>153</v>
      </c>
      <c r="B13" s="182" t="s">
        <v>44</v>
      </c>
      <c r="C13" s="203"/>
      <c r="D13" s="93" t="s">
        <v>41</v>
      </c>
      <c r="E13" s="6">
        <f>E14+E15+E16+E17+E18</f>
        <v>160</v>
      </c>
      <c r="F13" s="177"/>
    </row>
    <row r="14" spans="1:8" ht="24" customHeight="1" x14ac:dyDescent="0.2">
      <c r="A14" s="203"/>
      <c r="B14" s="182"/>
      <c r="C14" s="203"/>
      <c r="D14" s="93" t="s">
        <v>76</v>
      </c>
      <c r="E14" s="6">
        <f>'Перечень мероприятий'!G18</f>
        <v>40</v>
      </c>
      <c r="F14" s="177"/>
    </row>
    <row r="15" spans="1:8" ht="26.45" customHeight="1" x14ac:dyDescent="0.2">
      <c r="A15" s="203"/>
      <c r="B15" s="182"/>
      <c r="C15" s="203"/>
      <c r="D15" s="93" t="s">
        <v>77</v>
      </c>
      <c r="E15" s="6">
        <f>'Перечень мероприятий'!H18</f>
        <v>30</v>
      </c>
      <c r="F15" s="177"/>
    </row>
    <row r="16" spans="1:8" ht="25.9" customHeight="1" x14ac:dyDescent="0.2">
      <c r="A16" s="203"/>
      <c r="B16" s="182"/>
      <c r="C16" s="203"/>
      <c r="D16" s="93" t="s">
        <v>201</v>
      </c>
      <c r="E16" s="6">
        <f>'Перечень мероприятий'!I18</f>
        <v>30</v>
      </c>
      <c r="F16" s="177"/>
    </row>
    <row r="17" spans="1:6" ht="27" customHeight="1" x14ac:dyDescent="0.2">
      <c r="A17" s="203"/>
      <c r="B17" s="182"/>
      <c r="C17" s="203"/>
      <c r="D17" s="93" t="s">
        <v>202</v>
      </c>
      <c r="E17" s="6">
        <f>'Перечень мероприятий'!J18</f>
        <v>30</v>
      </c>
      <c r="F17" s="177"/>
    </row>
    <row r="18" spans="1:6" ht="27.6" customHeight="1" x14ac:dyDescent="0.2">
      <c r="A18" s="203"/>
      <c r="B18" s="182"/>
      <c r="C18" s="203"/>
      <c r="D18" s="93" t="s">
        <v>203</v>
      </c>
      <c r="E18" s="6">
        <f>'Перечень мероприятий'!K18</f>
        <v>30</v>
      </c>
      <c r="F18" s="177"/>
    </row>
    <row r="19" spans="1:6" ht="24" customHeight="1" x14ac:dyDescent="0.2">
      <c r="A19" s="203" t="s">
        <v>154</v>
      </c>
      <c r="B19" s="182" t="s">
        <v>44</v>
      </c>
      <c r="C19" s="182"/>
      <c r="D19" s="93" t="s">
        <v>41</v>
      </c>
      <c r="E19" s="6">
        <f>E20+E21+E22+E23+E24</f>
        <v>240</v>
      </c>
      <c r="F19" s="177"/>
    </row>
    <row r="20" spans="1:6" ht="24" customHeight="1" x14ac:dyDescent="0.2">
      <c r="A20" s="203"/>
      <c r="B20" s="182"/>
      <c r="C20" s="182"/>
      <c r="D20" s="126" t="s">
        <v>76</v>
      </c>
      <c r="E20" s="6">
        <f>'Перечень мероприятий'!G23</f>
        <v>40</v>
      </c>
      <c r="F20" s="177"/>
    </row>
    <row r="21" spans="1:6" ht="25.9" customHeight="1" x14ac:dyDescent="0.2">
      <c r="A21" s="203"/>
      <c r="B21" s="182"/>
      <c r="C21" s="182"/>
      <c r="D21" s="126" t="s">
        <v>77</v>
      </c>
      <c r="E21" s="6">
        <f>'Перечень мероприятий'!H23</f>
        <v>50</v>
      </c>
      <c r="F21" s="177"/>
    </row>
    <row r="22" spans="1:6" ht="27" customHeight="1" x14ac:dyDescent="0.2">
      <c r="A22" s="203"/>
      <c r="B22" s="182"/>
      <c r="C22" s="182"/>
      <c r="D22" s="126" t="s">
        <v>201</v>
      </c>
      <c r="E22" s="6">
        <f>'Перечень мероприятий'!I23</f>
        <v>50</v>
      </c>
      <c r="F22" s="177"/>
    </row>
    <row r="23" spans="1:6" ht="25.9" customHeight="1" x14ac:dyDescent="0.2">
      <c r="A23" s="203"/>
      <c r="B23" s="182"/>
      <c r="C23" s="182"/>
      <c r="D23" s="126" t="s">
        <v>202</v>
      </c>
      <c r="E23" s="6">
        <f>'Перечень мероприятий'!J23</f>
        <v>50</v>
      </c>
      <c r="F23" s="177"/>
    </row>
    <row r="24" spans="1:6" ht="28.9" customHeight="1" x14ac:dyDescent="0.2">
      <c r="A24" s="203"/>
      <c r="B24" s="182"/>
      <c r="C24" s="182"/>
      <c r="D24" s="126" t="s">
        <v>203</v>
      </c>
      <c r="E24" s="6">
        <f>'Перечень мероприятий'!K23</f>
        <v>50</v>
      </c>
      <c r="F24" s="177"/>
    </row>
    <row r="25" spans="1:6" ht="25.15" customHeight="1" x14ac:dyDescent="0.2">
      <c r="A25" s="203" t="s">
        <v>155</v>
      </c>
      <c r="B25" s="182" t="s">
        <v>44</v>
      </c>
      <c r="C25" s="182"/>
      <c r="D25" s="93" t="s">
        <v>41</v>
      </c>
      <c r="E25" s="6">
        <f>E26+E27+E28+E29+E30</f>
        <v>8400</v>
      </c>
      <c r="F25" s="186"/>
    </row>
    <row r="26" spans="1:6" ht="26.45" customHeight="1" x14ac:dyDescent="0.2">
      <c r="A26" s="203"/>
      <c r="B26" s="182"/>
      <c r="C26" s="182"/>
      <c r="D26" s="126" t="s">
        <v>76</v>
      </c>
      <c r="E26" s="6">
        <f>'Перечень мероприятий'!G28</f>
        <v>1600</v>
      </c>
      <c r="F26" s="187"/>
    </row>
    <row r="27" spans="1:6" ht="25.9" customHeight="1" x14ac:dyDescent="0.2">
      <c r="A27" s="203"/>
      <c r="B27" s="182"/>
      <c r="C27" s="182"/>
      <c r="D27" s="126" t="s">
        <v>77</v>
      </c>
      <c r="E27" s="6">
        <f>'Перечень мероприятий'!H28</f>
        <v>1600</v>
      </c>
      <c r="F27" s="187"/>
    </row>
    <row r="28" spans="1:6" ht="25.9" customHeight="1" x14ac:dyDescent="0.2">
      <c r="A28" s="203"/>
      <c r="B28" s="182"/>
      <c r="C28" s="182"/>
      <c r="D28" s="126" t="s">
        <v>201</v>
      </c>
      <c r="E28" s="6">
        <f>'Перечень мероприятий'!I28</f>
        <v>1700</v>
      </c>
      <c r="F28" s="187"/>
    </row>
    <row r="29" spans="1:6" ht="27" customHeight="1" x14ac:dyDescent="0.2">
      <c r="A29" s="203"/>
      <c r="B29" s="182"/>
      <c r="C29" s="182"/>
      <c r="D29" s="126" t="s">
        <v>202</v>
      </c>
      <c r="E29" s="6">
        <f>'Перечень мероприятий'!J28</f>
        <v>1750</v>
      </c>
      <c r="F29" s="187"/>
    </row>
    <row r="30" spans="1:6" ht="38.25" customHeight="1" x14ac:dyDescent="0.2">
      <c r="A30" s="203"/>
      <c r="B30" s="182"/>
      <c r="C30" s="182"/>
      <c r="D30" s="126" t="s">
        <v>203</v>
      </c>
      <c r="E30" s="6">
        <f>'Перечень мероприятий'!K28</f>
        <v>1750</v>
      </c>
      <c r="F30" s="188"/>
    </row>
    <row r="31" spans="1:6" ht="19.899999999999999" customHeight="1" x14ac:dyDescent="0.2">
      <c r="A31" s="203" t="s">
        <v>156</v>
      </c>
      <c r="B31" s="182" t="s">
        <v>44</v>
      </c>
      <c r="C31" s="182"/>
      <c r="D31" s="93" t="s">
        <v>41</v>
      </c>
      <c r="E31" s="6">
        <f>E32+E33+E34+E35+E36</f>
        <v>67957.2</v>
      </c>
      <c r="F31" s="177"/>
    </row>
    <row r="32" spans="1:6" ht="18.600000000000001" customHeight="1" x14ac:dyDescent="0.2">
      <c r="A32" s="203"/>
      <c r="B32" s="182"/>
      <c r="C32" s="182"/>
      <c r="D32" s="126" t="s">
        <v>76</v>
      </c>
      <c r="E32" s="6">
        <f>E38+E44+E50+E56+E62</f>
        <v>13558.6</v>
      </c>
      <c r="F32" s="177"/>
    </row>
    <row r="33" spans="1:6" ht="21" customHeight="1" x14ac:dyDescent="0.2">
      <c r="A33" s="203"/>
      <c r="B33" s="182"/>
      <c r="C33" s="182"/>
      <c r="D33" s="126" t="s">
        <v>77</v>
      </c>
      <c r="E33" s="6">
        <f>E39+E45+E51+E57+E63</f>
        <v>13558.6</v>
      </c>
      <c r="F33" s="177"/>
    </row>
    <row r="34" spans="1:6" ht="19.899999999999999" customHeight="1" x14ac:dyDescent="0.2">
      <c r="A34" s="203"/>
      <c r="B34" s="182"/>
      <c r="C34" s="182"/>
      <c r="D34" s="126" t="s">
        <v>201</v>
      </c>
      <c r="E34" s="6">
        <f>E40+E46+E52+E58+E64</f>
        <v>13580</v>
      </c>
      <c r="F34" s="177"/>
    </row>
    <row r="35" spans="1:6" ht="18" customHeight="1" x14ac:dyDescent="0.2">
      <c r="A35" s="203"/>
      <c r="B35" s="182"/>
      <c r="C35" s="182"/>
      <c r="D35" s="126" t="s">
        <v>202</v>
      </c>
      <c r="E35" s="6">
        <f>E41+E47+E53+E59+E65</f>
        <v>13580</v>
      </c>
      <c r="F35" s="177"/>
    </row>
    <row r="36" spans="1:6" ht="14.45" customHeight="1" x14ac:dyDescent="0.2">
      <c r="A36" s="203"/>
      <c r="B36" s="182"/>
      <c r="C36" s="182"/>
      <c r="D36" s="126" t="s">
        <v>203</v>
      </c>
      <c r="E36" s="6">
        <f>E42+E48+E54+E60+E66</f>
        <v>13680</v>
      </c>
      <c r="F36" s="177"/>
    </row>
    <row r="37" spans="1:6" ht="16.899999999999999" customHeight="1" x14ac:dyDescent="0.2">
      <c r="A37" s="203" t="s">
        <v>157</v>
      </c>
      <c r="B37" s="182" t="s">
        <v>44</v>
      </c>
      <c r="C37" s="203"/>
      <c r="D37" s="93" t="s">
        <v>41</v>
      </c>
      <c r="E37" s="6">
        <f>E38++E39+E40+E41+E42</f>
        <v>0</v>
      </c>
      <c r="F37" s="177"/>
    </row>
    <row r="38" spans="1:6" ht="15.6" customHeight="1" x14ac:dyDescent="0.2">
      <c r="A38" s="203"/>
      <c r="B38" s="182"/>
      <c r="C38" s="203"/>
      <c r="D38" s="126" t="s">
        <v>76</v>
      </c>
      <c r="E38" s="6">
        <f>'Перечень мероприятий'!G38</f>
        <v>0</v>
      </c>
      <c r="F38" s="177"/>
    </row>
    <row r="39" spans="1:6" ht="19.149999999999999" customHeight="1" x14ac:dyDescent="0.2">
      <c r="A39" s="203"/>
      <c r="B39" s="182"/>
      <c r="C39" s="203"/>
      <c r="D39" s="126" t="s">
        <v>77</v>
      </c>
      <c r="E39" s="6">
        <f>'Перечень мероприятий'!H38</f>
        <v>0</v>
      </c>
      <c r="F39" s="177"/>
    </row>
    <row r="40" spans="1:6" ht="15" x14ac:dyDescent="0.2">
      <c r="A40" s="203"/>
      <c r="B40" s="182"/>
      <c r="C40" s="203"/>
      <c r="D40" s="126" t="s">
        <v>201</v>
      </c>
      <c r="E40" s="6">
        <f>'Перечень мероприятий'!I38</f>
        <v>0</v>
      </c>
      <c r="F40" s="177"/>
    </row>
    <row r="41" spans="1:6" ht="15" x14ac:dyDescent="0.2">
      <c r="A41" s="203"/>
      <c r="B41" s="182"/>
      <c r="C41" s="203"/>
      <c r="D41" s="126" t="s">
        <v>202</v>
      </c>
      <c r="E41" s="6">
        <f>'Перечень мероприятий'!J38</f>
        <v>0</v>
      </c>
      <c r="F41" s="177"/>
    </row>
    <row r="42" spans="1:6" ht="18.600000000000001" customHeight="1" x14ac:dyDescent="0.2">
      <c r="A42" s="203"/>
      <c r="B42" s="182"/>
      <c r="C42" s="203"/>
      <c r="D42" s="126" t="s">
        <v>203</v>
      </c>
      <c r="E42" s="6">
        <f>'Перечень мероприятий'!K38</f>
        <v>0</v>
      </c>
      <c r="F42" s="177"/>
    </row>
    <row r="43" spans="1:6" ht="15" customHeight="1" x14ac:dyDescent="0.2">
      <c r="A43" s="203" t="s">
        <v>158</v>
      </c>
      <c r="B43" s="182" t="s">
        <v>44</v>
      </c>
      <c r="C43" s="182" t="s">
        <v>46</v>
      </c>
      <c r="D43" s="93" t="s">
        <v>41</v>
      </c>
      <c r="E43" s="6">
        <f>E44+E45+E46+E47+E48</f>
        <v>67637.2</v>
      </c>
      <c r="F43" s="177"/>
    </row>
    <row r="44" spans="1:6" ht="15" x14ac:dyDescent="0.2">
      <c r="A44" s="203"/>
      <c r="B44" s="182"/>
      <c r="C44" s="182"/>
      <c r="D44" s="126" t="s">
        <v>76</v>
      </c>
      <c r="E44" s="6">
        <f>'Перечень мероприятий'!G43</f>
        <v>13558.6</v>
      </c>
      <c r="F44" s="177"/>
    </row>
    <row r="45" spans="1:6" ht="15" x14ac:dyDescent="0.2">
      <c r="A45" s="203"/>
      <c r="B45" s="182"/>
      <c r="C45" s="182"/>
      <c r="D45" s="126" t="s">
        <v>77</v>
      </c>
      <c r="E45" s="6">
        <f>'Перечень мероприятий'!H43</f>
        <v>13478.6</v>
      </c>
      <c r="F45" s="177"/>
    </row>
    <row r="46" spans="1:6" ht="15" x14ac:dyDescent="0.2">
      <c r="A46" s="203"/>
      <c r="B46" s="182"/>
      <c r="C46" s="182"/>
      <c r="D46" s="126" t="s">
        <v>201</v>
      </c>
      <c r="E46" s="6">
        <f>'Перечень мероприятий'!I43</f>
        <v>13500</v>
      </c>
      <c r="F46" s="177"/>
    </row>
    <row r="47" spans="1:6" ht="15" x14ac:dyDescent="0.2">
      <c r="A47" s="203"/>
      <c r="B47" s="182"/>
      <c r="C47" s="182"/>
      <c r="D47" s="126" t="s">
        <v>202</v>
      </c>
      <c r="E47" s="6">
        <f>'Перечень мероприятий'!J43</f>
        <v>13500</v>
      </c>
      <c r="F47" s="177"/>
    </row>
    <row r="48" spans="1:6" ht="15" x14ac:dyDescent="0.2">
      <c r="A48" s="203"/>
      <c r="B48" s="182"/>
      <c r="C48" s="182"/>
      <c r="D48" s="126" t="s">
        <v>203</v>
      </c>
      <c r="E48" s="6">
        <f>'Перечень мероприятий'!K43</f>
        <v>13600</v>
      </c>
      <c r="F48" s="177"/>
    </row>
    <row r="49" spans="1:6" ht="15" customHeight="1" x14ac:dyDescent="0.2">
      <c r="A49" s="203" t="s">
        <v>159</v>
      </c>
      <c r="B49" s="182" t="s">
        <v>44</v>
      </c>
      <c r="C49" s="182"/>
      <c r="D49" s="93" t="s">
        <v>41</v>
      </c>
      <c r="E49" s="6">
        <f>E50+E51+E52+E53+E54</f>
        <v>200</v>
      </c>
      <c r="F49" s="177"/>
    </row>
    <row r="50" spans="1:6" ht="15" x14ac:dyDescent="0.2">
      <c r="A50" s="203"/>
      <c r="B50" s="182"/>
      <c r="C50" s="182"/>
      <c r="D50" s="126" t="s">
        <v>76</v>
      </c>
      <c r="E50" s="6">
        <f>'Перечень мероприятий'!G48</f>
        <v>0</v>
      </c>
      <c r="F50" s="177"/>
    </row>
    <row r="51" spans="1:6" ht="15" x14ac:dyDescent="0.2">
      <c r="A51" s="203"/>
      <c r="B51" s="182"/>
      <c r="C51" s="182"/>
      <c r="D51" s="126" t="s">
        <v>77</v>
      </c>
      <c r="E51" s="6">
        <f>'Перечень мероприятий'!H48</f>
        <v>50</v>
      </c>
      <c r="F51" s="177"/>
    </row>
    <row r="52" spans="1:6" ht="15" x14ac:dyDescent="0.2">
      <c r="A52" s="203"/>
      <c r="B52" s="182"/>
      <c r="C52" s="182"/>
      <c r="D52" s="126" t="s">
        <v>201</v>
      </c>
      <c r="E52" s="6">
        <f>'Перечень мероприятий'!I48</f>
        <v>50</v>
      </c>
      <c r="F52" s="177"/>
    </row>
    <row r="53" spans="1:6" ht="15" x14ac:dyDescent="0.2">
      <c r="A53" s="203"/>
      <c r="B53" s="182"/>
      <c r="C53" s="182"/>
      <c r="D53" s="126" t="s">
        <v>202</v>
      </c>
      <c r="E53" s="6">
        <f>'Перечень мероприятий'!J48</f>
        <v>50</v>
      </c>
      <c r="F53" s="177"/>
    </row>
    <row r="54" spans="1:6" ht="15" x14ac:dyDescent="0.2">
      <c r="A54" s="203"/>
      <c r="B54" s="182"/>
      <c r="C54" s="182"/>
      <c r="D54" s="126" t="s">
        <v>203</v>
      </c>
      <c r="E54" s="6">
        <f>'Перечень мероприятий'!K48</f>
        <v>50</v>
      </c>
      <c r="F54" s="177"/>
    </row>
    <row r="55" spans="1:6" ht="16.149999999999999" customHeight="1" x14ac:dyDescent="0.2">
      <c r="A55" s="203" t="s">
        <v>160</v>
      </c>
      <c r="B55" s="182" t="s">
        <v>44</v>
      </c>
      <c r="C55" s="204"/>
      <c r="D55" s="93" t="s">
        <v>41</v>
      </c>
      <c r="E55" s="6">
        <f>E56+E57+E58+E59+E60</f>
        <v>120</v>
      </c>
      <c r="F55" s="177"/>
    </row>
    <row r="56" spans="1:6" ht="18" customHeight="1" x14ac:dyDescent="0.2">
      <c r="A56" s="203"/>
      <c r="B56" s="182"/>
      <c r="C56" s="204"/>
      <c r="D56" s="126" t="s">
        <v>76</v>
      </c>
      <c r="E56" s="6">
        <f>'Перечень мероприятий'!G53</f>
        <v>0</v>
      </c>
      <c r="F56" s="177"/>
    </row>
    <row r="57" spans="1:6" ht="16.899999999999999" customHeight="1" x14ac:dyDescent="0.2">
      <c r="A57" s="203"/>
      <c r="B57" s="182"/>
      <c r="C57" s="204"/>
      <c r="D57" s="126" t="s">
        <v>77</v>
      </c>
      <c r="E57" s="6">
        <f>'Перечень мероприятий'!H53</f>
        <v>30</v>
      </c>
      <c r="F57" s="177"/>
    </row>
    <row r="58" spans="1:6" ht="15" customHeight="1" x14ac:dyDescent="0.2">
      <c r="A58" s="203"/>
      <c r="B58" s="182"/>
      <c r="C58" s="204"/>
      <c r="D58" s="126" t="s">
        <v>201</v>
      </c>
      <c r="E58" s="6">
        <f>'Перечень мероприятий'!I53</f>
        <v>30</v>
      </c>
      <c r="F58" s="177"/>
    </row>
    <row r="59" spans="1:6" ht="15.6" customHeight="1" x14ac:dyDescent="0.2">
      <c r="A59" s="203"/>
      <c r="B59" s="182"/>
      <c r="C59" s="204"/>
      <c r="D59" s="126" t="s">
        <v>202</v>
      </c>
      <c r="E59" s="6">
        <f>'Перечень мероприятий'!J53</f>
        <v>30</v>
      </c>
      <c r="F59" s="177"/>
    </row>
    <row r="60" spans="1:6" ht="16.899999999999999" customHeight="1" x14ac:dyDescent="0.2">
      <c r="A60" s="203"/>
      <c r="B60" s="182"/>
      <c r="C60" s="204"/>
      <c r="D60" s="126" t="s">
        <v>203</v>
      </c>
      <c r="E60" s="6">
        <f>'Перечень мероприятий'!K53</f>
        <v>30</v>
      </c>
      <c r="F60" s="177"/>
    </row>
    <row r="61" spans="1:6" ht="15" customHeight="1" x14ac:dyDescent="0.2">
      <c r="A61" s="203" t="s">
        <v>161</v>
      </c>
      <c r="B61" s="182" t="s">
        <v>44</v>
      </c>
      <c r="C61" s="204"/>
      <c r="D61" s="93" t="s">
        <v>41</v>
      </c>
      <c r="E61" s="6">
        <f>E62+E63+E64+E65+E66</f>
        <v>0</v>
      </c>
      <c r="F61" s="186"/>
    </row>
    <row r="62" spans="1:6" ht="15" customHeight="1" x14ac:dyDescent="0.2">
      <c r="A62" s="203"/>
      <c r="B62" s="182"/>
      <c r="C62" s="204"/>
      <c r="D62" s="126" t="s">
        <v>76</v>
      </c>
      <c r="E62" s="6">
        <f>'Перечень мероприятий'!G58</f>
        <v>0</v>
      </c>
      <c r="F62" s="187"/>
    </row>
    <row r="63" spans="1:6" ht="15" customHeight="1" x14ac:dyDescent="0.2">
      <c r="A63" s="203"/>
      <c r="B63" s="182"/>
      <c r="C63" s="204"/>
      <c r="D63" s="126" t="s">
        <v>77</v>
      </c>
      <c r="E63" s="6">
        <f>'Перечень мероприятий'!H58</f>
        <v>0</v>
      </c>
      <c r="F63" s="187"/>
    </row>
    <row r="64" spans="1:6" ht="12.6" customHeight="1" x14ac:dyDescent="0.2">
      <c r="A64" s="203"/>
      <c r="B64" s="182"/>
      <c r="C64" s="204"/>
      <c r="D64" s="126" t="s">
        <v>201</v>
      </c>
      <c r="E64" s="6">
        <f>'Перечень мероприятий'!I58</f>
        <v>0</v>
      </c>
      <c r="F64" s="187"/>
    </row>
    <row r="65" spans="1:6" ht="13.15" customHeight="1" x14ac:dyDescent="0.2">
      <c r="A65" s="203"/>
      <c r="B65" s="182"/>
      <c r="C65" s="204"/>
      <c r="D65" s="126" t="s">
        <v>202</v>
      </c>
      <c r="E65" s="6">
        <f>'Перечень мероприятий'!J58</f>
        <v>0</v>
      </c>
      <c r="F65" s="187"/>
    </row>
    <row r="66" spans="1:6" ht="15" customHeight="1" x14ac:dyDescent="0.2">
      <c r="A66" s="203"/>
      <c r="B66" s="182"/>
      <c r="C66" s="204"/>
      <c r="D66" s="126" t="s">
        <v>203</v>
      </c>
      <c r="E66" s="6">
        <f>'Перечень мероприятий'!K58</f>
        <v>0</v>
      </c>
      <c r="F66" s="188"/>
    </row>
    <row r="67" spans="1:6" ht="20.25" customHeight="1" x14ac:dyDescent="0.2">
      <c r="A67" s="203" t="s">
        <v>205</v>
      </c>
      <c r="B67" s="182" t="s">
        <v>44</v>
      </c>
      <c r="C67" s="204"/>
      <c r="D67" s="93" t="s">
        <v>41</v>
      </c>
      <c r="E67" s="6">
        <f>E68+E69+E70+E71+E72</f>
        <v>280</v>
      </c>
      <c r="F67" s="177"/>
    </row>
    <row r="68" spans="1:6" ht="19.149999999999999" customHeight="1" x14ac:dyDescent="0.2">
      <c r="A68" s="203"/>
      <c r="B68" s="182"/>
      <c r="C68" s="204"/>
      <c r="D68" s="126" t="s">
        <v>76</v>
      </c>
      <c r="E68" s="6">
        <f>E74+E80+E86+E92</f>
        <v>80</v>
      </c>
      <c r="F68" s="177"/>
    </row>
    <row r="69" spans="1:6" ht="14.45" customHeight="1" x14ac:dyDescent="0.2">
      <c r="A69" s="203"/>
      <c r="B69" s="182"/>
      <c r="C69" s="204"/>
      <c r="D69" s="126" t="s">
        <v>77</v>
      </c>
      <c r="E69" s="6">
        <f>E75+E81+E87+E93</f>
        <v>50</v>
      </c>
      <c r="F69" s="177"/>
    </row>
    <row r="70" spans="1:6" ht="21" customHeight="1" x14ac:dyDescent="0.2">
      <c r="A70" s="203"/>
      <c r="B70" s="182"/>
      <c r="C70" s="204"/>
      <c r="D70" s="126" t="s">
        <v>201</v>
      </c>
      <c r="E70" s="6">
        <f>E76+E82+E88+E94</f>
        <v>50</v>
      </c>
      <c r="F70" s="177"/>
    </row>
    <row r="71" spans="1:6" ht="16.899999999999999" customHeight="1" x14ac:dyDescent="0.2">
      <c r="A71" s="203"/>
      <c r="B71" s="182"/>
      <c r="C71" s="204"/>
      <c r="D71" s="126" t="s">
        <v>202</v>
      </c>
      <c r="E71" s="6">
        <f>E77+E83+E89+E95</f>
        <v>50</v>
      </c>
      <c r="F71" s="177"/>
    </row>
    <row r="72" spans="1:6" ht="25.5" customHeight="1" x14ac:dyDescent="0.2">
      <c r="A72" s="203"/>
      <c r="B72" s="182"/>
      <c r="C72" s="204"/>
      <c r="D72" s="126" t="s">
        <v>203</v>
      </c>
      <c r="E72" s="6">
        <f>E78+E84+E90+E96</f>
        <v>50</v>
      </c>
      <c r="F72" s="177"/>
    </row>
    <row r="73" spans="1:6" ht="23.25" customHeight="1" x14ac:dyDescent="0.2">
      <c r="A73" s="203" t="s">
        <v>206</v>
      </c>
      <c r="B73" s="182" t="s">
        <v>44</v>
      </c>
      <c r="C73" s="203"/>
      <c r="D73" s="93" t="s">
        <v>41</v>
      </c>
      <c r="E73" s="6">
        <f>E74+E75+E76+E77+E78</f>
        <v>20</v>
      </c>
      <c r="F73" s="177"/>
    </row>
    <row r="74" spans="1:6" ht="21.75" customHeight="1" x14ac:dyDescent="0.2">
      <c r="A74" s="203"/>
      <c r="B74" s="182"/>
      <c r="C74" s="217"/>
      <c r="D74" s="126" t="s">
        <v>76</v>
      </c>
      <c r="E74" s="6">
        <f>'Перечень мероприятий'!G68</f>
        <v>20</v>
      </c>
      <c r="F74" s="177"/>
    </row>
    <row r="75" spans="1:6" ht="20.25" customHeight="1" x14ac:dyDescent="0.2">
      <c r="A75" s="203"/>
      <c r="B75" s="182"/>
      <c r="C75" s="217"/>
      <c r="D75" s="126" t="s">
        <v>77</v>
      </c>
      <c r="E75" s="6">
        <f>'Перечень мероприятий'!H68</f>
        <v>0</v>
      </c>
      <c r="F75" s="177"/>
    </row>
    <row r="76" spans="1:6" ht="21.75" customHeight="1" x14ac:dyDescent="0.2">
      <c r="A76" s="203"/>
      <c r="B76" s="182"/>
      <c r="C76" s="217"/>
      <c r="D76" s="126" t="s">
        <v>201</v>
      </c>
      <c r="E76" s="6">
        <f>'Перечень мероприятий'!I68</f>
        <v>0</v>
      </c>
      <c r="F76" s="177"/>
    </row>
    <row r="77" spans="1:6" ht="19.5" customHeight="1" x14ac:dyDescent="0.2">
      <c r="A77" s="203"/>
      <c r="B77" s="182"/>
      <c r="C77" s="217"/>
      <c r="D77" s="126" t="s">
        <v>202</v>
      </c>
      <c r="E77" s="6">
        <f>'Перечень мероприятий'!J68</f>
        <v>0</v>
      </c>
      <c r="F77" s="177"/>
    </row>
    <row r="78" spans="1:6" ht="24.75" customHeight="1" x14ac:dyDescent="0.2">
      <c r="A78" s="203"/>
      <c r="B78" s="182"/>
      <c r="C78" s="217"/>
      <c r="D78" s="126" t="s">
        <v>203</v>
      </c>
      <c r="E78" s="6">
        <f>'Перечень мероприятий'!K68</f>
        <v>0</v>
      </c>
      <c r="F78" s="177"/>
    </row>
    <row r="79" spans="1:6" ht="18.75" customHeight="1" x14ac:dyDescent="0.2">
      <c r="A79" s="203" t="s">
        <v>207</v>
      </c>
      <c r="B79" s="182" t="s">
        <v>44</v>
      </c>
      <c r="C79" s="204"/>
      <c r="D79" s="93" t="s">
        <v>41</v>
      </c>
      <c r="E79" s="6">
        <f>E80+E81+E82+E83+E84</f>
        <v>20</v>
      </c>
      <c r="F79" s="177"/>
    </row>
    <row r="80" spans="1:6" ht="18" customHeight="1" x14ac:dyDescent="0.2">
      <c r="A80" s="203"/>
      <c r="B80" s="182"/>
      <c r="C80" s="204"/>
      <c r="D80" s="126" t="s">
        <v>76</v>
      </c>
      <c r="E80" s="6">
        <f>'Перечень мероприятий'!G73</f>
        <v>20</v>
      </c>
      <c r="F80" s="177"/>
    </row>
    <row r="81" spans="1:6" ht="21" customHeight="1" x14ac:dyDescent="0.2">
      <c r="A81" s="203"/>
      <c r="B81" s="182"/>
      <c r="C81" s="204"/>
      <c r="D81" s="126" t="s">
        <v>77</v>
      </c>
      <c r="E81" s="6">
        <f>'Перечень мероприятий'!H73</f>
        <v>0</v>
      </c>
      <c r="F81" s="177"/>
    </row>
    <row r="82" spans="1:6" ht="17.25" customHeight="1" x14ac:dyDescent="0.2">
      <c r="A82" s="203"/>
      <c r="B82" s="182"/>
      <c r="C82" s="204"/>
      <c r="D82" s="126" t="s">
        <v>201</v>
      </c>
      <c r="E82" s="6">
        <f>'Перечень мероприятий'!I73</f>
        <v>0</v>
      </c>
      <c r="F82" s="177"/>
    </row>
    <row r="83" spans="1:6" ht="15.75" customHeight="1" x14ac:dyDescent="0.2">
      <c r="A83" s="203"/>
      <c r="B83" s="182"/>
      <c r="C83" s="204"/>
      <c r="D83" s="126" t="s">
        <v>202</v>
      </c>
      <c r="E83" s="6">
        <f>'Перечень мероприятий'!J73</f>
        <v>0</v>
      </c>
      <c r="F83" s="177"/>
    </row>
    <row r="84" spans="1:6" ht="15" customHeight="1" x14ac:dyDescent="0.2">
      <c r="A84" s="203"/>
      <c r="B84" s="182"/>
      <c r="C84" s="204"/>
      <c r="D84" s="126" t="s">
        <v>203</v>
      </c>
      <c r="E84" s="6">
        <f>'Перечень мероприятий'!K73</f>
        <v>0</v>
      </c>
      <c r="F84" s="177"/>
    </row>
    <row r="85" spans="1:6" ht="19.5" customHeight="1" x14ac:dyDescent="0.2">
      <c r="A85" s="206" t="s">
        <v>208</v>
      </c>
      <c r="B85" s="192" t="s">
        <v>44</v>
      </c>
      <c r="C85" s="183"/>
      <c r="D85" s="93" t="s">
        <v>41</v>
      </c>
      <c r="E85" s="6">
        <f>E86+E87+E88+E89+E90</f>
        <v>120</v>
      </c>
      <c r="F85" s="186"/>
    </row>
    <row r="86" spans="1:6" ht="18.75" customHeight="1" x14ac:dyDescent="0.2">
      <c r="A86" s="207"/>
      <c r="B86" s="193"/>
      <c r="C86" s="184"/>
      <c r="D86" s="126" t="s">
        <v>76</v>
      </c>
      <c r="E86" s="6">
        <f>'Перечень мероприятий'!G78</f>
        <v>20</v>
      </c>
      <c r="F86" s="187"/>
    </row>
    <row r="87" spans="1:6" ht="21" customHeight="1" x14ac:dyDescent="0.2">
      <c r="A87" s="207"/>
      <c r="B87" s="193"/>
      <c r="C87" s="184"/>
      <c r="D87" s="126" t="s">
        <v>77</v>
      </c>
      <c r="E87" s="6">
        <f>'Перечень мероприятий'!H78</f>
        <v>25</v>
      </c>
      <c r="F87" s="187"/>
    </row>
    <row r="88" spans="1:6" ht="21" customHeight="1" x14ac:dyDescent="0.2">
      <c r="A88" s="207"/>
      <c r="B88" s="193"/>
      <c r="C88" s="184"/>
      <c r="D88" s="126" t="s">
        <v>201</v>
      </c>
      <c r="E88" s="6">
        <f>'Перечень мероприятий'!I78</f>
        <v>25</v>
      </c>
      <c r="F88" s="187"/>
    </row>
    <row r="89" spans="1:6" ht="21" customHeight="1" x14ac:dyDescent="0.2">
      <c r="A89" s="207"/>
      <c r="B89" s="193"/>
      <c r="C89" s="184"/>
      <c r="D89" s="126" t="s">
        <v>202</v>
      </c>
      <c r="E89" s="6">
        <f>'Перечень мероприятий'!J78</f>
        <v>25</v>
      </c>
      <c r="F89" s="187"/>
    </row>
    <row r="90" spans="1:6" ht="110.25" customHeight="1" x14ac:dyDescent="0.2">
      <c r="A90" s="208"/>
      <c r="B90" s="194"/>
      <c r="C90" s="185"/>
      <c r="D90" s="126" t="s">
        <v>203</v>
      </c>
      <c r="E90" s="6">
        <f>'Перечень мероприятий'!K78</f>
        <v>25</v>
      </c>
      <c r="F90" s="188"/>
    </row>
    <row r="91" spans="1:6" ht="18" customHeight="1" x14ac:dyDescent="0.2">
      <c r="A91" s="203" t="s">
        <v>209</v>
      </c>
      <c r="B91" s="182" t="s">
        <v>44</v>
      </c>
      <c r="C91" s="204"/>
      <c r="D91" s="93" t="s">
        <v>41</v>
      </c>
      <c r="E91" s="6">
        <f>E92+E93+E94+E95+E96</f>
        <v>120</v>
      </c>
      <c r="F91" s="177"/>
    </row>
    <row r="92" spans="1:6" ht="16.899999999999999" customHeight="1" x14ac:dyDescent="0.2">
      <c r="A92" s="203"/>
      <c r="B92" s="182"/>
      <c r="C92" s="204"/>
      <c r="D92" s="126" t="s">
        <v>76</v>
      </c>
      <c r="E92" s="6">
        <f>'Перечень мероприятий'!G83</f>
        <v>20</v>
      </c>
      <c r="F92" s="177"/>
    </row>
    <row r="93" spans="1:6" ht="18" customHeight="1" x14ac:dyDescent="0.2">
      <c r="A93" s="203"/>
      <c r="B93" s="182"/>
      <c r="C93" s="204"/>
      <c r="D93" s="126" t="s">
        <v>77</v>
      </c>
      <c r="E93" s="6">
        <f>'Перечень мероприятий'!H83</f>
        <v>25</v>
      </c>
      <c r="F93" s="177"/>
    </row>
    <row r="94" spans="1:6" ht="21.6" customHeight="1" x14ac:dyDescent="0.2">
      <c r="A94" s="203"/>
      <c r="B94" s="182"/>
      <c r="C94" s="204"/>
      <c r="D94" s="126" t="s">
        <v>201</v>
      </c>
      <c r="E94" s="6">
        <f>'Перечень мероприятий'!I83</f>
        <v>25</v>
      </c>
      <c r="F94" s="177"/>
    </row>
    <row r="95" spans="1:6" ht="21.6" customHeight="1" x14ac:dyDescent="0.2">
      <c r="A95" s="203"/>
      <c r="B95" s="182"/>
      <c r="C95" s="204"/>
      <c r="D95" s="126" t="s">
        <v>202</v>
      </c>
      <c r="E95" s="6">
        <f>'Перечень мероприятий'!J83</f>
        <v>25</v>
      </c>
      <c r="F95" s="177"/>
    </row>
    <row r="96" spans="1:6" ht="60" customHeight="1" x14ac:dyDescent="0.2">
      <c r="A96" s="203"/>
      <c r="B96" s="182"/>
      <c r="C96" s="204"/>
      <c r="D96" s="126" t="s">
        <v>203</v>
      </c>
      <c r="E96" s="6">
        <f>'Перечень мероприятий'!K83</f>
        <v>25</v>
      </c>
      <c r="F96" s="177"/>
    </row>
    <row r="97" spans="1:6" ht="20.25" customHeight="1" x14ac:dyDescent="0.2">
      <c r="A97" s="203" t="s">
        <v>162</v>
      </c>
      <c r="B97" s="182" t="s">
        <v>44</v>
      </c>
      <c r="C97" s="204"/>
      <c r="D97" s="93" t="s">
        <v>41</v>
      </c>
      <c r="E97" s="5">
        <f>E98+E99+E100+E101+E102</f>
        <v>266908</v>
      </c>
      <c r="F97" s="177"/>
    </row>
    <row r="98" spans="1:6" ht="17.25" customHeight="1" x14ac:dyDescent="0.2">
      <c r="A98" s="203"/>
      <c r="B98" s="182"/>
      <c r="C98" s="204"/>
      <c r="D98" s="126" t="s">
        <v>76</v>
      </c>
      <c r="E98" s="5">
        <f>E104+E110+E116+E122</f>
        <v>43000</v>
      </c>
      <c r="F98" s="177"/>
    </row>
    <row r="99" spans="1:6" ht="21" customHeight="1" x14ac:dyDescent="0.2">
      <c r="A99" s="203"/>
      <c r="B99" s="182"/>
      <c r="C99" s="204"/>
      <c r="D99" s="126" t="s">
        <v>77</v>
      </c>
      <c r="E99" s="5">
        <f>E105+E111+E117+E123</f>
        <v>52027</v>
      </c>
      <c r="F99" s="177"/>
    </row>
    <row r="100" spans="1:6" ht="24.75" customHeight="1" x14ac:dyDescent="0.2">
      <c r="A100" s="203"/>
      <c r="B100" s="182"/>
      <c r="C100" s="204"/>
      <c r="D100" s="126" t="s">
        <v>201</v>
      </c>
      <c r="E100" s="5">
        <f>E106+E112+E118+E124</f>
        <v>55827</v>
      </c>
      <c r="F100" s="177"/>
    </row>
    <row r="101" spans="1:6" ht="21" customHeight="1" x14ac:dyDescent="0.2">
      <c r="A101" s="203"/>
      <c r="B101" s="182"/>
      <c r="C101" s="204"/>
      <c r="D101" s="126" t="s">
        <v>202</v>
      </c>
      <c r="E101" s="5">
        <f>E107+E113+E119+E125</f>
        <v>57127</v>
      </c>
      <c r="F101" s="177"/>
    </row>
    <row r="102" spans="1:6" ht="18" customHeight="1" x14ac:dyDescent="0.2">
      <c r="A102" s="203"/>
      <c r="B102" s="182"/>
      <c r="C102" s="204"/>
      <c r="D102" s="126" t="s">
        <v>203</v>
      </c>
      <c r="E102" s="5">
        <f>E108+E114+E120+E126</f>
        <v>58927</v>
      </c>
      <c r="F102" s="177"/>
    </row>
    <row r="103" spans="1:6" ht="21" customHeight="1" x14ac:dyDescent="0.2">
      <c r="A103" s="203" t="s">
        <v>210</v>
      </c>
      <c r="B103" s="182" t="s">
        <v>44</v>
      </c>
      <c r="C103" s="182" t="s">
        <v>93</v>
      </c>
      <c r="D103" s="93" t="s">
        <v>41</v>
      </c>
      <c r="E103" s="5">
        <f>E104+E105+E106+E107+E108</f>
        <v>224723.1</v>
      </c>
      <c r="F103" s="186"/>
    </row>
    <row r="104" spans="1:6" ht="21" customHeight="1" x14ac:dyDescent="0.2">
      <c r="A104" s="203"/>
      <c r="B104" s="182"/>
      <c r="C104" s="182"/>
      <c r="D104" s="126" t="s">
        <v>76</v>
      </c>
      <c r="E104" s="5">
        <f>'Перечень мероприятий'!G93</f>
        <v>16315.1</v>
      </c>
      <c r="F104" s="187"/>
    </row>
    <row r="105" spans="1:6" ht="21" customHeight="1" x14ac:dyDescent="0.2">
      <c r="A105" s="203"/>
      <c r="B105" s="182"/>
      <c r="C105" s="182"/>
      <c r="D105" s="126" t="s">
        <v>77</v>
      </c>
      <c r="E105" s="5">
        <f>'Перечень мероприятий'!H93</f>
        <v>49027</v>
      </c>
      <c r="F105" s="187"/>
    </row>
    <row r="106" spans="1:6" ht="21" customHeight="1" x14ac:dyDescent="0.2">
      <c r="A106" s="203"/>
      <c r="B106" s="182"/>
      <c r="C106" s="182"/>
      <c r="D106" s="126" t="s">
        <v>201</v>
      </c>
      <c r="E106" s="6">
        <f>'Перечень мероприятий'!I93</f>
        <v>51827</v>
      </c>
      <c r="F106" s="187"/>
    </row>
    <row r="107" spans="1:6" ht="21" customHeight="1" x14ac:dyDescent="0.2">
      <c r="A107" s="203"/>
      <c r="B107" s="182"/>
      <c r="C107" s="182"/>
      <c r="D107" s="126" t="s">
        <v>202</v>
      </c>
      <c r="E107" s="6">
        <f>'Перечень мероприятий'!J93</f>
        <v>53127</v>
      </c>
      <c r="F107" s="187"/>
    </row>
    <row r="108" spans="1:6" ht="57" customHeight="1" x14ac:dyDescent="0.2">
      <c r="A108" s="203"/>
      <c r="B108" s="182"/>
      <c r="C108" s="182"/>
      <c r="D108" s="126" t="s">
        <v>203</v>
      </c>
      <c r="E108" s="6">
        <f>'Перечень мероприятий'!K93</f>
        <v>54427</v>
      </c>
      <c r="F108" s="188"/>
    </row>
    <row r="109" spans="1:6" ht="21" customHeight="1" x14ac:dyDescent="0.2">
      <c r="A109" s="203" t="s">
        <v>163</v>
      </c>
      <c r="B109" s="182" t="s">
        <v>44</v>
      </c>
      <c r="C109" s="204"/>
      <c r="D109" s="93" t="s">
        <v>41</v>
      </c>
      <c r="E109" s="6">
        <f>E110+E111+E112+E113+E114</f>
        <v>23684.9</v>
      </c>
      <c r="F109" s="186"/>
    </row>
    <row r="110" spans="1:6" ht="21" customHeight="1" x14ac:dyDescent="0.2">
      <c r="A110" s="203"/>
      <c r="B110" s="182"/>
      <c r="C110" s="204"/>
      <c r="D110" s="126" t="s">
        <v>76</v>
      </c>
      <c r="E110" s="6">
        <f>'Перечень мероприятий'!G98</f>
        <v>23684.9</v>
      </c>
      <c r="F110" s="187"/>
    </row>
    <row r="111" spans="1:6" ht="21" customHeight="1" x14ac:dyDescent="0.2">
      <c r="A111" s="203"/>
      <c r="B111" s="182"/>
      <c r="C111" s="204"/>
      <c r="D111" s="126" t="s">
        <v>77</v>
      </c>
      <c r="E111" s="6">
        <f>'Перечень мероприятий'!H98</f>
        <v>0</v>
      </c>
      <c r="F111" s="187"/>
    </row>
    <row r="112" spans="1:6" ht="21" customHeight="1" x14ac:dyDescent="0.2">
      <c r="A112" s="203"/>
      <c r="B112" s="182"/>
      <c r="C112" s="204"/>
      <c r="D112" s="126" t="s">
        <v>201</v>
      </c>
      <c r="E112" s="6">
        <f>'Перечень мероприятий'!I98</f>
        <v>0</v>
      </c>
      <c r="F112" s="187"/>
    </row>
    <row r="113" spans="1:6" ht="21" customHeight="1" x14ac:dyDescent="0.2">
      <c r="A113" s="203"/>
      <c r="B113" s="182"/>
      <c r="C113" s="204"/>
      <c r="D113" s="126" t="s">
        <v>202</v>
      </c>
      <c r="E113" s="6">
        <f>'Перечень мероприятий'!J98</f>
        <v>0</v>
      </c>
      <c r="F113" s="187"/>
    </row>
    <row r="114" spans="1:6" ht="22.15" customHeight="1" x14ac:dyDescent="0.2">
      <c r="A114" s="203"/>
      <c r="B114" s="182"/>
      <c r="C114" s="204"/>
      <c r="D114" s="126" t="s">
        <v>203</v>
      </c>
      <c r="E114" s="6">
        <f>'Перечень мероприятий'!K98</f>
        <v>0</v>
      </c>
      <c r="F114" s="188"/>
    </row>
    <row r="115" spans="1:6" ht="18" customHeight="1" x14ac:dyDescent="0.2">
      <c r="A115" s="203" t="s">
        <v>211</v>
      </c>
      <c r="B115" s="182" t="s">
        <v>44</v>
      </c>
      <c r="C115" s="182" t="s">
        <v>94</v>
      </c>
      <c r="D115" s="93" t="s">
        <v>41</v>
      </c>
      <c r="E115" s="6">
        <f>E116+E117+E118+E119+E120</f>
        <v>18500</v>
      </c>
      <c r="F115" s="186"/>
    </row>
    <row r="116" spans="1:6" ht="16.899999999999999" customHeight="1" x14ac:dyDescent="0.2">
      <c r="A116" s="203"/>
      <c r="B116" s="182"/>
      <c r="C116" s="182"/>
      <c r="D116" s="126" t="s">
        <v>76</v>
      </c>
      <c r="E116" s="6">
        <f>'Перечень мероприятий'!G103</f>
        <v>3000</v>
      </c>
      <c r="F116" s="187"/>
    </row>
    <row r="117" spans="1:6" ht="16.899999999999999" customHeight="1" x14ac:dyDescent="0.2">
      <c r="A117" s="203"/>
      <c r="B117" s="182"/>
      <c r="C117" s="182"/>
      <c r="D117" s="126" t="s">
        <v>77</v>
      </c>
      <c r="E117" s="6">
        <f>'Перечень мероприятий'!H103</f>
        <v>3000</v>
      </c>
      <c r="F117" s="187"/>
    </row>
    <row r="118" spans="1:6" ht="16.899999999999999" customHeight="1" x14ac:dyDescent="0.2">
      <c r="A118" s="203"/>
      <c r="B118" s="182"/>
      <c r="C118" s="182"/>
      <c r="D118" s="126" t="s">
        <v>201</v>
      </c>
      <c r="E118" s="6">
        <f>'Перечень мероприятий'!I103</f>
        <v>4000</v>
      </c>
      <c r="F118" s="187"/>
    </row>
    <row r="119" spans="1:6" ht="16.899999999999999" customHeight="1" x14ac:dyDescent="0.2">
      <c r="A119" s="203"/>
      <c r="B119" s="182"/>
      <c r="C119" s="182"/>
      <c r="D119" s="126" t="s">
        <v>202</v>
      </c>
      <c r="E119" s="6">
        <f>'Перечень мероприятий'!J103</f>
        <v>4000</v>
      </c>
      <c r="F119" s="187"/>
    </row>
    <row r="120" spans="1:6" ht="19.149999999999999" customHeight="1" x14ac:dyDescent="0.2">
      <c r="A120" s="203"/>
      <c r="B120" s="182"/>
      <c r="C120" s="182"/>
      <c r="D120" s="126" t="s">
        <v>203</v>
      </c>
      <c r="E120" s="6">
        <f>'Перечень мероприятий'!K103</f>
        <v>4500</v>
      </c>
      <c r="F120" s="188"/>
    </row>
    <row r="121" spans="1:6" ht="28.9" customHeight="1" x14ac:dyDescent="0.2">
      <c r="A121" s="203" t="s">
        <v>164</v>
      </c>
      <c r="B121" s="182" t="s">
        <v>44</v>
      </c>
      <c r="C121" s="204"/>
      <c r="D121" s="93" t="s">
        <v>41</v>
      </c>
      <c r="E121" s="6">
        <f>E122+E123+E124+E125+E126</f>
        <v>0</v>
      </c>
      <c r="F121" s="186"/>
    </row>
    <row r="122" spans="1:6" ht="21" customHeight="1" x14ac:dyDescent="0.2">
      <c r="A122" s="203"/>
      <c r="B122" s="182"/>
      <c r="C122" s="204"/>
      <c r="D122" s="126" t="s">
        <v>76</v>
      </c>
      <c r="E122" s="6">
        <f>'Перечень мероприятий'!G108</f>
        <v>0</v>
      </c>
      <c r="F122" s="187"/>
    </row>
    <row r="123" spans="1:6" ht="26.45" customHeight="1" x14ac:dyDescent="0.2">
      <c r="A123" s="203"/>
      <c r="B123" s="182"/>
      <c r="C123" s="204"/>
      <c r="D123" s="126" t="s">
        <v>77</v>
      </c>
      <c r="E123" s="6">
        <f>'Перечень мероприятий'!H108</f>
        <v>0</v>
      </c>
      <c r="F123" s="187"/>
    </row>
    <row r="124" spans="1:6" ht="21" customHeight="1" x14ac:dyDescent="0.2">
      <c r="A124" s="203"/>
      <c r="B124" s="182"/>
      <c r="C124" s="204"/>
      <c r="D124" s="126" t="s">
        <v>201</v>
      </c>
      <c r="E124" s="6">
        <f>'Перечень мероприятий'!I108</f>
        <v>0</v>
      </c>
      <c r="F124" s="187"/>
    </row>
    <row r="125" spans="1:6" ht="25.15" customHeight="1" x14ac:dyDescent="0.2">
      <c r="A125" s="203"/>
      <c r="B125" s="182"/>
      <c r="C125" s="204"/>
      <c r="D125" s="126" t="s">
        <v>202</v>
      </c>
      <c r="E125" s="6">
        <f>'Перечень мероприятий'!J108</f>
        <v>0</v>
      </c>
      <c r="F125" s="187"/>
    </row>
    <row r="126" spans="1:6" ht="40.5" customHeight="1" x14ac:dyDescent="0.2">
      <c r="A126" s="203"/>
      <c r="B126" s="182"/>
      <c r="C126" s="204"/>
      <c r="D126" s="126" t="s">
        <v>203</v>
      </c>
      <c r="E126" s="6">
        <f>'Перечень мероприятий'!K108</f>
        <v>0</v>
      </c>
      <c r="F126" s="188"/>
    </row>
    <row r="127" spans="1:6" ht="42" customHeight="1" x14ac:dyDescent="0.2">
      <c r="A127" s="203" t="s">
        <v>165</v>
      </c>
      <c r="B127" s="182" t="s">
        <v>44</v>
      </c>
      <c r="C127" s="182"/>
      <c r="D127" s="93" t="s">
        <v>41</v>
      </c>
      <c r="E127" s="6">
        <f>E128+E129+E130+E131+E132</f>
        <v>11461.800000000001</v>
      </c>
      <c r="F127" s="186"/>
    </row>
    <row r="128" spans="1:6" ht="39" customHeight="1" x14ac:dyDescent="0.2">
      <c r="A128" s="203"/>
      <c r="B128" s="182"/>
      <c r="C128" s="182"/>
      <c r="D128" s="126" t="s">
        <v>76</v>
      </c>
      <c r="E128" s="6">
        <f>E134+E140+E146+E152</f>
        <v>2100</v>
      </c>
      <c r="F128" s="187"/>
    </row>
    <row r="129" spans="1:6" ht="34.15" customHeight="1" x14ac:dyDescent="0.2">
      <c r="A129" s="203"/>
      <c r="B129" s="182"/>
      <c r="C129" s="182"/>
      <c r="D129" s="126" t="s">
        <v>77</v>
      </c>
      <c r="E129" s="6">
        <f>E135+E141+E147+E153</f>
        <v>2100</v>
      </c>
      <c r="F129" s="187"/>
    </row>
    <row r="130" spans="1:6" ht="36" customHeight="1" x14ac:dyDescent="0.2">
      <c r="A130" s="203"/>
      <c r="B130" s="182"/>
      <c r="C130" s="182"/>
      <c r="D130" s="126" t="s">
        <v>201</v>
      </c>
      <c r="E130" s="6">
        <f>E136+E142+E148+E154</f>
        <v>2420.6</v>
      </c>
      <c r="F130" s="187"/>
    </row>
    <row r="131" spans="1:6" ht="33" customHeight="1" x14ac:dyDescent="0.2">
      <c r="A131" s="203"/>
      <c r="B131" s="182"/>
      <c r="C131" s="182"/>
      <c r="D131" s="126" t="s">
        <v>202</v>
      </c>
      <c r="E131" s="6">
        <f>E137+E143+E149+E155</f>
        <v>2420.6</v>
      </c>
      <c r="F131" s="187"/>
    </row>
    <row r="132" spans="1:6" ht="60" customHeight="1" x14ac:dyDescent="0.2">
      <c r="A132" s="203"/>
      <c r="B132" s="182"/>
      <c r="C132" s="182"/>
      <c r="D132" s="126" t="s">
        <v>203</v>
      </c>
      <c r="E132" s="6">
        <f>E138+E144+E150+E156</f>
        <v>2420.6</v>
      </c>
      <c r="F132" s="188"/>
    </row>
    <row r="133" spans="1:6" ht="44.25" customHeight="1" x14ac:dyDescent="0.2">
      <c r="A133" s="206" t="s">
        <v>166</v>
      </c>
      <c r="B133" s="182" t="s">
        <v>44</v>
      </c>
      <c r="C133" s="182"/>
      <c r="D133" s="93" t="s">
        <v>41</v>
      </c>
      <c r="E133" s="6">
        <f>E134+E135+E136+E137+E138</f>
        <v>8961.8000000000011</v>
      </c>
      <c r="F133" s="186"/>
    </row>
    <row r="134" spans="1:6" ht="42.75" customHeight="1" x14ac:dyDescent="0.2">
      <c r="A134" s="207"/>
      <c r="B134" s="182"/>
      <c r="C134" s="182"/>
      <c r="D134" s="126" t="s">
        <v>76</v>
      </c>
      <c r="E134" s="6">
        <f>'Перечень мероприятий'!G118</f>
        <v>1600</v>
      </c>
      <c r="F134" s="187"/>
    </row>
    <row r="135" spans="1:6" ht="33.75" customHeight="1" x14ac:dyDescent="0.2">
      <c r="A135" s="207"/>
      <c r="B135" s="182"/>
      <c r="C135" s="182"/>
      <c r="D135" s="126" t="s">
        <v>77</v>
      </c>
      <c r="E135" s="6">
        <f>'Перечень мероприятий'!H115</f>
        <v>1600</v>
      </c>
      <c r="F135" s="187"/>
    </row>
    <row r="136" spans="1:6" ht="26.25" customHeight="1" x14ac:dyDescent="0.2">
      <c r="A136" s="207"/>
      <c r="B136" s="182"/>
      <c r="C136" s="182"/>
      <c r="D136" s="126" t="s">
        <v>201</v>
      </c>
      <c r="E136" s="6">
        <f>'Перечень мероприятий'!I118</f>
        <v>1920.6</v>
      </c>
      <c r="F136" s="187"/>
    </row>
    <row r="137" spans="1:6" ht="28.5" customHeight="1" x14ac:dyDescent="0.2">
      <c r="A137" s="207"/>
      <c r="B137" s="182"/>
      <c r="C137" s="182"/>
      <c r="D137" s="126" t="s">
        <v>202</v>
      </c>
      <c r="E137" s="6">
        <f>'Перечень мероприятий'!J118</f>
        <v>1920.6</v>
      </c>
      <c r="F137" s="187"/>
    </row>
    <row r="138" spans="1:6" ht="29.25" customHeight="1" x14ac:dyDescent="0.2">
      <c r="A138" s="208"/>
      <c r="B138" s="182"/>
      <c r="C138" s="182"/>
      <c r="D138" s="126" t="s">
        <v>203</v>
      </c>
      <c r="E138" s="6">
        <f>'Перечень мероприятий'!K118</f>
        <v>1920.6</v>
      </c>
      <c r="F138" s="188"/>
    </row>
    <row r="139" spans="1:6" ht="21" customHeight="1" x14ac:dyDescent="0.2">
      <c r="A139" s="203" t="s">
        <v>167</v>
      </c>
      <c r="B139" s="182" t="s">
        <v>44</v>
      </c>
      <c r="C139" s="204"/>
      <c r="D139" s="93" t="s">
        <v>41</v>
      </c>
      <c r="E139" s="6">
        <f>E140+E141+E142+E143+E144</f>
        <v>1200</v>
      </c>
      <c r="F139" s="186"/>
    </row>
    <row r="140" spans="1:6" ht="21" customHeight="1" x14ac:dyDescent="0.2">
      <c r="A140" s="203"/>
      <c r="B140" s="182"/>
      <c r="C140" s="204"/>
      <c r="D140" s="126" t="s">
        <v>76</v>
      </c>
      <c r="E140" s="6">
        <f>'Перечень мероприятий'!G120</f>
        <v>0</v>
      </c>
      <c r="F140" s="187"/>
    </row>
    <row r="141" spans="1:6" ht="21" customHeight="1" x14ac:dyDescent="0.2">
      <c r="A141" s="203"/>
      <c r="B141" s="182"/>
      <c r="C141" s="204"/>
      <c r="D141" s="126" t="s">
        <v>77</v>
      </c>
      <c r="E141" s="6">
        <f>'Перечень мероприятий'!H123</f>
        <v>300</v>
      </c>
      <c r="F141" s="187"/>
    </row>
    <row r="142" spans="1:6" ht="21" customHeight="1" x14ac:dyDescent="0.2">
      <c r="A142" s="203"/>
      <c r="B142" s="182"/>
      <c r="C142" s="204"/>
      <c r="D142" s="126" t="s">
        <v>201</v>
      </c>
      <c r="E142" s="6">
        <f>'Перечень мероприятий'!I123</f>
        <v>300</v>
      </c>
      <c r="F142" s="187"/>
    </row>
    <row r="143" spans="1:6" ht="21" customHeight="1" x14ac:dyDescent="0.2">
      <c r="A143" s="203"/>
      <c r="B143" s="182"/>
      <c r="C143" s="204"/>
      <c r="D143" s="126" t="s">
        <v>202</v>
      </c>
      <c r="E143" s="6">
        <f>'Перечень мероприятий'!J123</f>
        <v>300</v>
      </c>
      <c r="F143" s="187"/>
    </row>
    <row r="144" spans="1:6" ht="33" customHeight="1" x14ac:dyDescent="0.2">
      <c r="A144" s="203"/>
      <c r="B144" s="182"/>
      <c r="C144" s="204"/>
      <c r="D144" s="126" t="s">
        <v>203</v>
      </c>
      <c r="E144" s="6">
        <f>'Перечень мероприятий'!K123</f>
        <v>300</v>
      </c>
      <c r="F144" s="188"/>
    </row>
    <row r="145" spans="1:6" ht="21" customHeight="1" x14ac:dyDescent="0.2">
      <c r="A145" s="206" t="s">
        <v>168</v>
      </c>
      <c r="B145" s="192" t="s">
        <v>44</v>
      </c>
      <c r="C145" s="183"/>
      <c r="D145" s="93" t="s">
        <v>41</v>
      </c>
      <c r="E145" s="6">
        <f>E146+E147+E148+E149+E150</f>
        <v>400</v>
      </c>
      <c r="F145" s="186"/>
    </row>
    <row r="146" spans="1:6" ht="21" customHeight="1" x14ac:dyDescent="0.2">
      <c r="A146" s="207"/>
      <c r="B146" s="193"/>
      <c r="C146" s="184"/>
      <c r="D146" s="126" t="s">
        <v>76</v>
      </c>
      <c r="E146" s="6">
        <f>'Перечень мероприятий'!G128</f>
        <v>0</v>
      </c>
      <c r="F146" s="187"/>
    </row>
    <row r="147" spans="1:6" ht="21" customHeight="1" x14ac:dyDescent="0.2">
      <c r="A147" s="207"/>
      <c r="B147" s="193"/>
      <c r="C147" s="184"/>
      <c r="D147" s="126" t="s">
        <v>77</v>
      </c>
      <c r="E147" s="6">
        <f>'Перечень мероприятий'!H128</f>
        <v>100</v>
      </c>
      <c r="F147" s="187"/>
    </row>
    <row r="148" spans="1:6" ht="21" customHeight="1" x14ac:dyDescent="0.2">
      <c r="A148" s="207"/>
      <c r="B148" s="193"/>
      <c r="C148" s="184"/>
      <c r="D148" s="126" t="s">
        <v>201</v>
      </c>
      <c r="E148" s="6">
        <f>'Перечень мероприятий'!I128</f>
        <v>100</v>
      </c>
      <c r="F148" s="187"/>
    </row>
    <row r="149" spans="1:6" ht="21" customHeight="1" x14ac:dyDescent="0.2">
      <c r="A149" s="207"/>
      <c r="B149" s="193"/>
      <c r="C149" s="184"/>
      <c r="D149" s="126" t="s">
        <v>202</v>
      </c>
      <c r="E149" s="6">
        <f>'Перечень мероприятий'!J128</f>
        <v>100</v>
      </c>
      <c r="F149" s="187"/>
    </row>
    <row r="150" spans="1:6" ht="21" customHeight="1" x14ac:dyDescent="0.2">
      <c r="A150" s="208"/>
      <c r="B150" s="194"/>
      <c r="C150" s="185"/>
      <c r="D150" s="126" t="s">
        <v>203</v>
      </c>
      <c r="E150" s="6">
        <f>'Перечень мероприятий'!K128</f>
        <v>100</v>
      </c>
      <c r="F150" s="187"/>
    </row>
    <row r="151" spans="1:6" ht="48" customHeight="1" x14ac:dyDescent="0.2">
      <c r="A151" s="206" t="s">
        <v>169</v>
      </c>
      <c r="B151" s="192" t="s">
        <v>44</v>
      </c>
      <c r="C151" s="183"/>
      <c r="D151" s="93" t="s">
        <v>41</v>
      </c>
      <c r="E151" s="6">
        <f>E152+E153+E154+E155+E156</f>
        <v>900</v>
      </c>
      <c r="F151" s="187"/>
    </row>
    <row r="152" spans="1:6" ht="46.5" customHeight="1" x14ac:dyDescent="0.2">
      <c r="A152" s="207"/>
      <c r="B152" s="193"/>
      <c r="C152" s="184"/>
      <c r="D152" s="126" t="s">
        <v>76</v>
      </c>
      <c r="E152" s="6">
        <f>'Перечень мероприятий'!G133</f>
        <v>500</v>
      </c>
      <c r="F152" s="187"/>
    </row>
    <row r="153" spans="1:6" ht="45" customHeight="1" x14ac:dyDescent="0.2">
      <c r="A153" s="207"/>
      <c r="B153" s="193"/>
      <c r="C153" s="184"/>
      <c r="D153" s="126" t="s">
        <v>77</v>
      </c>
      <c r="E153" s="6">
        <f>'Перечень мероприятий'!H133</f>
        <v>100</v>
      </c>
      <c r="F153" s="187"/>
    </row>
    <row r="154" spans="1:6" ht="53.25" customHeight="1" x14ac:dyDescent="0.2">
      <c r="A154" s="207"/>
      <c r="B154" s="193"/>
      <c r="C154" s="184"/>
      <c r="D154" s="126" t="s">
        <v>201</v>
      </c>
      <c r="E154" s="6">
        <f>'Перечень мероприятий'!I133</f>
        <v>100</v>
      </c>
      <c r="F154" s="187"/>
    </row>
    <row r="155" spans="1:6" ht="49.5" customHeight="1" x14ac:dyDescent="0.2">
      <c r="A155" s="207"/>
      <c r="B155" s="193"/>
      <c r="C155" s="184"/>
      <c r="D155" s="126" t="s">
        <v>202</v>
      </c>
      <c r="E155" s="6">
        <f>'Перечень мероприятий'!J133</f>
        <v>100</v>
      </c>
      <c r="F155" s="187"/>
    </row>
    <row r="156" spans="1:6" ht="165" customHeight="1" x14ac:dyDescent="0.2">
      <c r="A156" s="208"/>
      <c r="B156" s="194"/>
      <c r="C156" s="185"/>
      <c r="D156" s="126" t="s">
        <v>203</v>
      </c>
      <c r="E156" s="6">
        <f>'Перечень мероприятий'!K133</f>
        <v>100</v>
      </c>
      <c r="F156" s="187"/>
    </row>
    <row r="157" spans="1:6" ht="33" customHeight="1" x14ac:dyDescent="0.2">
      <c r="A157" s="131" t="s">
        <v>212</v>
      </c>
      <c r="B157" s="192" t="s">
        <v>44</v>
      </c>
      <c r="C157" s="183"/>
      <c r="D157" s="130" t="s">
        <v>41</v>
      </c>
      <c r="E157" s="6">
        <f>E158+E159+E160+E161+E162</f>
        <v>0</v>
      </c>
      <c r="F157" s="127"/>
    </row>
    <row r="158" spans="1:6" ht="35.25" customHeight="1" x14ac:dyDescent="0.2">
      <c r="A158" s="132"/>
      <c r="B158" s="193"/>
      <c r="C158" s="184"/>
      <c r="D158" s="130" t="s">
        <v>76</v>
      </c>
      <c r="E158" s="6">
        <f>'Перечень мероприятий'!G139</f>
        <v>0</v>
      </c>
      <c r="F158" s="127"/>
    </row>
    <row r="159" spans="1:6" ht="33" customHeight="1" x14ac:dyDescent="0.2">
      <c r="A159" s="132"/>
      <c r="B159" s="193"/>
      <c r="C159" s="184"/>
      <c r="D159" s="130" t="s">
        <v>77</v>
      </c>
      <c r="E159" s="6">
        <f>'Перечень мероприятий'!H139</f>
        <v>0</v>
      </c>
      <c r="F159" s="127"/>
    </row>
    <row r="160" spans="1:6" ht="30.75" customHeight="1" x14ac:dyDescent="0.2">
      <c r="A160" s="132"/>
      <c r="B160" s="193"/>
      <c r="C160" s="184"/>
      <c r="D160" s="130" t="s">
        <v>201</v>
      </c>
      <c r="E160" s="6">
        <f>'Перечень мероприятий'!I139</f>
        <v>0</v>
      </c>
      <c r="F160" s="127"/>
    </row>
    <row r="161" spans="1:6" ht="32.25" customHeight="1" x14ac:dyDescent="0.2">
      <c r="A161" s="132"/>
      <c r="B161" s="193"/>
      <c r="C161" s="184"/>
      <c r="D161" s="130" t="s">
        <v>202</v>
      </c>
      <c r="E161" s="6">
        <f>'Перечень мероприятий'!J139</f>
        <v>0</v>
      </c>
      <c r="F161" s="127"/>
    </row>
    <row r="162" spans="1:6" ht="34.5" customHeight="1" x14ac:dyDescent="0.2">
      <c r="A162" s="133"/>
      <c r="B162" s="194"/>
      <c r="C162" s="185"/>
      <c r="D162" s="130" t="s">
        <v>203</v>
      </c>
      <c r="E162" s="6">
        <f>'Перечень мероприятий'!K139</f>
        <v>0</v>
      </c>
      <c r="F162" s="127"/>
    </row>
    <row r="163" spans="1:6" ht="20.25" customHeight="1" x14ac:dyDescent="0.2">
      <c r="A163" s="206" t="s">
        <v>170</v>
      </c>
      <c r="B163" s="182" t="s">
        <v>2</v>
      </c>
      <c r="C163" s="183"/>
      <c r="D163" s="93" t="s">
        <v>41</v>
      </c>
      <c r="E163" s="6">
        <f>E164+E165+E166+E167+E168</f>
        <v>16679</v>
      </c>
      <c r="F163" s="186"/>
    </row>
    <row r="164" spans="1:6" ht="20.25" customHeight="1" x14ac:dyDescent="0.2">
      <c r="A164" s="207"/>
      <c r="B164" s="182"/>
      <c r="C164" s="184"/>
      <c r="D164" s="126" t="s">
        <v>76</v>
      </c>
      <c r="E164" s="6">
        <f>E176+E188+E236</f>
        <v>3107</v>
      </c>
      <c r="F164" s="187"/>
    </row>
    <row r="165" spans="1:6" ht="20.25" customHeight="1" x14ac:dyDescent="0.2">
      <c r="A165" s="207"/>
      <c r="B165" s="182"/>
      <c r="C165" s="184"/>
      <c r="D165" s="126" t="s">
        <v>77</v>
      </c>
      <c r="E165" s="6">
        <f t="shared" ref="E165:E168" si="0">E177+E189+E237</f>
        <v>3393</v>
      </c>
      <c r="F165" s="187"/>
    </row>
    <row r="166" spans="1:6" ht="20.25" customHeight="1" x14ac:dyDescent="0.2">
      <c r="A166" s="207"/>
      <c r="B166" s="182"/>
      <c r="C166" s="184"/>
      <c r="D166" s="126" t="s">
        <v>201</v>
      </c>
      <c r="E166" s="6">
        <f t="shared" si="0"/>
        <v>3393</v>
      </c>
      <c r="F166" s="187"/>
    </row>
    <row r="167" spans="1:6" ht="20.25" customHeight="1" x14ac:dyDescent="0.2">
      <c r="A167" s="207"/>
      <c r="B167" s="182"/>
      <c r="C167" s="184"/>
      <c r="D167" s="126" t="s">
        <v>202</v>
      </c>
      <c r="E167" s="6">
        <f t="shared" si="0"/>
        <v>3393</v>
      </c>
      <c r="F167" s="187"/>
    </row>
    <row r="168" spans="1:6" ht="20.25" customHeight="1" x14ac:dyDescent="0.2">
      <c r="A168" s="207"/>
      <c r="B168" s="182"/>
      <c r="C168" s="185"/>
      <c r="D168" s="126" t="s">
        <v>203</v>
      </c>
      <c r="E168" s="6">
        <f t="shared" si="0"/>
        <v>3393</v>
      </c>
      <c r="F168" s="187"/>
    </row>
    <row r="169" spans="1:6" ht="18.600000000000001" customHeight="1" x14ac:dyDescent="0.2">
      <c r="A169" s="207"/>
      <c r="B169" s="182" t="s">
        <v>44</v>
      </c>
      <c r="C169" s="204"/>
      <c r="D169" s="93" t="s">
        <v>41</v>
      </c>
      <c r="E169" s="6">
        <f>E170+E171+E172+E173+E174</f>
        <v>634708</v>
      </c>
      <c r="F169" s="187"/>
    </row>
    <row r="170" spans="1:6" ht="18" customHeight="1" x14ac:dyDescent="0.2">
      <c r="A170" s="207"/>
      <c r="B170" s="182"/>
      <c r="C170" s="204"/>
      <c r="D170" s="126" t="s">
        <v>76</v>
      </c>
      <c r="E170" s="6">
        <f>E176+E194+E200+E206+E212+E218+E224+E230+E242</f>
        <v>99488</v>
      </c>
      <c r="F170" s="187"/>
    </row>
    <row r="171" spans="1:6" ht="16.149999999999999" customHeight="1" x14ac:dyDescent="0.2">
      <c r="A171" s="207"/>
      <c r="B171" s="182"/>
      <c r="C171" s="204"/>
      <c r="D171" s="126" t="s">
        <v>77</v>
      </c>
      <c r="E171" s="6">
        <f>E177+E195+E201+E207+E213+E219+E225+E231+E243</f>
        <v>133805</v>
      </c>
      <c r="F171" s="187"/>
    </row>
    <row r="172" spans="1:6" ht="18" customHeight="1" x14ac:dyDescent="0.2">
      <c r="A172" s="207"/>
      <c r="B172" s="182"/>
      <c r="C172" s="204"/>
      <c r="D172" s="126" t="s">
        <v>201</v>
      </c>
      <c r="E172" s="6">
        <f>E178+E196+E202+E208+E214+E220+E226+E232+E244</f>
        <v>133805</v>
      </c>
      <c r="F172" s="187"/>
    </row>
    <row r="173" spans="1:6" ht="16.899999999999999" customHeight="1" x14ac:dyDescent="0.2">
      <c r="A173" s="207"/>
      <c r="B173" s="182"/>
      <c r="C173" s="204"/>
      <c r="D173" s="126" t="s">
        <v>202</v>
      </c>
      <c r="E173" s="6">
        <f>E179+E197+E203+E209+E215+E221+E227+E233+E245</f>
        <v>133805</v>
      </c>
      <c r="F173" s="187"/>
    </row>
    <row r="174" spans="1:6" ht="16.899999999999999" customHeight="1" x14ac:dyDescent="0.2">
      <c r="A174" s="208"/>
      <c r="B174" s="182"/>
      <c r="C174" s="204"/>
      <c r="D174" s="126" t="s">
        <v>203</v>
      </c>
      <c r="E174" s="6">
        <f>E180+E198+E204+E210+E216+E222+E228+E234+E246</f>
        <v>133805</v>
      </c>
      <c r="F174" s="188"/>
    </row>
    <row r="175" spans="1:6" ht="21" customHeight="1" x14ac:dyDescent="0.2">
      <c r="A175" s="206" t="s">
        <v>213</v>
      </c>
      <c r="B175" s="182" t="s">
        <v>2</v>
      </c>
      <c r="C175" s="204"/>
      <c r="D175" s="93" t="s">
        <v>41</v>
      </c>
      <c r="E175" s="6">
        <f>E176+E177+E178+E179+E180</f>
        <v>0</v>
      </c>
      <c r="F175" s="186"/>
    </row>
    <row r="176" spans="1:6" ht="19.899999999999999" customHeight="1" x14ac:dyDescent="0.2">
      <c r="A176" s="207"/>
      <c r="B176" s="182"/>
      <c r="C176" s="204"/>
      <c r="D176" s="126" t="s">
        <v>76</v>
      </c>
      <c r="E176" s="6">
        <f>'Перечень мероприятий'!G147</f>
        <v>0</v>
      </c>
      <c r="F176" s="187"/>
    </row>
    <row r="177" spans="1:6" ht="19.899999999999999" customHeight="1" x14ac:dyDescent="0.2">
      <c r="A177" s="207"/>
      <c r="B177" s="182"/>
      <c r="C177" s="204"/>
      <c r="D177" s="126" t="s">
        <v>77</v>
      </c>
      <c r="E177" s="6">
        <f>'Перечень мероприятий'!H147</f>
        <v>0</v>
      </c>
      <c r="F177" s="187"/>
    </row>
    <row r="178" spans="1:6" ht="19.899999999999999" customHeight="1" x14ac:dyDescent="0.2">
      <c r="A178" s="207"/>
      <c r="B178" s="182"/>
      <c r="C178" s="204"/>
      <c r="D178" s="126" t="s">
        <v>201</v>
      </c>
      <c r="E178" s="6">
        <f>'Перечень мероприятий'!I147</f>
        <v>0</v>
      </c>
      <c r="F178" s="187"/>
    </row>
    <row r="179" spans="1:6" ht="22.9" customHeight="1" x14ac:dyDescent="0.2">
      <c r="A179" s="207"/>
      <c r="B179" s="182"/>
      <c r="C179" s="204"/>
      <c r="D179" s="126" t="s">
        <v>202</v>
      </c>
      <c r="E179" s="6">
        <f>'Перечень мероприятий'!J147</f>
        <v>0</v>
      </c>
      <c r="F179" s="187"/>
    </row>
    <row r="180" spans="1:6" ht="23.25" customHeight="1" x14ac:dyDescent="0.2">
      <c r="A180" s="207"/>
      <c r="B180" s="182"/>
      <c r="C180" s="204"/>
      <c r="D180" s="126" t="s">
        <v>203</v>
      </c>
      <c r="E180" s="6">
        <f>'Перечень мероприятий'!K147</f>
        <v>0</v>
      </c>
      <c r="F180" s="188"/>
    </row>
    <row r="181" spans="1:6" ht="21" customHeight="1" x14ac:dyDescent="0.2">
      <c r="A181" s="207"/>
      <c r="B181" s="192" t="s">
        <v>44</v>
      </c>
      <c r="C181" s="183"/>
      <c r="D181" s="134" t="s">
        <v>41</v>
      </c>
      <c r="E181" s="6">
        <f>E182+E183+E184+E185+E186</f>
        <v>0</v>
      </c>
      <c r="F181" s="135"/>
    </row>
    <row r="182" spans="1:6" ht="21" customHeight="1" x14ac:dyDescent="0.2">
      <c r="A182" s="207"/>
      <c r="B182" s="193"/>
      <c r="C182" s="184"/>
      <c r="D182" s="134" t="s">
        <v>76</v>
      </c>
      <c r="E182" s="6">
        <f>'Перечень мероприятий'!G148</f>
        <v>0</v>
      </c>
      <c r="F182" s="135"/>
    </row>
    <row r="183" spans="1:6" ht="20.25" customHeight="1" x14ac:dyDescent="0.2">
      <c r="A183" s="207"/>
      <c r="B183" s="193"/>
      <c r="C183" s="184"/>
      <c r="D183" s="134" t="s">
        <v>77</v>
      </c>
      <c r="E183" s="6">
        <f>'Перечень мероприятий'!H148</f>
        <v>0</v>
      </c>
      <c r="F183" s="135"/>
    </row>
    <row r="184" spans="1:6" ht="18.75" customHeight="1" x14ac:dyDescent="0.2">
      <c r="A184" s="207"/>
      <c r="B184" s="193"/>
      <c r="C184" s="184"/>
      <c r="D184" s="134" t="s">
        <v>201</v>
      </c>
      <c r="E184" s="6">
        <f>'Перечень мероприятий'!I148</f>
        <v>0</v>
      </c>
      <c r="F184" s="135"/>
    </row>
    <row r="185" spans="1:6" ht="18" customHeight="1" x14ac:dyDescent="0.2">
      <c r="A185" s="207"/>
      <c r="B185" s="193"/>
      <c r="C185" s="184"/>
      <c r="D185" s="134" t="s">
        <v>202</v>
      </c>
      <c r="E185" s="6">
        <f>'Перечень мероприятий'!J148</f>
        <v>0</v>
      </c>
      <c r="F185" s="135"/>
    </row>
    <row r="186" spans="1:6" ht="15" customHeight="1" x14ac:dyDescent="0.2">
      <c r="A186" s="208"/>
      <c r="B186" s="194"/>
      <c r="C186" s="185"/>
      <c r="D186" s="134" t="s">
        <v>203</v>
      </c>
      <c r="E186" s="6">
        <f>'Перечень мероприятий'!K148</f>
        <v>0</v>
      </c>
      <c r="F186" s="135"/>
    </row>
    <row r="187" spans="1:6" ht="15" customHeight="1" x14ac:dyDescent="0.2">
      <c r="A187" s="192" t="s">
        <v>214</v>
      </c>
      <c r="B187" s="182" t="s">
        <v>2</v>
      </c>
      <c r="C187" s="182" t="s">
        <v>95</v>
      </c>
      <c r="D187" s="93" t="s">
        <v>41</v>
      </c>
      <c r="E187" s="6">
        <f>E188+E189+E190+E191+E192</f>
        <v>16679</v>
      </c>
      <c r="F187" s="177"/>
    </row>
    <row r="188" spans="1:6" ht="15" x14ac:dyDescent="0.2">
      <c r="A188" s="193"/>
      <c r="B188" s="182"/>
      <c r="C188" s="182"/>
      <c r="D188" s="126" t="s">
        <v>76</v>
      </c>
      <c r="E188" s="142">
        <f>'Перечень мероприятий'!G152</f>
        <v>3107</v>
      </c>
      <c r="F188" s="177"/>
    </row>
    <row r="189" spans="1:6" ht="15" x14ac:dyDescent="0.2">
      <c r="A189" s="193"/>
      <c r="B189" s="182"/>
      <c r="C189" s="182"/>
      <c r="D189" s="126" t="s">
        <v>77</v>
      </c>
      <c r="E189" s="142">
        <f>'Перечень мероприятий'!H152</f>
        <v>3393</v>
      </c>
      <c r="F189" s="177"/>
    </row>
    <row r="190" spans="1:6" ht="15" x14ac:dyDescent="0.2">
      <c r="A190" s="193"/>
      <c r="B190" s="182"/>
      <c r="C190" s="182"/>
      <c r="D190" s="126" t="s">
        <v>201</v>
      </c>
      <c r="E190" s="142">
        <f>'Перечень мероприятий'!I152</f>
        <v>3393</v>
      </c>
      <c r="F190" s="177"/>
    </row>
    <row r="191" spans="1:6" ht="15" x14ac:dyDescent="0.2">
      <c r="A191" s="193"/>
      <c r="B191" s="182"/>
      <c r="C191" s="182"/>
      <c r="D191" s="126" t="s">
        <v>202</v>
      </c>
      <c r="E191" s="142">
        <f>'Перечень мероприятий'!J152</f>
        <v>3393</v>
      </c>
      <c r="F191" s="177"/>
    </row>
    <row r="192" spans="1:6" ht="21" customHeight="1" x14ac:dyDescent="0.2">
      <c r="A192" s="193"/>
      <c r="B192" s="182"/>
      <c r="C192" s="182"/>
      <c r="D192" s="126" t="s">
        <v>203</v>
      </c>
      <c r="E192" s="142">
        <f>'Перечень мероприятий'!K152</f>
        <v>3393</v>
      </c>
      <c r="F192" s="177"/>
    </row>
    <row r="193" spans="1:6" ht="17.25" customHeight="1" x14ac:dyDescent="0.2">
      <c r="A193" s="193"/>
      <c r="B193" s="182" t="s">
        <v>44</v>
      </c>
      <c r="C193" s="192"/>
      <c r="D193" s="138" t="s">
        <v>41</v>
      </c>
      <c r="E193" s="6">
        <f>E194+E195+E196+E197+E198</f>
        <v>38788</v>
      </c>
      <c r="F193" s="138"/>
    </row>
    <row r="194" spans="1:6" ht="15.75" customHeight="1" x14ac:dyDescent="0.2">
      <c r="A194" s="193"/>
      <c r="B194" s="182"/>
      <c r="C194" s="193"/>
      <c r="D194" s="138" t="s">
        <v>76</v>
      </c>
      <c r="E194" s="6">
        <f>'Перечень мероприятий'!G153</f>
        <v>9488</v>
      </c>
      <c r="F194" s="138"/>
    </row>
    <row r="195" spans="1:6" ht="18.75" customHeight="1" x14ac:dyDescent="0.2">
      <c r="A195" s="193"/>
      <c r="B195" s="182"/>
      <c r="C195" s="193"/>
      <c r="D195" s="138" t="s">
        <v>77</v>
      </c>
      <c r="E195" s="6">
        <f>'Перечень мероприятий'!H153</f>
        <v>7325</v>
      </c>
      <c r="F195" s="138"/>
    </row>
    <row r="196" spans="1:6" ht="19.5" customHeight="1" x14ac:dyDescent="0.2">
      <c r="A196" s="193"/>
      <c r="B196" s="182"/>
      <c r="C196" s="193"/>
      <c r="D196" s="138" t="s">
        <v>201</v>
      </c>
      <c r="E196" s="6">
        <f>'Перечень мероприятий'!I153</f>
        <v>7325</v>
      </c>
      <c r="F196" s="138"/>
    </row>
    <row r="197" spans="1:6" ht="16.5" customHeight="1" x14ac:dyDescent="0.2">
      <c r="A197" s="193"/>
      <c r="B197" s="182"/>
      <c r="C197" s="193"/>
      <c r="D197" s="138" t="s">
        <v>202</v>
      </c>
      <c r="E197" s="6">
        <f>'Перечень мероприятий'!J153</f>
        <v>7325</v>
      </c>
      <c r="F197" s="138"/>
    </row>
    <row r="198" spans="1:6" ht="20.25" customHeight="1" x14ac:dyDescent="0.2">
      <c r="A198" s="194"/>
      <c r="B198" s="182"/>
      <c r="C198" s="194"/>
      <c r="D198" s="138" t="s">
        <v>203</v>
      </c>
      <c r="E198" s="6">
        <f>'Перечень мероприятий'!K153</f>
        <v>7325</v>
      </c>
      <c r="F198" s="138"/>
    </row>
    <row r="199" spans="1:6" ht="15" customHeight="1" x14ac:dyDescent="0.2">
      <c r="A199" s="203" t="s">
        <v>215</v>
      </c>
      <c r="B199" s="182" t="s">
        <v>44</v>
      </c>
      <c r="C199" s="204"/>
      <c r="D199" s="93" t="s">
        <v>41</v>
      </c>
      <c r="E199" s="6">
        <f>E200+E201+E202+E203+E204</f>
        <v>0</v>
      </c>
      <c r="F199" s="177"/>
    </row>
    <row r="200" spans="1:6" ht="15" x14ac:dyDescent="0.2">
      <c r="A200" s="203"/>
      <c r="B200" s="182"/>
      <c r="C200" s="204"/>
      <c r="D200" s="126" t="s">
        <v>76</v>
      </c>
      <c r="E200" s="6">
        <f>'Перечень мероприятий'!G158</f>
        <v>0</v>
      </c>
      <c r="F200" s="177"/>
    </row>
    <row r="201" spans="1:6" ht="15" x14ac:dyDescent="0.2">
      <c r="A201" s="203"/>
      <c r="B201" s="182"/>
      <c r="C201" s="204"/>
      <c r="D201" s="126" t="s">
        <v>77</v>
      </c>
      <c r="E201" s="6">
        <f>'Перечень мероприятий'!H158</f>
        <v>0</v>
      </c>
      <c r="F201" s="177"/>
    </row>
    <row r="202" spans="1:6" ht="15" x14ac:dyDescent="0.2">
      <c r="A202" s="203"/>
      <c r="B202" s="182"/>
      <c r="C202" s="204"/>
      <c r="D202" s="126" t="s">
        <v>201</v>
      </c>
      <c r="E202" s="6">
        <f>'Перечень мероприятий'!I158</f>
        <v>0</v>
      </c>
      <c r="F202" s="177"/>
    </row>
    <row r="203" spans="1:6" ht="15" x14ac:dyDescent="0.2">
      <c r="A203" s="203"/>
      <c r="B203" s="182"/>
      <c r="C203" s="204"/>
      <c r="D203" s="126" t="s">
        <v>202</v>
      </c>
      <c r="E203" s="6">
        <f>'Перечень мероприятий'!J158</f>
        <v>0</v>
      </c>
      <c r="F203" s="177"/>
    </row>
    <row r="204" spans="1:6" ht="65.25" customHeight="1" x14ac:dyDescent="0.2">
      <c r="A204" s="203"/>
      <c r="B204" s="182"/>
      <c r="C204" s="204"/>
      <c r="D204" s="126" t="s">
        <v>203</v>
      </c>
      <c r="E204" s="6">
        <f>'Перечень мероприятий'!K158</f>
        <v>0</v>
      </c>
      <c r="F204" s="177"/>
    </row>
    <row r="205" spans="1:6" ht="30.75" customHeight="1" x14ac:dyDescent="0.2">
      <c r="A205" s="203" t="s">
        <v>216</v>
      </c>
      <c r="B205" s="182" t="s">
        <v>44</v>
      </c>
      <c r="C205" s="204"/>
      <c r="D205" s="93" t="s">
        <v>41</v>
      </c>
      <c r="E205" s="6">
        <f>E206+E207+E208+E209+E210</f>
        <v>595920</v>
      </c>
      <c r="F205" s="177"/>
    </row>
    <row r="206" spans="1:6" ht="22.5" customHeight="1" x14ac:dyDescent="0.2">
      <c r="A206" s="203"/>
      <c r="B206" s="182"/>
      <c r="C206" s="204"/>
      <c r="D206" s="126" t="s">
        <v>76</v>
      </c>
      <c r="E206" s="6">
        <f>'Перечень мероприятий'!G163</f>
        <v>90000</v>
      </c>
      <c r="F206" s="177"/>
    </row>
    <row r="207" spans="1:6" ht="24" customHeight="1" x14ac:dyDescent="0.2">
      <c r="A207" s="203"/>
      <c r="B207" s="182"/>
      <c r="C207" s="204"/>
      <c r="D207" s="126" t="s">
        <v>77</v>
      </c>
      <c r="E207" s="6">
        <f>'Перечень мероприятий'!H163</f>
        <v>126480</v>
      </c>
      <c r="F207" s="177"/>
    </row>
    <row r="208" spans="1:6" ht="25.5" customHeight="1" x14ac:dyDescent="0.2">
      <c r="A208" s="203"/>
      <c r="B208" s="182"/>
      <c r="C208" s="204"/>
      <c r="D208" s="126" t="s">
        <v>201</v>
      </c>
      <c r="E208" s="6">
        <f>'Перечень мероприятий'!I163</f>
        <v>126480</v>
      </c>
      <c r="F208" s="177"/>
    </row>
    <row r="209" spans="1:6" ht="23.25" customHeight="1" x14ac:dyDescent="0.2">
      <c r="A209" s="203"/>
      <c r="B209" s="182"/>
      <c r="C209" s="204"/>
      <c r="D209" s="126" t="s">
        <v>202</v>
      </c>
      <c r="E209" s="6">
        <f>'Перечень мероприятий'!J163</f>
        <v>126480</v>
      </c>
      <c r="F209" s="177"/>
    </row>
    <row r="210" spans="1:6" ht="27" customHeight="1" x14ac:dyDescent="0.2">
      <c r="A210" s="203"/>
      <c r="B210" s="182"/>
      <c r="C210" s="204"/>
      <c r="D210" s="126" t="s">
        <v>203</v>
      </c>
      <c r="E210" s="6">
        <f>'Перечень мероприятий'!K163</f>
        <v>126480</v>
      </c>
      <c r="F210" s="177"/>
    </row>
    <row r="211" spans="1:6" ht="24" customHeight="1" x14ac:dyDescent="0.2">
      <c r="A211" s="203" t="s">
        <v>217</v>
      </c>
      <c r="B211" s="182" t="s">
        <v>44</v>
      </c>
      <c r="C211" s="203"/>
      <c r="D211" s="93" t="s">
        <v>41</v>
      </c>
      <c r="E211" s="6">
        <f>E212+E213+E214+E215+E216</f>
        <v>0</v>
      </c>
      <c r="F211" s="177"/>
    </row>
    <row r="212" spans="1:6" ht="30" customHeight="1" x14ac:dyDescent="0.2">
      <c r="A212" s="203"/>
      <c r="B212" s="182"/>
      <c r="C212" s="203"/>
      <c r="D212" s="126" t="s">
        <v>76</v>
      </c>
      <c r="E212" s="6">
        <f>'Перечень мероприятий'!G168</f>
        <v>0</v>
      </c>
      <c r="F212" s="177"/>
    </row>
    <row r="213" spans="1:6" ht="27.6" customHeight="1" x14ac:dyDescent="0.2">
      <c r="A213" s="203"/>
      <c r="B213" s="182"/>
      <c r="C213" s="203"/>
      <c r="D213" s="126" t="s">
        <v>77</v>
      </c>
      <c r="E213" s="6">
        <f>'Перечень мероприятий'!H168</f>
        <v>0</v>
      </c>
      <c r="F213" s="177"/>
    </row>
    <row r="214" spans="1:6" ht="18.75" customHeight="1" x14ac:dyDescent="0.2">
      <c r="A214" s="203"/>
      <c r="B214" s="182"/>
      <c r="C214" s="203"/>
      <c r="D214" s="126" t="s">
        <v>201</v>
      </c>
      <c r="E214" s="6">
        <f>'Перечень мероприятий'!I168</f>
        <v>0</v>
      </c>
      <c r="F214" s="177"/>
    </row>
    <row r="215" spans="1:6" ht="24" customHeight="1" x14ac:dyDescent="0.2">
      <c r="A215" s="203"/>
      <c r="B215" s="182"/>
      <c r="C215" s="203"/>
      <c r="D215" s="126" t="s">
        <v>202</v>
      </c>
      <c r="E215" s="6">
        <f>'Перечень мероприятий'!J168</f>
        <v>0</v>
      </c>
      <c r="F215" s="177"/>
    </row>
    <row r="216" spans="1:6" ht="18.75" customHeight="1" x14ac:dyDescent="0.2">
      <c r="A216" s="203"/>
      <c r="B216" s="182"/>
      <c r="C216" s="203"/>
      <c r="D216" s="126" t="s">
        <v>203</v>
      </c>
      <c r="E216" s="6">
        <f>'Перечень мероприятий'!K168</f>
        <v>0</v>
      </c>
      <c r="F216" s="177"/>
    </row>
    <row r="217" spans="1:6" ht="27" customHeight="1" x14ac:dyDescent="0.2">
      <c r="A217" s="203" t="s">
        <v>218</v>
      </c>
      <c r="B217" s="182" t="s">
        <v>44</v>
      </c>
      <c r="C217" s="215"/>
      <c r="D217" s="93" t="s">
        <v>41</v>
      </c>
      <c r="E217" s="6">
        <f>E218+E219+E220+E221+E222</f>
        <v>0</v>
      </c>
      <c r="F217" s="178"/>
    </row>
    <row r="218" spans="1:6" ht="26.45" customHeight="1" x14ac:dyDescent="0.2">
      <c r="A218" s="203"/>
      <c r="B218" s="182"/>
      <c r="C218" s="215"/>
      <c r="D218" s="126" t="s">
        <v>76</v>
      </c>
      <c r="E218" s="6">
        <f>'Перечень мероприятий'!G173</f>
        <v>0</v>
      </c>
      <c r="F218" s="178"/>
    </row>
    <row r="219" spans="1:6" ht="24" customHeight="1" x14ac:dyDescent="0.2">
      <c r="A219" s="203"/>
      <c r="B219" s="182"/>
      <c r="C219" s="215"/>
      <c r="D219" s="126" t="s">
        <v>77</v>
      </c>
      <c r="E219" s="6">
        <f>'Перечень мероприятий'!H173</f>
        <v>0</v>
      </c>
      <c r="F219" s="178"/>
    </row>
    <row r="220" spans="1:6" ht="24.6" customHeight="1" x14ac:dyDescent="0.2">
      <c r="A220" s="203"/>
      <c r="B220" s="182"/>
      <c r="C220" s="215"/>
      <c r="D220" s="126" t="s">
        <v>201</v>
      </c>
      <c r="E220" s="6">
        <f>'Перечень мероприятий'!I173</f>
        <v>0</v>
      </c>
      <c r="F220" s="178"/>
    </row>
    <row r="221" spans="1:6" ht="27" customHeight="1" x14ac:dyDescent="0.2">
      <c r="A221" s="203"/>
      <c r="B221" s="182"/>
      <c r="C221" s="215"/>
      <c r="D221" s="126" t="s">
        <v>202</v>
      </c>
      <c r="E221" s="6">
        <f>'Перечень мероприятий'!J173</f>
        <v>0</v>
      </c>
      <c r="F221" s="178"/>
    </row>
    <row r="222" spans="1:6" ht="23.45" customHeight="1" x14ac:dyDescent="0.2">
      <c r="A222" s="203"/>
      <c r="B222" s="182"/>
      <c r="C222" s="215"/>
      <c r="D222" s="126" t="s">
        <v>203</v>
      </c>
      <c r="E222" s="6">
        <f>'Перечень мероприятий'!K173</f>
        <v>0</v>
      </c>
      <c r="F222" s="178"/>
    </row>
    <row r="223" spans="1:6" ht="20.45" customHeight="1" x14ac:dyDescent="0.2">
      <c r="A223" s="203" t="s">
        <v>219</v>
      </c>
      <c r="B223" s="182" t="s">
        <v>44</v>
      </c>
      <c r="C223" s="182"/>
      <c r="D223" s="93" t="s">
        <v>41</v>
      </c>
      <c r="E223" s="6">
        <f>E224+E225+E226+E227+E228</f>
        <v>0</v>
      </c>
      <c r="F223" s="211"/>
    </row>
    <row r="224" spans="1:6" ht="15.6" customHeight="1" x14ac:dyDescent="0.2">
      <c r="A224" s="203"/>
      <c r="B224" s="182"/>
      <c r="C224" s="182"/>
      <c r="D224" s="126" t="s">
        <v>76</v>
      </c>
      <c r="E224" s="6">
        <f>'Перечень мероприятий'!G178</f>
        <v>0</v>
      </c>
      <c r="F224" s="212"/>
    </row>
    <row r="225" spans="1:6" ht="15" x14ac:dyDescent="0.2">
      <c r="A225" s="203"/>
      <c r="B225" s="182"/>
      <c r="C225" s="182"/>
      <c r="D225" s="126" t="s">
        <v>77</v>
      </c>
      <c r="E225" s="6">
        <f>'Перечень мероприятий'!H178</f>
        <v>0</v>
      </c>
      <c r="F225" s="212"/>
    </row>
    <row r="226" spans="1:6" ht="15" x14ac:dyDescent="0.2">
      <c r="A226" s="203"/>
      <c r="B226" s="182"/>
      <c r="C226" s="182"/>
      <c r="D226" s="126" t="s">
        <v>201</v>
      </c>
      <c r="E226" s="6">
        <f>'Перечень мероприятий'!I178</f>
        <v>0</v>
      </c>
      <c r="F226" s="212"/>
    </row>
    <row r="227" spans="1:6" ht="15" x14ac:dyDescent="0.2">
      <c r="A227" s="203"/>
      <c r="B227" s="182"/>
      <c r="C227" s="182"/>
      <c r="D227" s="126" t="s">
        <v>202</v>
      </c>
      <c r="E227" s="6">
        <f>'Перечень мероприятий'!J178</f>
        <v>0</v>
      </c>
      <c r="F227" s="212"/>
    </row>
    <row r="228" spans="1:6" ht="138.75" customHeight="1" x14ac:dyDescent="0.2">
      <c r="A228" s="203"/>
      <c r="B228" s="182"/>
      <c r="C228" s="182"/>
      <c r="D228" s="126" t="s">
        <v>203</v>
      </c>
      <c r="E228" s="6">
        <f>'Перечень мероприятий'!K178</f>
        <v>0</v>
      </c>
      <c r="F228" s="213"/>
    </row>
    <row r="229" spans="1:6" ht="15" x14ac:dyDescent="0.2">
      <c r="A229" s="216" t="s">
        <v>220</v>
      </c>
      <c r="B229" s="182" t="s">
        <v>44</v>
      </c>
      <c r="C229" s="182"/>
      <c r="D229" s="93" t="s">
        <v>41</v>
      </c>
      <c r="E229" s="6">
        <f>E230+E231+E232+E233+E234</f>
        <v>0</v>
      </c>
      <c r="F229" s="211"/>
    </row>
    <row r="230" spans="1:6" ht="15" x14ac:dyDescent="0.2">
      <c r="A230" s="203"/>
      <c r="B230" s="182"/>
      <c r="C230" s="182"/>
      <c r="D230" s="126" t="s">
        <v>76</v>
      </c>
      <c r="E230" s="6">
        <f>'Перечень мероприятий'!G182</f>
        <v>0</v>
      </c>
      <c r="F230" s="212"/>
    </row>
    <row r="231" spans="1:6" ht="15" x14ac:dyDescent="0.2">
      <c r="A231" s="203"/>
      <c r="B231" s="182"/>
      <c r="C231" s="182"/>
      <c r="D231" s="126" t="s">
        <v>77</v>
      </c>
      <c r="E231" s="6">
        <f>'Перечень мероприятий'!H182</f>
        <v>0</v>
      </c>
      <c r="F231" s="212"/>
    </row>
    <row r="232" spans="1:6" ht="15" x14ac:dyDescent="0.2">
      <c r="A232" s="203"/>
      <c r="B232" s="182"/>
      <c r="C232" s="182"/>
      <c r="D232" s="126" t="s">
        <v>201</v>
      </c>
      <c r="E232" s="6">
        <f>'Перечень мероприятий'!I182</f>
        <v>0</v>
      </c>
      <c r="F232" s="212"/>
    </row>
    <row r="233" spans="1:6" ht="15" x14ac:dyDescent="0.2">
      <c r="A233" s="203"/>
      <c r="B233" s="182"/>
      <c r="C233" s="182"/>
      <c r="D233" s="126" t="s">
        <v>202</v>
      </c>
      <c r="E233" s="6">
        <f>'Перечень мероприятий'!J182</f>
        <v>0</v>
      </c>
      <c r="F233" s="212"/>
    </row>
    <row r="234" spans="1:6" ht="98.25" customHeight="1" x14ac:dyDescent="0.2">
      <c r="A234" s="203"/>
      <c r="B234" s="182"/>
      <c r="C234" s="182"/>
      <c r="D234" s="126" t="s">
        <v>203</v>
      </c>
      <c r="E234" s="6">
        <f>'Перечень мероприятий'!K182</f>
        <v>0</v>
      </c>
      <c r="F234" s="213"/>
    </row>
    <row r="235" spans="1:6" ht="19.5" customHeight="1" x14ac:dyDescent="0.2">
      <c r="A235" s="206" t="s">
        <v>221</v>
      </c>
      <c r="B235" s="192" t="s">
        <v>2</v>
      </c>
      <c r="C235" s="192"/>
      <c r="D235" s="93" t="s">
        <v>41</v>
      </c>
      <c r="E235" s="6">
        <f>E236+E237+E238+E239+E240</f>
        <v>0</v>
      </c>
      <c r="F235" s="211"/>
    </row>
    <row r="236" spans="1:6" ht="15.75" customHeight="1" x14ac:dyDescent="0.2">
      <c r="A236" s="207"/>
      <c r="B236" s="193"/>
      <c r="C236" s="193"/>
      <c r="D236" s="126" t="s">
        <v>76</v>
      </c>
      <c r="E236" s="6">
        <f>'Перечень мероприятий'!G187</f>
        <v>0</v>
      </c>
      <c r="F236" s="212"/>
    </row>
    <row r="237" spans="1:6" ht="19.5" customHeight="1" x14ac:dyDescent="0.2">
      <c r="A237" s="207"/>
      <c r="B237" s="193"/>
      <c r="C237" s="193"/>
      <c r="D237" s="126" t="s">
        <v>77</v>
      </c>
      <c r="E237" s="6">
        <f>'Перечень мероприятий'!H187</f>
        <v>0</v>
      </c>
      <c r="F237" s="212"/>
    </row>
    <row r="238" spans="1:6" ht="19.5" customHeight="1" x14ac:dyDescent="0.2">
      <c r="A238" s="207"/>
      <c r="B238" s="193"/>
      <c r="C238" s="193"/>
      <c r="D238" s="126" t="s">
        <v>201</v>
      </c>
      <c r="E238" s="6">
        <f>'Перечень мероприятий'!I187</f>
        <v>0</v>
      </c>
      <c r="F238" s="212"/>
    </row>
    <row r="239" spans="1:6" ht="19.5" customHeight="1" x14ac:dyDescent="0.2">
      <c r="A239" s="207"/>
      <c r="B239" s="193"/>
      <c r="C239" s="193"/>
      <c r="D239" s="126" t="s">
        <v>202</v>
      </c>
      <c r="E239" s="6">
        <f>'Перечень мероприятий'!J187</f>
        <v>0</v>
      </c>
      <c r="F239" s="212"/>
    </row>
    <row r="240" spans="1:6" ht="19.5" customHeight="1" x14ac:dyDescent="0.2">
      <c r="A240" s="207"/>
      <c r="B240" s="194"/>
      <c r="C240" s="194"/>
      <c r="D240" s="126" t="s">
        <v>203</v>
      </c>
      <c r="E240" s="6">
        <f>'Перечень мероприятий'!K187</f>
        <v>0</v>
      </c>
      <c r="F240" s="213"/>
    </row>
    <row r="241" spans="1:8" ht="19.5" customHeight="1" x14ac:dyDescent="0.2">
      <c r="A241" s="207"/>
      <c r="B241" s="192" t="s">
        <v>44</v>
      </c>
      <c r="C241" s="192"/>
      <c r="D241" s="93" t="s">
        <v>41</v>
      </c>
      <c r="E241" s="6">
        <f>E242+E243+E244+E245+E246</f>
        <v>0</v>
      </c>
      <c r="F241" s="211"/>
    </row>
    <row r="242" spans="1:8" ht="19.5" customHeight="1" x14ac:dyDescent="0.2">
      <c r="A242" s="207"/>
      <c r="B242" s="193"/>
      <c r="C242" s="193"/>
      <c r="D242" s="126" t="s">
        <v>76</v>
      </c>
      <c r="E242" s="6">
        <f>'Перечень мероприятий'!G188</f>
        <v>0</v>
      </c>
      <c r="F242" s="212"/>
    </row>
    <row r="243" spans="1:8" ht="19.5" customHeight="1" x14ac:dyDescent="0.2">
      <c r="A243" s="207"/>
      <c r="B243" s="193"/>
      <c r="C243" s="193"/>
      <c r="D243" s="126" t="s">
        <v>77</v>
      </c>
      <c r="E243" s="6">
        <f>'Перечень мероприятий'!H188</f>
        <v>0</v>
      </c>
      <c r="F243" s="212"/>
    </row>
    <row r="244" spans="1:8" ht="19.5" customHeight="1" x14ac:dyDescent="0.2">
      <c r="A244" s="207"/>
      <c r="B244" s="193"/>
      <c r="C244" s="193"/>
      <c r="D244" s="126" t="s">
        <v>201</v>
      </c>
      <c r="E244" s="6">
        <f>'Перечень мероприятий'!I188</f>
        <v>0</v>
      </c>
      <c r="F244" s="212"/>
    </row>
    <row r="245" spans="1:8" ht="19.5" customHeight="1" x14ac:dyDescent="0.2">
      <c r="A245" s="207"/>
      <c r="B245" s="193"/>
      <c r="C245" s="193"/>
      <c r="D245" s="126" t="s">
        <v>202</v>
      </c>
      <c r="E245" s="6">
        <f>'Перечень мероприятий'!J188</f>
        <v>0</v>
      </c>
      <c r="F245" s="212"/>
    </row>
    <row r="246" spans="1:8" ht="19.5" customHeight="1" x14ac:dyDescent="0.2">
      <c r="A246" s="208"/>
      <c r="B246" s="194"/>
      <c r="C246" s="194"/>
      <c r="D246" s="126" t="s">
        <v>203</v>
      </c>
      <c r="E246" s="6">
        <f>'Перечень мероприятий'!K188</f>
        <v>0</v>
      </c>
      <c r="F246" s="212"/>
    </row>
    <row r="247" spans="1:8" ht="31.5" customHeight="1" x14ac:dyDescent="0.2">
      <c r="A247" s="205" t="s">
        <v>341</v>
      </c>
      <c r="B247" s="205"/>
      <c r="C247" s="205"/>
      <c r="D247" s="205"/>
      <c r="E247" s="205"/>
      <c r="F247" s="205"/>
    </row>
    <row r="248" spans="1:8" ht="22.5" customHeight="1" x14ac:dyDescent="0.2">
      <c r="A248" s="203" t="s">
        <v>342</v>
      </c>
      <c r="B248" s="182" t="s">
        <v>44</v>
      </c>
      <c r="C248" s="204"/>
      <c r="D248" s="93" t="s">
        <v>41</v>
      </c>
      <c r="E248" s="6">
        <f>E249+E250+E251+E252+E253</f>
        <v>0</v>
      </c>
      <c r="F248" s="214"/>
    </row>
    <row r="249" spans="1:8" ht="22.5" customHeight="1" x14ac:dyDescent="0.2">
      <c r="A249" s="203"/>
      <c r="B249" s="182"/>
      <c r="C249" s="204"/>
      <c r="D249" s="93" t="s">
        <v>76</v>
      </c>
      <c r="E249" s="6">
        <f t="shared" ref="E249:E253" si="1">E255+E261+E267</f>
        <v>0</v>
      </c>
      <c r="F249" s="214"/>
      <c r="G249" s="63">
        <f>E249+E273+E291</f>
        <v>900</v>
      </c>
      <c r="H249" s="138" t="s">
        <v>76</v>
      </c>
    </row>
    <row r="250" spans="1:8" ht="21.75" customHeight="1" x14ac:dyDescent="0.2">
      <c r="A250" s="203"/>
      <c r="B250" s="182"/>
      <c r="C250" s="204"/>
      <c r="D250" s="93" t="s">
        <v>77</v>
      </c>
      <c r="E250" s="6">
        <f t="shared" si="1"/>
        <v>0</v>
      </c>
      <c r="F250" s="214"/>
      <c r="G250" s="63">
        <f>E250+E274+E292</f>
        <v>900</v>
      </c>
      <c r="H250" s="138" t="s">
        <v>77</v>
      </c>
    </row>
    <row r="251" spans="1:8" ht="23.25" customHeight="1" x14ac:dyDescent="0.2">
      <c r="A251" s="203"/>
      <c r="B251" s="182"/>
      <c r="C251" s="204"/>
      <c r="D251" s="93" t="s">
        <v>201</v>
      </c>
      <c r="E251" s="6">
        <f t="shared" si="1"/>
        <v>0</v>
      </c>
      <c r="F251" s="214"/>
      <c r="G251" s="63">
        <f>E251+E275+E293</f>
        <v>900</v>
      </c>
      <c r="H251" s="138" t="s">
        <v>201</v>
      </c>
    </row>
    <row r="252" spans="1:8" ht="23.25" customHeight="1" x14ac:dyDescent="0.2">
      <c r="A252" s="203"/>
      <c r="B252" s="182"/>
      <c r="C252" s="204"/>
      <c r="D252" s="93" t="s">
        <v>202</v>
      </c>
      <c r="E252" s="6">
        <f t="shared" si="1"/>
        <v>0</v>
      </c>
      <c r="F252" s="214"/>
      <c r="G252" s="63">
        <f>E252+E276+E294</f>
        <v>900</v>
      </c>
      <c r="H252" s="138" t="s">
        <v>202</v>
      </c>
    </row>
    <row r="253" spans="1:8" ht="21" customHeight="1" x14ac:dyDescent="0.2">
      <c r="A253" s="203"/>
      <c r="B253" s="182"/>
      <c r="C253" s="204"/>
      <c r="D253" s="93" t="s">
        <v>203</v>
      </c>
      <c r="E253" s="6">
        <f t="shared" si="1"/>
        <v>0</v>
      </c>
      <c r="F253" s="214"/>
      <c r="G253" s="63">
        <f>E253+E277+E295</f>
        <v>900</v>
      </c>
      <c r="H253" s="138" t="s">
        <v>203</v>
      </c>
    </row>
    <row r="254" spans="1:8" ht="30.75" customHeight="1" x14ac:dyDescent="0.2">
      <c r="A254" s="203" t="s">
        <v>343</v>
      </c>
      <c r="B254" s="182" t="s">
        <v>44</v>
      </c>
      <c r="C254" s="204"/>
      <c r="D254" s="93" t="s">
        <v>41</v>
      </c>
      <c r="E254" s="6">
        <f>E255+E256+E257+E258+E259</f>
        <v>0</v>
      </c>
      <c r="F254" s="177"/>
    </row>
    <row r="255" spans="1:8" ht="28.5" customHeight="1" x14ac:dyDescent="0.2">
      <c r="A255" s="203"/>
      <c r="B255" s="182"/>
      <c r="C255" s="204"/>
      <c r="D255" s="129" t="s">
        <v>76</v>
      </c>
      <c r="E255" s="110">
        <f>'Перечень мероприятий'!G204</f>
        <v>0</v>
      </c>
      <c r="F255" s="177"/>
    </row>
    <row r="256" spans="1:8" ht="36.75" customHeight="1" x14ac:dyDescent="0.2">
      <c r="A256" s="203"/>
      <c r="B256" s="182"/>
      <c r="C256" s="204"/>
      <c r="D256" s="129" t="s">
        <v>77</v>
      </c>
      <c r="E256" s="6">
        <f>'Перечень мероприятий'!H204</f>
        <v>0</v>
      </c>
      <c r="F256" s="177"/>
    </row>
    <row r="257" spans="1:6" ht="22.5" customHeight="1" x14ac:dyDescent="0.2">
      <c r="A257" s="203"/>
      <c r="B257" s="182"/>
      <c r="C257" s="204"/>
      <c r="D257" s="129" t="s">
        <v>201</v>
      </c>
      <c r="E257" s="6">
        <f>'Перечень мероприятий'!I204</f>
        <v>0</v>
      </c>
      <c r="F257" s="177"/>
    </row>
    <row r="258" spans="1:6" ht="25.5" customHeight="1" x14ac:dyDescent="0.2">
      <c r="A258" s="203"/>
      <c r="B258" s="182"/>
      <c r="C258" s="204"/>
      <c r="D258" s="129" t="s">
        <v>202</v>
      </c>
      <c r="E258" s="6">
        <f>'Перечень мероприятий'!J204</f>
        <v>0</v>
      </c>
      <c r="F258" s="177"/>
    </row>
    <row r="259" spans="1:6" ht="39" customHeight="1" x14ac:dyDescent="0.2">
      <c r="A259" s="203"/>
      <c r="B259" s="182"/>
      <c r="C259" s="204"/>
      <c r="D259" s="129" t="s">
        <v>203</v>
      </c>
      <c r="E259" s="6">
        <f>'Перечень мероприятий'!K204</f>
        <v>0</v>
      </c>
      <c r="F259" s="177"/>
    </row>
    <row r="260" spans="1:6" ht="24" customHeight="1" x14ac:dyDescent="0.2">
      <c r="A260" s="203" t="s">
        <v>344</v>
      </c>
      <c r="B260" s="182" t="s">
        <v>44</v>
      </c>
      <c r="C260" s="204"/>
      <c r="D260" s="93" t="s">
        <v>41</v>
      </c>
      <c r="E260" s="6">
        <f>E261+E262+E263+E264+E265</f>
        <v>0</v>
      </c>
      <c r="F260" s="186"/>
    </row>
    <row r="261" spans="1:6" ht="24" customHeight="1" x14ac:dyDescent="0.2">
      <c r="A261" s="203"/>
      <c r="B261" s="182"/>
      <c r="C261" s="204"/>
      <c r="D261" s="129" t="s">
        <v>76</v>
      </c>
      <c r="E261" s="6">
        <f>'Перечень мероприятий'!G209</f>
        <v>0</v>
      </c>
      <c r="F261" s="187"/>
    </row>
    <row r="262" spans="1:6" ht="24" customHeight="1" x14ac:dyDescent="0.2">
      <c r="A262" s="203"/>
      <c r="B262" s="182"/>
      <c r="C262" s="204"/>
      <c r="D262" s="129" t="s">
        <v>77</v>
      </c>
      <c r="E262" s="6">
        <f>'Перечень мероприятий'!H209</f>
        <v>0</v>
      </c>
      <c r="F262" s="187"/>
    </row>
    <row r="263" spans="1:6" ht="24" customHeight="1" x14ac:dyDescent="0.2">
      <c r="A263" s="203"/>
      <c r="B263" s="182"/>
      <c r="C263" s="204"/>
      <c r="D263" s="129" t="s">
        <v>201</v>
      </c>
      <c r="E263" s="6">
        <f>'Перечень мероприятий'!I209</f>
        <v>0</v>
      </c>
      <c r="F263" s="187"/>
    </row>
    <row r="264" spans="1:6" ht="24" customHeight="1" x14ac:dyDescent="0.2">
      <c r="A264" s="203"/>
      <c r="B264" s="182"/>
      <c r="C264" s="204"/>
      <c r="D264" s="129" t="s">
        <v>202</v>
      </c>
      <c r="E264" s="6">
        <f>'Перечень мероприятий'!J209</f>
        <v>0</v>
      </c>
      <c r="F264" s="187"/>
    </row>
    <row r="265" spans="1:6" ht="21.75" customHeight="1" x14ac:dyDescent="0.2">
      <c r="A265" s="203"/>
      <c r="B265" s="182"/>
      <c r="C265" s="204"/>
      <c r="D265" s="129" t="s">
        <v>203</v>
      </c>
      <c r="E265" s="6">
        <f>'Перечень мероприятий'!K209</f>
        <v>0</v>
      </c>
      <c r="F265" s="188"/>
    </row>
    <row r="266" spans="1:6" ht="29.25" customHeight="1" x14ac:dyDescent="0.2">
      <c r="A266" s="203" t="s">
        <v>345</v>
      </c>
      <c r="B266" s="182" t="s">
        <v>44</v>
      </c>
      <c r="C266" s="204"/>
      <c r="D266" s="93" t="s">
        <v>41</v>
      </c>
      <c r="E266" s="6">
        <f>E267+E268+E269+E270+E271</f>
        <v>0</v>
      </c>
      <c r="F266" s="186"/>
    </row>
    <row r="267" spans="1:6" ht="30.75" customHeight="1" x14ac:dyDescent="0.2">
      <c r="A267" s="203"/>
      <c r="B267" s="182"/>
      <c r="C267" s="204"/>
      <c r="D267" s="129" t="s">
        <v>76</v>
      </c>
      <c r="E267" s="6">
        <f>'Перечень мероприятий'!G214</f>
        <v>0</v>
      </c>
      <c r="F267" s="187"/>
    </row>
    <row r="268" spans="1:6" ht="32.25" customHeight="1" x14ac:dyDescent="0.2">
      <c r="A268" s="203"/>
      <c r="B268" s="182"/>
      <c r="C268" s="204"/>
      <c r="D268" s="129" t="s">
        <v>77</v>
      </c>
      <c r="E268" s="6">
        <f>'Перечень мероприятий'!H214</f>
        <v>0</v>
      </c>
      <c r="F268" s="187"/>
    </row>
    <row r="269" spans="1:6" ht="31.5" customHeight="1" x14ac:dyDescent="0.2">
      <c r="A269" s="203"/>
      <c r="B269" s="182"/>
      <c r="C269" s="204"/>
      <c r="D269" s="129" t="s">
        <v>201</v>
      </c>
      <c r="E269" s="6">
        <f>'Перечень мероприятий'!I214</f>
        <v>0</v>
      </c>
      <c r="F269" s="187"/>
    </row>
    <row r="270" spans="1:6" ht="32.25" customHeight="1" x14ac:dyDescent="0.2">
      <c r="A270" s="203"/>
      <c r="B270" s="182"/>
      <c r="C270" s="204"/>
      <c r="D270" s="129" t="s">
        <v>202</v>
      </c>
      <c r="E270" s="6">
        <f>'Перечень мероприятий'!J214</f>
        <v>0</v>
      </c>
      <c r="F270" s="187"/>
    </row>
    <row r="271" spans="1:6" ht="28.5" customHeight="1" x14ac:dyDescent="0.2">
      <c r="A271" s="203"/>
      <c r="B271" s="182"/>
      <c r="C271" s="204"/>
      <c r="D271" s="129" t="s">
        <v>203</v>
      </c>
      <c r="E271" s="6">
        <f>'Перечень мероприятий'!K214</f>
        <v>0</v>
      </c>
      <c r="F271" s="188"/>
    </row>
    <row r="272" spans="1:6" ht="15" customHeight="1" x14ac:dyDescent="0.2">
      <c r="A272" s="206" t="s">
        <v>346</v>
      </c>
      <c r="B272" s="192" t="s">
        <v>44</v>
      </c>
      <c r="C272" s="183"/>
      <c r="D272" s="93" t="s">
        <v>41</v>
      </c>
      <c r="E272" s="6">
        <f>E273+E274+E275+E276+E277</f>
        <v>1500</v>
      </c>
      <c r="F272" s="186"/>
    </row>
    <row r="273" spans="1:6" ht="15" x14ac:dyDescent="0.2">
      <c r="A273" s="207"/>
      <c r="B273" s="193"/>
      <c r="C273" s="184"/>
      <c r="D273" s="129" t="s">
        <v>76</v>
      </c>
      <c r="E273" s="6">
        <f>E279+E285</f>
        <v>300</v>
      </c>
      <c r="F273" s="187"/>
    </row>
    <row r="274" spans="1:6" ht="15" x14ac:dyDescent="0.2">
      <c r="A274" s="207"/>
      <c r="B274" s="193"/>
      <c r="C274" s="184"/>
      <c r="D274" s="129" t="s">
        <v>77</v>
      </c>
      <c r="E274" s="6">
        <f>E280+E286</f>
        <v>300</v>
      </c>
      <c r="F274" s="187"/>
    </row>
    <row r="275" spans="1:6" ht="15" x14ac:dyDescent="0.2">
      <c r="A275" s="207"/>
      <c r="B275" s="193"/>
      <c r="C275" s="184"/>
      <c r="D275" s="129" t="s">
        <v>201</v>
      </c>
      <c r="E275" s="6">
        <f>E281+E287</f>
        <v>300</v>
      </c>
      <c r="F275" s="187"/>
    </row>
    <row r="276" spans="1:6" ht="15" x14ac:dyDescent="0.2">
      <c r="A276" s="207"/>
      <c r="B276" s="193"/>
      <c r="C276" s="184"/>
      <c r="D276" s="129" t="s">
        <v>202</v>
      </c>
      <c r="E276" s="6">
        <f>E282+E288</f>
        <v>300</v>
      </c>
      <c r="F276" s="187"/>
    </row>
    <row r="277" spans="1:6" ht="18" customHeight="1" x14ac:dyDescent="0.2">
      <c r="A277" s="208"/>
      <c r="B277" s="194"/>
      <c r="C277" s="185"/>
      <c r="D277" s="129" t="s">
        <v>203</v>
      </c>
      <c r="E277" s="6">
        <f>E283+E289</f>
        <v>300</v>
      </c>
      <c r="F277" s="188"/>
    </row>
    <row r="278" spans="1:6" ht="30" customHeight="1" x14ac:dyDescent="0.2">
      <c r="A278" s="203" t="s">
        <v>347</v>
      </c>
      <c r="B278" s="182" t="s">
        <v>44</v>
      </c>
      <c r="C278" s="204"/>
      <c r="D278" s="93" t="s">
        <v>41</v>
      </c>
      <c r="E278" s="6">
        <f>E279+E280+E281+E282+E283</f>
        <v>1500</v>
      </c>
      <c r="F278" s="177"/>
    </row>
    <row r="279" spans="1:6" ht="17.25" customHeight="1" x14ac:dyDescent="0.2">
      <c r="A279" s="203"/>
      <c r="B279" s="182"/>
      <c r="C279" s="204"/>
      <c r="D279" s="129" t="s">
        <v>76</v>
      </c>
      <c r="E279" s="6">
        <f>'Перечень мероприятий'!G224</f>
        <v>300</v>
      </c>
      <c r="F279" s="177"/>
    </row>
    <row r="280" spans="1:6" ht="15.75" customHeight="1" x14ac:dyDescent="0.2">
      <c r="A280" s="203"/>
      <c r="B280" s="182"/>
      <c r="C280" s="204"/>
      <c r="D280" s="129" t="s">
        <v>77</v>
      </c>
      <c r="E280" s="6">
        <f>'Перечень мероприятий'!H224</f>
        <v>300</v>
      </c>
      <c r="F280" s="177"/>
    </row>
    <row r="281" spans="1:6" ht="15.75" customHeight="1" x14ac:dyDescent="0.2">
      <c r="A281" s="203"/>
      <c r="B281" s="182"/>
      <c r="C281" s="204"/>
      <c r="D281" s="129" t="s">
        <v>201</v>
      </c>
      <c r="E281" s="6">
        <f>'Перечень мероприятий'!I224</f>
        <v>300</v>
      </c>
      <c r="F281" s="177"/>
    </row>
    <row r="282" spans="1:6" ht="22.5" customHeight="1" x14ac:dyDescent="0.2">
      <c r="A282" s="203"/>
      <c r="B282" s="182"/>
      <c r="C282" s="204"/>
      <c r="D282" s="129" t="s">
        <v>202</v>
      </c>
      <c r="E282" s="6">
        <f>'Перечень мероприятий'!J224</f>
        <v>300</v>
      </c>
      <c r="F282" s="177"/>
    </row>
    <row r="283" spans="1:6" ht="19.5" customHeight="1" x14ac:dyDescent="0.2">
      <c r="A283" s="203"/>
      <c r="B283" s="182"/>
      <c r="C283" s="204"/>
      <c r="D283" s="129" t="s">
        <v>203</v>
      </c>
      <c r="E283" s="6">
        <f>'Перечень мероприятий'!K224</f>
        <v>300</v>
      </c>
      <c r="F283" s="177"/>
    </row>
    <row r="284" spans="1:6" ht="18" customHeight="1" x14ac:dyDescent="0.2">
      <c r="A284" s="203" t="s">
        <v>348</v>
      </c>
      <c r="B284" s="182" t="s">
        <v>44</v>
      </c>
      <c r="C284" s="204"/>
      <c r="D284" s="93" t="s">
        <v>41</v>
      </c>
      <c r="E284" s="6">
        <f>E285+E286+E287+E288+E289</f>
        <v>0</v>
      </c>
      <c r="F284" s="177"/>
    </row>
    <row r="285" spans="1:6" ht="23.25" customHeight="1" x14ac:dyDescent="0.2">
      <c r="A285" s="203"/>
      <c r="B285" s="182"/>
      <c r="C285" s="204"/>
      <c r="D285" s="129" t="s">
        <v>76</v>
      </c>
      <c r="E285" s="6">
        <f>'Перечень мероприятий'!G229</f>
        <v>0</v>
      </c>
      <c r="F285" s="177"/>
    </row>
    <row r="286" spans="1:6" ht="18.75" customHeight="1" x14ac:dyDescent="0.2">
      <c r="A286" s="203"/>
      <c r="B286" s="182"/>
      <c r="C286" s="204"/>
      <c r="D286" s="129" t="s">
        <v>77</v>
      </c>
      <c r="E286" s="6">
        <f>'Перечень мероприятий'!H229</f>
        <v>0</v>
      </c>
      <c r="F286" s="177"/>
    </row>
    <row r="287" spans="1:6" ht="20.25" customHeight="1" x14ac:dyDescent="0.2">
      <c r="A287" s="203"/>
      <c r="B287" s="182"/>
      <c r="C287" s="204"/>
      <c r="D287" s="129" t="s">
        <v>201</v>
      </c>
      <c r="E287" s="6">
        <f>'Перечень мероприятий'!I229</f>
        <v>0</v>
      </c>
      <c r="F287" s="177"/>
    </row>
    <row r="288" spans="1:6" ht="18.75" customHeight="1" x14ac:dyDescent="0.2">
      <c r="A288" s="203"/>
      <c r="B288" s="182"/>
      <c r="C288" s="204"/>
      <c r="D288" s="129" t="s">
        <v>202</v>
      </c>
      <c r="E288" s="6">
        <f>'Перечень мероприятий'!J229</f>
        <v>0</v>
      </c>
      <c r="F288" s="177"/>
    </row>
    <row r="289" spans="1:6" ht="18.75" customHeight="1" x14ac:dyDescent="0.2">
      <c r="A289" s="203"/>
      <c r="B289" s="182"/>
      <c r="C289" s="204"/>
      <c r="D289" s="129" t="s">
        <v>203</v>
      </c>
      <c r="E289" s="6">
        <f>'Перечень мероприятий'!K229</f>
        <v>0</v>
      </c>
      <c r="F289" s="177"/>
    </row>
    <row r="290" spans="1:6" ht="15" customHeight="1" x14ac:dyDescent="0.2">
      <c r="A290" s="203" t="s">
        <v>349</v>
      </c>
      <c r="B290" s="182" t="s">
        <v>44</v>
      </c>
      <c r="C290" s="204"/>
      <c r="D290" s="93" t="s">
        <v>41</v>
      </c>
      <c r="E290" s="6">
        <f>E291+E292+E293+E294+E295</f>
        <v>3000</v>
      </c>
      <c r="F290" s="177"/>
    </row>
    <row r="291" spans="1:6" ht="15" x14ac:dyDescent="0.2">
      <c r="A291" s="203"/>
      <c r="B291" s="182"/>
      <c r="C291" s="204"/>
      <c r="D291" s="129" t="s">
        <v>76</v>
      </c>
      <c r="E291" s="6">
        <f>'Обоснование финансовых ресу '!E297+'Обоснование финансовых ресу '!E303+'Обоснование финансовых ресу '!E309+'Обоснование финансовых ресу '!E315+'Обоснование финансовых ресу '!E321+'Обоснование финансовых ресу '!E327</f>
        <v>600</v>
      </c>
      <c r="F291" s="177"/>
    </row>
    <row r="292" spans="1:6" ht="15" x14ac:dyDescent="0.2">
      <c r="A292" s="203"/>
      <c r="B292" s="182"/>
      <c r="C292" s="204"/>
      <c r="D292" s="129" t="s">
        <v>77</v>
      </c>
      <c r="E292" s="6">
        <f>'Обоснование финансовых ресу '!E298+'Обоснование финансовых ресу '!E304+'Обоснование финансовых ресу '!E310+'Обоснование финансовых ресу '!E316+'Обоснование финансовых ресу '!E322+'Обоснование финансовых ресу '!E328</f>
        <v>600</v>
      </c>
      <c r="F292" s="177"/>
    </row>
    <row r="293" spans="1:6" ht="15" x14ac:dyDescent="0.2">
      <c r="A293" s="203"/>
      <c r="B293" s="182"/>
      <c r="C293" s="204"/>
      <c r="D293" s="129" t="s">
        <v>201</v>
      </c>
      <c r="E293" s="6">
        <f>'Обоснование финансовых ресу '!E299+'Обоснование финансовых ресу '!E305+'Обоснование финансовых ресу '!E311+'Обоснование финансовых ресу '!E317+'Обоснование финансовых ресу '!E323+'Обоснование финансовых ресу '!E329</f>
        <v>600</v>
      </c>
      <c r="F293" s="177"/>
    </row>
    <row r="294" spans="1:6" ht="15" x14ac:dyDescent="0.2">
      <c r="A294" s="203"/>
      <c r="B294" s="182"/>
      <c r="C294" s="204"/>
      <c r="D294" s="129" t="s">
        <v>202</v>
      </c>
      <c r="E294" s="6">
        <f>'Обоснование финансовых ресу '!E300+'Обоснование финансовых ресу '!E306+'Обоснование финансовых ресу '!E312+'Обоснование финансовых ресу '!E318+'Обоснование финансовых ресу '!E324+'Обоснование финансовых ресу '!E330</f>
        <v>600</v>
      </c>
      <c r="F294" s="177"/>
    </row>
    <row r="295" spans="1:6" ht="61.5" customHeight="1" x14ac:dyDescent="0.2">
      <c r="A295" s="203"/>
      <c r="B295" s="182"/>
      <c r="C295" s="204"/>
      <c r="D295" s="129" t="s">
        <v>203</v>
      </c>
      <c r="E295" s="6">
        <f>'Обоснование финансовых ресу '!E301+'Обоснование финансовых ресу '!E307+'Обоснование финансовых ресу '!E313+'Обоснование финансовых ресу '!E319+'Обоснование финансовых ресу '!E325+'Обоснование финансовых ресу '!E331</f>
        <v>600</v>
      </c>
      <c r="F295" s="177"/>
    </row>
    <row r="296" spans="1:6" ht="15" x14ac:dyDescent="0.2">
      <c r="A296" s="203" t="s">
        <v>350</v>
      </c>
      <c r="B296" s="182" t="s">
        <v>44</v>
      </c>
      <c r="C296" s="204"/>
      <c r="D296" s="93" t="s">
        <v>41</v>
      </c>
      <c r="E296" s="6">
        <f>E297+E298+E299+E300+E301</f>
        <v>0</v>
      </c>
      <c r="F296" s="177"/>
    </row>
    <row r="297" spans="1:6" ht="15" x14ac:dyDescent="0.2">
      <c r="A297" s="203"/>
      <c r="B297" s="182"/>
      <c r="C297" s="204"/>
      <c r="D297" s="129" t="s">
        <v>76</v>
      </c>
      <c r="E297" s="6">
        <f>'Перечень мероприятий'!G239</f>
        <v>0</v>
      </c>
      <c r="F297" s="177"/>
    </row>
    <row r="298" spans="1:6" ht="15" x14ac:dyDescent="0.2">
      <c r="A298" s="203"/>
      <c r="B298" s="182"/>
      <c r="C298" s="204"/>
      <c r="D298" s="129" t="s">
        <v>77</v>
      </c>
      <c r="E298" s="6">
        <f>'Перечень мероприятий'!H239</f>
        <v>0</v>
      </c>
      <c r="F298" s="177"/>
    </row>
    <row r="299" spans="1:6" ht="15" x14ac:dyDescent="0.2">
      <c r="A299" s="203"/>
      <c r="B299" s="182"/>
      <c r="C299" s="204"/>
      <c r="D299" s="129" t="s">
        <v>201</v>
      </c>
      <c r="E299" s="6">
        <f>'Перечень мероприятий'!I239</f>
        <v>0</v>
      </c>
      <c r="F299" s="177"/>
    </row>
    <row r="300" spans="1:6" ht="15" x14ac:dyDescent="0.2">
      <c r="A300" s="203"/>
      <c r="B300" s="182"/>
      <c r="C300" s="204"/>
      <c r="D300" s="129" t="s">
        <v>202</v>
      </c>
      <c r="E300" s="6">
        <f>'Перечень мероприятий'!J239</f>
        <v>0</v>
      </c>
      <c r="F300" s="177"/>
    </row>
    <row r="301" spans="1:6" ht="111" customHeight="1" x14ac:dyDescent="0.2">
      <c r="A301" s="203"/>
      <c r="B301" s="182"/>
      <c r="C301" s="204"/>
      <c r="D301" s="129" t="s">
        <v>203</v>
      </c>
      <c r="E301" s="6">
        <f>'Перечень мероприятий'!K239</f>
        <v>0</v>
      </c>
      <c r="F301" s="177"/>
    </row>
    <row r="302" spans="1:6" ht="16.5" customHeight="1" x14ac:dyDescent="0.2">
      <c r="A302" s="206" t="s">
        <v>351</v>
      </c>
      <c r="B302" s="182" t="s">
        <v>44</v>
      </c>
      <c r="C302" s="183"/>
      <c r="D302" s="136" t="s">
        <v>41</v>
      </c>
      <c r="E302" s="6">
        <f>E303+E304+E305+E306+E307</f>
        <v>500</v>
      </c>
      <c r="F302" s="186"/>
    </row>
    <row r="303" spans="1:6" ht="15.75" customHeight="1" x14ac:dyDescent="0.2">
      <c r="A303" s="207"/>
      <c r="B303" s="182"/>
      <c r="C303" s="184"/>
      <c r="D303" s="136" t="s">
        <v>76</v>
      </c>
      <c r="E303" s="6">
        <f>'Перечень мероприятий'!G244</f>
        <v>100</v>
      </c>
      <c r="F303" s="187"/>
    </row>
    <row r="304" spans="1:6" ht="15" customHeight="1" x14ac:dyDescent="0.2">
      <c r="A304" s="207"/>
      <c r="B304" s="182"/>
      <c r="C304" s="184"/>
      <c r="D304" s="136" t="s">
        <v>77</v>
      </c>
      <c r="E304" s="6">
        <f>'Перечень мероприятий'!H244</f>
        <v>100</v>
      </c>
      <c r="F304" s="187"/>
    </row>
    <row r="305" spans="1:6" ht="16.5" customHeight="1" x14ac:dyDescent="0.2">
      <c r="A305" s="207"/>
      <c r="B305" s="182"/>
      <c r="C305" s="184"/>
      <c r="D305" s="136" t="s">
        <v>201</v>
      </c>
      <c r="E305" s="6">
        <f>'Перечень мероприятий'!I244</f>
        <v>100</v>
      </c>
      <c r="F305" s="187"/>
    </row>
    <row r="306" spans="1:6" ht="14.25" customHeight="1" x14ac:dyDescent="0.2">
      <c r="A306" s="207"/>
      <c r="B306" s="182"/>
      <c r="C306" s="184"/>
      <c r="D306" s="136" t="s">
        <v>202</v>
      </c>
      <c r="E306" s="6">
        <f>'Перечень мероприятий'!J244</f>
        <v>100</v>
      </c>
      <c r="F306" s="187"/>
    </row>
    <row r="307" spans="1:6" ht="16.5" customHeight="1" x14ac:dyDescent="0.2">
      <c r="A307" s="208"/>
      <c r="B307" s="182"/>
      <c r="C307" s="185"/>
      <c r="D307" s="136" t="s">
        <v>203</v>
      </c>
      <c r="E307" s="6">
        <f>'Перечень мероприятий'!K244</f>
        <v>100</v>
      </c>
      <c r="F307" s="188"/>
    </row>
    <row r="308" spans="1:6" ht="15.75" customHeight="1" x14ac:dyDescent="0.2">
      <c r="A308" s="206" t="s">
        <v>352</v>
      </c>
      <c r="B308" s="182" t="s">
        <v>44</v>
      </c>
      <c r="C308" s="183"/>
      <c r="D308" s="136" t="s">
        <v>41</v>
      </c>
      <c r="E308" s="6">
        <f>E309+E310+E311+E312+E313</f>
        <v>175</v>
      </c>
      <c r="F308" s="186"/>
    </row>
    <row r="309" spans="1:6" ht="15.75" customHeight="1" x14ac:dyDescent="0.2">
      <c r="A309" s="207"/>
      <c r="B309" s="182"/>
      <c r="C309" s="184"/>
      <c r="D309" s="136" t="s">
        <v>76</v>
      </c>
      <c r="E309" s="6">
        <f>'Перечень мероприятий'!G249</f>
        <v>35</v>
      </c>
      <c r="F309" s="187"/>
    </row>
    <row r="310" spans="1:6" ht="16.5" customHeight="1" x14ac:dyDescent="0.2">
      <c r="A310" s="207"/>
      <c r="B310" s="182"/>
      <c r="C310" s="184"/>
      <c r="D310" s="136" t="s">
        <v>77</v>
      </c>
      <c r="E310" s="6">
        <f>'Перечень мероприятий'!H249</f>
        <v>35</v>
      </c>
      <c r="F310" s="187"/>
    </row>
    <row r="311" spans="1:6" ht="18" customHeight="1" x14ac:dyDescent="0.2">
      <c r="A311" s="207"/>
      <c r="B311" s="182"/>
      <c r="C311" s="184"/>
      <c r="D311" s="136" t="s">
        <v>201</v>
      </c>
      <c r="E311" s="6">
        <f>'Перечень мероприятий'!I249</f>
        <v>35</v>
      </c>
      <c r="F311" s="187"/>
    </row>
    <row r="312" spans="1:6" ht="15" customHeight="1" x14ac:dyDescent="0.2">
      <c r="A312" s="207"/>
      <c r="B312" s="182"/>
      <c r="C312" s="184"/>
      <c r="D312" s="136" t="s">
        <v>202</v>
      </c>
      <c r="E312" s="6">
        <f>'Перечень мероприятий'!J249</f>
        <v>35</v>
      </c>
      <c r="F312" s="187"/>
    </row>
    <row r="313" spans="1:6" ht="15.75" customHeight="1" x14ac:dyDescent="0.2">
      <c r="A313" s="208"/>
      <c r="B313" s="182"/>
      <c r="C313" s="185"/>
      <c r="D313" s="136" t="s">
        <v>203</v>
      </c>
      <c r="E313" s="6">
        <f>'Перечень мероприятий'!K249</f>
        <v>35</v>
      </c>
      <c r="F313" s="188"/>
    </row>
    <row r="314" spans="1:6" ht="24" customHeight="1" x14ac:dyDescent="0.2">
      <c r="A314" s="206" t="s">
        <v>353</v>
      </c>
      <c r="B314" s="182" t="s">
        <v>44</v>
      </c>
      <c r="C314" s="183"/>
      <c r="D314" s="136" t="s">
        <v>41</v>
      </c>
      <c r="E314" s="6">
        <f>E315+E316+E317+E318+E319</f>
        <v>75</v>
      </c>
      <c r="F314" s="186"/>
    </row>
    <row r="315" spans="1:6" ht="24" customHeight="1" x14ac:dyDescent="0.2">
      <c r="A315" s="207"/>
      <c r="B315" s="182"/>
      <c r="C315" s="184"/>
      <c r="D315" s="136" t="s">
        <v>76</v>
      </c>
      <c r="E315" s="6">
        <f>'Перечень мероприятий'!G254</f>
        <v>15</v>
      </c>
      <c r="F315" s="187"/>
    </row>
    <row r="316" spans="1:6" ht="24" customHeight="1" x14ac:dyDescent="0.2">
      <c r="A316" s="207"/>
      <c r="B316" s="182"/>
      <c r="C316" s="184"/>
      <c r="D316" s="136" t="s">
        <v>77</v>
      </c>
      <c r="E316" s="6">
        <f>'Перечень мероприятий'!H254</f>
        <v>15</v>
      </c>
      <c r="F316" s="187"/>
    </row>
    <row r="317" spans="1:6" ht="24" customHeight="1" x14ac:dyDescent="0.2">
      <c r="A317" s="207"/>
      <c r="B317" s="182"/>
      <c r="C317" s="184"/>
      <c r="D317" s="136" t="s">
        <v>201</v>
      </c>
      <c r="E317" s="6">
        <f>'Перечень мероприятий'!I254</f>
        <v>15</v>
      </c>
      <c r="F317" s="187"/>
    </row>
    <row r="318" spans="1:6" ht="24" customHeight="1" x14ac:dyDescent="0.2">
      <c r="A318" s="207"/>
      <c r="B318" s="182"/>
      <c r="C318" s="184"/>
      <c r="D318" s="136" t="s">
        <v>202</v>
      </c>
      <c r="E318" s="6">
        <f>'Перечень мероприятий'!J254</f>
        <v>15</v>
      </c>
      <c r="F318" s="187"/>
    </row>
    <row r="319" spans="1:6" ht="24" customHeight="1" x14ac:dyDescent="0.2">
      <c r="A319" s="208"/>
      <c r="B319" s="182"/>
      <c r="C319" s="185"/>
      <c r="D319" s="136" t="s">
        <v>203</v>
      </c>
      <c r="E319" s="6">
        <f>'Перечень мероприятий'!K254</f>
        <v>15</v>
      </c>
      <c r="F319" s="188"/>
    </row>
    <row r="320" spans="1:6" ht="18.75" customHeight="1" x14ac:dyDescent="0.2">
      <c r="A320" s="206" t="s">
        <v>254</v>
      </c>
      <c r="B320" s="182" t="s">
        <v>44</v>
      </c>
      <c r="C320" s="183"/>
      <c r="D320" s="136" t="s">
        <v>41</v>
      </c>
      <c r="E320" s="6">
        <f>E321+E322+E323+E324+E325</f>
        <v>2250</v>
      </c>
      <c r="F320" s="186"/>
    </row>
    <row r="321" spans="1:6" ht="20.25" customHeight="1" x14ac:dyDescent="0.2">
      <c r="A321" s="207"/>
      <c r="B321" s="182"/>
      <c r="C321" s="184"/>
      <c r="D321" s="136" t="s">
        <v>76</v>
      </c>
      <c r="E321" s="6">
        <f>'Перечень мероприятий'!G259</f>
        <v>450</v>
      </c>
      <c r="F321" s="187"/>
    </row>
    <row r="322" spans="1:6" ht="19.5" customHeight="1" x14ac:dyDescent="0.2">
      <c r="A322" s="207"/>
      <c r="B322" s="182"/>
      <c r="C322" s="184"/>
      <c r="D322" s="136" t="s">
        <v>77</v>
      </c>
      <c r="E322" s="6">
        <f>'Перечень мероприятий'!H259</f>
        <v>450</v>
      </c>
      <c r="F322" s="187"/>
    </row>
    <row r="323" spans="1:6" ht="22.5" customHeight="1" x14ac:dyDescent="0.2">
      <c r="A323" s="207"/>
      <c r="B323" s="182"/>
      <c r="C323" s="184"/>
      <c r="D323" s="136" t="s">
        <v>201</v>
      </c>
      <c r="E323" s="6">
        <f>'Перечень мероприятий'!I259</f>
        <v>450</v>
      </c>
      <c r="F323" s="187"/>
    </row>
    <row r="324" spans="1:6" ht="21" customHeight="1" x14ac:dyDescent="0.2">
      <c r="A324" s="207"/>
      <c r="B324" s="182"/>
      <c r="C324" s="184"/>
      <c r="D324" s="136" t="s">
        <v>202</v>
      </c>
      <c r="E324" s="6">
        <f>'Перечень мероприятий'!J259</f>
        <v>450</v>
      </c>
      <c r="F324" s="187"/>
    </row>
    <row r="325" spans="1:6" ht="17.25" customHeight="1" x14ac:dyDescent="0.2">
      <c r="A325" s="208"/>
      <c r="B325" s="182"/>
      <c r="C325" s="185"/>
      <c r="D325" s="136" t="s">
        <v>203</v>
      </c>
      <c r="E325" s="6">
        <f>'Перечень мероприятий'!K259</f>
        <v>450</v>
      </c>
      <c r="F325" s="188"/>
    </row>
    <row r="326" spans="1:6" ht="20.25" customHeight="1" x14ac:dyDescent="0.2">
      <c r="A326" s="206" t="s">
        <v>256</v>
      </c>
      <c r="B326" s="182" t="s">
        <v>44</v>
      </c>
      <c r="C326" s="183"/>
      <c r="D326" s="136" t="s">
        <v>41</v>
      </c>
      <c r="E326" s="6">
        <f>E327+E328+E329+E330+E331</f>
        <v>0</v>
      </c>
      <c r="F326" s="186"/>
    </row>
    <row r="327" spans="1:6" ht="24" customHeight="1" x14ac:dyDescent="0.2">
      <c r="A327" s="207"/>
      <c r="B327" s="182"/>
      <c r="C327" s="184"/>
      <c r="D327" s="136" t="s">
        <v>76</v>
      </c>
      <c r="E327" s="6">
        <f>'Перечень мероприятий'!G264</f>
        <v>0</v>
      </c>
      <c r="F327" s="187"/>
    </row>
    <row r="328" spans="1:6" ht="24" customHeight="1" x14ac:dyDescent="0.2">
      <c r="A328" s="207"/>
      <c r="B328" s="182"/>
      <c r="C328" s="184"/>
      <c r="D328" s="136" t="s">
        <v>77</v>
      </c>
      <c r="E328" s="6">
        <f>'Перечень мероприятий'!H264</f>
        <v>0</v>
      </c>
      <c r="F328" s="187"/>
    </row>
    <row r="329" spans="1:6" ht="24" customHeight="1" x14ac:dyDescent="0.2">
      <c r="A329" s="207"/>
      <c r="B329" s="182"/>
      <c r="C329" s="184"/>
      <c r="D329" s="136" t="s">
        <v>201</v>
      </c>
      <c r="E329" s="6">
        <f>'Перечень мероприятий'!I264</f>
        <v>0</v>
      </c>
      <c r="F329" s="187"/>
    </row>
    <row r="330" spans="1:6" ht="24" customHeight="1" x14ac:dyDescent="0.2">
      <c r="A330" s="207"/>
      <c r="B330" s="182"/>
      <c r="C330" s="184"/>
      <c r="D330" s="136" t="s">
        <v>202</v>
      </c>
      <c r="E330" s="6">
        <f>'Перечень мероприятий'!J264</f>
        <v>0</v>
      </c>
      <c r="F330" s="187"/>
    </row>
    <row r="331" spans="1:6" ht="33" customHeight="1" x14ac:dyDescent="0.2">
      <c r="A331" s="208"/>
      <c r="B331" s="182"/>
      <c r="C331" s="185"/>
      <c r="D331" s="136" t="s">
        <v>203</v>
      </c>
      <c r="E331" s="6">
        <f>'Перечень мероприятий'!K264</f>
        <v>0</v>
      </c>
      <c r="F331" s="188"/>
    </row>
    <row r="332" spans="1:6" ht="19.5" customHeight="1" x14ac:dyDescent="0.2">
      <c r="A332" s="206" t="s">
        <v>258</v>
      </c>
      <c r="B332" s="182" t="s">
        <v>44</v>
      </c>
      <c r="C332" s="183"/>
      <c r="D332" s="136" t="s">
        <v>41</v>
      </c>
      <c r="E332" s="6">
        <f>E333+E334+E335+E336+E337</f>
        <v>0</v>
      </c>
      <c r="F332" s="186"/>
    </row>
    <row r="333" spans="1:6" ht="18.75" customHeight="1" x14ac:dyDescent="0.2">
      <c r="A333" s="207"/>
      <c r="B333" s="182"/>
      <c r="C333" s="184"/>
      <c r="D333" s="136" t="s">
        <v>76</v>
      </c>
      <c r="E333" s="6">
        <f>E339+E345</f>
        <v>0</v>
      </c>
      <c r="F333" s="187"/>
    </row>
    <row r="334" spans="1:6" ht="17.25" customHeight="1" x14ac:dyDescent="0.2">
      <c r="A334" s="207"/>
      <c r="B334" s="182"/>
      <c r="C334" s="184"/>
      <c r="D334" s="136" t="s">
        <v>77</v>
      </c>
      <c r="E334" s="6">
        <f t="shared" ref="E334:E337" si="2">E340+E346</f>
        <v>0</v>
      </c>
      <c r="F334" s="187"/>
    </row>
    <row r="335" spans="1:6" ht="18" customHeight="1" x14ac:dyDescent="0.2">
      <c r="A335" s="207"/>
      <c r="B335" s="182"/>
      <c r="C335" s="184"/>
      <c r="D335" s="136" t="s">
        <v>201</v>
      </c>
      <c r="E335" s="6">
        <f t="shared" si="2"/>
        <v>0</v>
      </c>
      <c r="F335" s="187"/>
    </row>
    <row r="336" spans="1:6" ht="16.5" customHeight="1" x14ac:dyDescent="0.2">
      <c r="A336" s="207"/>
      <c r="B336" s="182"/>
      <c r="C336" s="184"/>
      <c r="D336" s="136" t="s">
        <v>202</v>
      </c>
      <c r="E336" s="6">
        <f t="shared" si="2"/>
        <v>0</v>
      </c>
      <c r="F336" s="187"/>
    </row>
    <row r="337" spans="1:6" ht="15.75" customHeight="1" x14ac:dyDescent="0.2">
      <c r="A337" s="208"/>
      <c r="B337" s="182"/>
      <c r="C337" s="185"/>
      <c r="D337" s="136" t="s">
        <v>203</v>
      </c>
      <c r="E337" s="6">
        <f t="shared" si="2"/>
        <v>0</v>
      </c>
      <c r="F337" s="188"/>
    </row>
    <row r="338" spans="1:6" ht="18" customHeight="1" x14ac:dyDescent="0.2">
      <c r="A338" s="206" t="s">
        <v>354</v>
      </c>
      <c r="B338" s="182" t="s">
        <v>44</v>
      </c>
      <c r="C338" s="183"/>
      <c r="D338" s="136" t="s">
        <v>41</v>
      </c>
      <c r="E338" s="6">
        <f>E339+E340+E341+E342+E343</f>
        <v>0</v>
      </c>
      <c r="F338" s="186"/>
    </row>
    <row r="339" spans="1:6" ht="15.75" customHeight="1" x14ac:dyDescent="0.2">
      <c r="A339" s="207"/>
      <c r="B339" s="182"/>
      <c r="C339" s="184"/>
      <c r="D339" s="136" t="s">
        <v>76</v>
      </c>
      <c r="E339" s="6">
        <f>'Перечень мероприятий'!G274</f>
        <v>0</v>
      </c>
      <c r="F339" s="187"/>
    </row>
    <row r="340" spans="1:6" ht="17.25" customHeight="1" x14ac:dyDescent="0.2">
      <c r="A340" s="207"/>
      <c r="B340" s="182"/>
      <c r="C340" s="184"/>
      <c r="D340" s="136" t="s">
        <v>77</v>
      </c>
      <c r="E340" s="6">
        <f>'Перечень мероприятий'!H274</f>
        <v>0</v>
      </c>
      <c r="F340" s="187"/>
    </row>
    <row r="341" spans="1:6" ht="17.25" customHeight="1" x14ac:dyDescent="0.2">
      <c r="A341" s="207"/>
      <c r="B341" s="182"/>
      <c r="C341" s="184"/>
      <c r="D341" s="136" t="s">
        <v>201</v>
      </c>
      <c r="E341" s="6">
        <f>'Перечень мероприятий'!I274</f>
        <v>0</v>
      </c>
      <c r="F341" s="187"/>
    </row>
    <row r="342" spans="1:6" ht="16.5" customHeight="1" x14ac:dyDescent="0.2">
      <c r="A342" s="207"/>
      <c r="B342" s="182"/>
      <c r="C342" s="184"/>
      <c r="D342" s="136" t="s">
        <v>202</v>
      </c>
      <c r="E342" s="6">
        <f>'Перечень мероприятий'!J274</f>
        <v>0</v>
      </c>
      <c r="F342" s="187"/>
    </row>
    <row r="343" spans="1:6" ht="14.25" customHeight="1" x14ac:dyDescent="0.2">
      <c r="A343" s="208"/>
      <c r="B343" s="182"/>
      <c r="C343" s="185"/>
      <c r="D343" s="136" t="s">
        <v>203</v>
      </c>
      <c r="E343" s="6">
        <f>'Перечень мероприятий'!K274</f>
        <v>0</v>
      </c>
      <c r="F343" s="188"/>
    </row>
    <row r="344" spans="1:6" ht="15.75" customHeight="1" x14ac:dyDescent="0.2">
      <c r="A344" s="206" t="s">
        <v>260</v>
      </c>
      <c r="B344" s="182" t="s">
        <v>44</v>
      </c>
      <c r="C344" s="183"/>
      <c r="D344" s="136" t="s">
        <v>41</v>
      </c>
      <c r="E344" s="6">
        <f>E345+E346+E347+E348+E349</f>
        <v>0</v>
      </c>
      <c r="F344" s="186"/>
    </row>
    <row r="345" spans="1:6" ht="17.25" customHeight="1" x14ac:dyDescent="0.2">
      <c r="A345" s="207"/>
      <c r="B345" s="182"/>
      <c r="C345" s="184"/>
      <c r="D345" s="136" t="s">
        <v>76</v>
      </c>
      <c r="E345" s="6">
        <f>'Перечень мероприятий'!G279</f>
        <v>0</v>
      </c>
      <c r="F345" s="187"/>
    </row>
    <row r="346" spans="1:6" ht="16.5" customHeight="1" x14ac:dyDescent="0.2">
      <c r="A346" s="207"/>
      <c r="B346" s="182"/>
      <c r="C346" s="184"/>
      <c r="D346" s="136" t="s">
        <v>77</v>
      </c>
      <c r="E346" s="6">
        <f>'Перечень мероприятий'!H279</f>
        <v>0</v>
      </c>
      <c r="F346" s="187"/>
    </row>
    <row r="347" spans="1:6" ht="15.75" customHeight="1" x14ac:dyDescent="0.2">
      <c r="A347" s="207"/>
      <c r="B347" s="182"/>
      <c r="C347" s="184"/>
      <c r="D347" s="136" t="s">
        <v>201</v>
      </c>
      <c r="E347" s="6">
        <f>'Перечень мероприятий'!I279</f>
        <v>0</v>
      </c>
      <c r="F347" s="187"/>
    </row>
    <row r="348" spans="1:6" ht="17.25" customHeight="1" x14ac:dyDescent="0.2">
      <c r="A348" s="207"/>
      <c r="B348" s="182"/>
      <c r="C348" s="184"/>
      <c r="D348" s="136" t="s">
        <v>202</v>
      </c>
      <c r="E348" s="6">
        <f>'Перечень мероприятий'!J279</f>
        <v>0</v>
      </c>
      <c r="F348" s="187"/>
    </row>
    <row r="349" spans="1:6" ht="15.75" customHeight="1" x14ac:dyDescent="0.2">
      <c r="A349" s="208"/>
      <c r="B349" s="182"/>
      <c r="C349" s="185"/>
      <c r="D349" s="136" t="s">
        <v>203</v>
      </c>
      <c r="E349" s="6">
        <f>'Перечень мероприятий'!K279</f>
        <v>0</v>
      </c>
      <c r="F349" s="188"/>
    </row>
    <row r="350" spans="1:6" ht="18.75" customHeight="1" x14ac:dyDescent="0.2">
      <c r="A350" s="206" t="s">
        <v>355</v>
      </c>
      <c r="B350" s="182" t="s">
        <v>44</v>
      </c>
      <c r="C350" s="183"/>
      <c r="D350" s="136" t="s">
        <v>41</v>
      </c>
      <c r="E350" s="6">
        <f>E351+E352+E353+E354+E355</f>
        <v>0</v>
      </c>
      <c r="F350" s="186"/>
    </row>
    <row r="351" spans="1:6" ht="17.25" customHeight="1" x14ac:dyDescent="0.2">
      <c r="A351" s="207"/>
      <c r="B351" s="182"/>
      <c r="C351" s="184"/>
      <c r="D351" s="136" t="s">
        <v>76</v>
      </c>
      <c r="E351" s="6">
        <f>E357</f>
        <v>0</v>
      </c>
      <c r="F351" s="187"/>
    </row>
    <row r="352" spans="1:6" ht="16.5" customHeight="1" x14ac:dyDescent="0.2">
      <c r="A352" s="207"/>
      <c r="B352" s="182"/>
      <c r="C352" s="184"/>
      <c r="D352" s="136" t="s">
        <v>77</v>
      </c>
      <c r="E352" s="6">
        <f>E358</f>
        <v>0</v>
      </c>
      <c r="F352" s="187"/>
    </row>
    <row r="353" spans="1:8" ht="17.25" customHeight="1" x14ac:dyDescent="0.2">
      <c r="A353" s="207"/>
      <c r="B353" s="182"/>
      <c r="C353" s="184"/>
      <c r="D353" s="136" t="s">
        <v>201</v>
      </c>
      <c r="E353" s="6">
        <f>E359</f>
        <v>0</v>
      </c>
      <c r="F353" s="187"/>
    </row>
    <row r="354" spans="1:8" ht="17.25" customHeight="1" x14ac:dyDescent="0.2">
      <c r="A354" s="207"/>
      <c r="B354" s="182"/>
      <c r="C354" s="184"/>
      <c r="D354" s="136" t="s">
        <v>202</v>
      </c>
      <c r="E354" s="6">
        <f>E360</f>
        <v>0</v>
      </c>
      <c r="F354" s="187"/>
    </row>
    <row r="355" spans="1:8" ht="15.75" customHeight="1" x14ac:dyDescent="0.2">
      <c r="A355" s="208"/>
      <c r="B355" s="182"/>
      <c r="C355" s="185"/>
      <c r="D355" s="136" t="s">
        <v>203</v>
      </c>
      <c r="E355" s="6">
        <f>E361</f>
        <v>0</v>
      </c>
      <c r="F355" s="188"/>
    </row>
    <row r="356" spans="1:8" ht="17.25" customHeight="1" x14ac:dyDescent="0.2">
      <c r="A356" s="206" t="s">
        <v>263</v>
      </c>
      <c r="B356" s="182" t="s">
        <v>44</v>
      </c>
      <c r="C356" s="183"/>
      <c r="D356" s="136" t="s">
        <v>41</v>
      </c>
      <c r="E356" s="6">
        <f>E357+E358+E359+E360+E361</f>
        <v>0</v>
      </c>
      <c r="F356" s="186"/>
    </row>
    <row r="357" spans="1:8" ht="15.75" customHeight="1" x14ac:dyDescent="0.2">
      <c r="A357" s="207"/>
      <c r="B357" s="182"/>
      <c r="C357" s="184"/>
      <c r="D357" s="136" t="s">
        <v>76</v>
      </c>
      <c r="E357" s="6">
        <f>'Перечень мероприятий'!G289</f>
        <v>0</v>
      </c>
      <c r="F357" s="187"/>
    </row>
    <row r="358" spans="1:8" ht="16.5" customHeight="1" x14ac:dyDescent="0.2">
      <c r="A358" s="207"/>
      <c r="B358" s="182"/>
      <c r="C358" s="184"/>
      <c r="D358" s="136" t="s">
        <v>77</v>
      </c>
      <c r="E358" s="6">
        <f>'Перечень мероприятий'!H289</f>
        <v>0</v>
      </c>
      <c r="F358" s="187"/>
    </row>
    <row r="359" spans="1:8" ht="15.75" customHeight="1" x14ac:dyDescent="0.2">
      <c r="A359" s="207"/>
      <c r="B359" s="182"/>
      <c r="C359" s="184"/>
      <c r="D359" s="136" t="s">
        <v>201</v>
      </c>
      <c r="E359" s="6">
        <f>'Перечень мероприятий'!I289</f>
        <v>0</v>
      </c>
      <c r="F359" s="187"/>
    </row>
    <row r="360" spans="1:8" ht="17.25" customHeight="1" x14ac:dyDescent="0.2">
      <c r="A360" s="207"/>
      <c r="B360" s="182"/>
      <c r="C360" s="184"/>
      <c r="D360" s="136" t="s">
        <v>202</v>
      </c>
      <c r="E360" s="6">
        <f>'Перечень мероприятий'!J289</f>
        <v>0</v>
      </c>
      <c r="F360" s="187"/>
    </row>
    <row r="361" spans="1:8" ht="18" customHeight="1" x14ac:dyDescent="0.2">
      <c r="A361" s="208"/>
      <c r="B361" s="182"/>
      <c r="C361" s="185"/>
      <c r="D361" s="136" t="s">
        <v>203</v>
      </c>
      <c r="E361" s="6">
        <f>'Перечень мероприятий'!K289</f>
        <v>0</v>
      </c>
      <c r="F361" s="188"/>
    </row>
    <row r="362" spans="1:8" ht="29.25" customHeight="1" x14ac:dyDescent="0.2">
      <c r="A362" s="205" t="s">
        <v>356</v>
      </c>
      <c r="B362" s="218"/>
      <c r="C362" s="218"/>
      <c r="D362" s="218"/>
      <c r="E362" s="218"/>
      <c r="F362" s="218"/>
    </row>
    <row r="363" spans="1:8" ht="25.5" customHeight="1" x14ac:dyDescent="0.2">
      <c r="A363" s="203" t="s">
        <v>357</v>
      </c>
      <c r="B363" s="182" t="s">
        <v>44</v>
      </c>
      <c r="C363" s="204"/>
      <c r="D363" s="93" t="s">
        <v>41</v>
      </c>
      <c r="E363" s="6">
        <f>E364+E365+E366+E367+E368</f>
        <v>18760</v>
      </c>
      <c r="F363" s="177"/>
    </row>
    <row r="364" spans="1:8" ht="27.75" customHeight="1" x14ac:dyDescent="0.2">
      <c r="A364" s="216"/>
      <c r="B364" s="182"/>
      <c r="C364" s="204"/>
      <c r="D364" s="129" t="s">
        <v>76</v>
      </c>
      <c r="E364" s="6">
        <f>E370+E376</f>
        <v>3200</v>
      </c>
      <c r="F364" s="177"/>
      <c r="G364" s="63">
        <f>E364+E382+E400</f>
        <v>5550</v>
      </c>
      <c r="H364" s="138" t="s">
        <v>76</v>
      </c>
    </row>
    <row r="365" spans="1:8" ht="35.25" customHeight="1" x14ac:dyDescent="0.2">
      <c r="A365" s="216"/>
      <c r="B365" s="182"/>
      <c r="C365" s="204"/>
      <c r="D365" s="129" t="s">
        <v>77</v>
      </c>
      <c r="E365" s="6">
        <f t="shared" ref="E365:E368" si="3">E371+E377</f>
        <v>3890</v>
      </c>
      <c r="F365" s="177"/>
      <c r="G365" s="63">
        <f t="shared" ref="G365:G368" si="4">E365+E383+E401</f>
        <v>6240</v>
      </c>
      <c r="H365" s="138" t="s">
        <v>77</v>
      </c>
    </row>
    <row r="366" spans="1:8" ht="28.5" customHeight="1" x14ac:dyDescent="0.2">
      <c r="A366" s="216"/>
      <c r="B366" s="182"/>
      <c r="C366" s="204"/>
      <c r="D366" s="129" t="s">
        <v>201</v>
      </c>
      <c r="E366" s="6">
        <f t="shared" si="3"/>
        <v>3890</v>
      </c>
      <c r="F366" s="177"/>
      <c r="G366" s="63">
        <f t="shared" si="4"/>
        <v>6240</v>
      </c>
      <c r="H366" s="138" t="s">
        <v>201</v>
      </c>
    </row>
    <row r="367" spans="1:8" ht="43.5" customHeight="1" x14ac:dyDescent="0.2">
      <c r="A367" s="216"/>
      <c r="B367" s="182"/>
      <c r="C367" s="204"/>
      <c r="D367" s="129" t="s">
        <v>202</v>
      </c>
      <c r="E367" s="6">
        <f t="shared" si="3"/>
        <v>3890</v>
      </c>
      <c r="F367" s="177"/>
      <c r="G367" s="63">
        <f t="shared" si="4"/>
        <v>6240</v>
      </c>
      <c r="H367" s="138" t="s">
        <v>202</v>
      </c>
    </row>
    <row r="368" spans="1:8" ht="52.5" customHeight="1" x14ac:dyDescent="0.2">
      <c r="A368" s="216"/>
      <c r="B368" s="182"/>
      <c r="C368" s="204"/>
      <c r="D368" s="129" t="s">
        <v>203</v>
      </c>
      <c r="E368" s="6">
        <f t="shared" si="3"/>
        <v>3890</v>
      </c>
      <c r="F368" s="177"/>
      <c r="G368" s="63">
        <f t="shared" si="4"/>
        <v>6240</v>
      </c>
      <c r="H368" s="138" t="s">
        <v>203</v>
      </c>
    </row>
    <row r="369" spans="1:6" ht="27.75" customHeight="1" x14ac:dyDescent="0.2">
      <c r="A369" s="203" t="s">
        <v>358</v>
      </c>
      <c r="B369" s="182" t="s">
        <v>44</v>
      </c>
      <c r="C369" s="204" t="s">
        <v>45</v>
      </c>
      <c r="D369" s="93" t="s">
        <v>41</v>
      </c>
      <c r="E369" s="6">
        <f>E370+E371+E372+E373+E374</f>
        <v>18760</v>
      </c>
      <c r="F369" s="177"/>
    </row>
    <row r="370" spans="1:6" ht="32.25" customHeight="1" x14ac:dyDescent="0.2">
      <c r="A370" s="203"/>
      <c r="B370" s="182"/>
      <c r="C370" s="204"/>
      <c r="D370" s="129" t="s">
        <v>76</v>
      </c>
      <c r="E370" s="6">
        <f>'Перечень мероприятий'!G306</f>
        <v>3200</v>
      </c>
      <c r="F370" s="177"/>
    </row>
    <row r="371" spans="1:6" ht="25.5" customHeight="1" x14ac:dyDescent="0.2">
      <c r="A371" s="203"/>
      <c r="B371" s="182"/>
      <c r="C371" s="204"/>
      <c r="D371" s="129" t="s">
        <v>77</v>
      </c>
      <c r="E371" s="6">
        <f>'Перечень мероприятий'!H306</f>
        <v>3890</v>
      </c>
      <c r="F371" s="177"/>
    </row>
    <row r="372" spans="1:6" ht="32.25" customHeight="1" x14ac:dyDescent="0.2">
      <c r="A372" s="203"/>
      <c r="B372" s="182"/>
      <c r="C372" s="204"/>
      <c r="D372" s="129" t="s">
        <v>201</v>
      </c>
      <c r="E372" s="6">
        <f>'Перечень мероприятий'!I306</f>
        <v>3890</v>
      </c>
      <c r="F372" s="177"/>
    </row>
    <row r="373" spans="1:6" ht="30.75" customHeight="1" x14ac:dyDescent="0.2">
      <c r="A373" s="203"/>
      <c r="B373" s="182"/>
      <c r="C373" s="204"/>
      <c r="D373" s="129" t="s">
        <v>202</v>
      </c>
      <c r="E373" s="6">
        <f>'Перечень мероприятий'!J306</f>
        <v>3890</v>
      </c>
      <c r="F373" s="177"/>
    </row>
    <row r="374" spans="1:6" ht="66" customHeight="1" x14ac:dyDescent="0.2">
      <c r="A374" s="203"/>
      <c r="B374" s="182"/>
      <c r="C374" s="204"/>
      <c r="D374" s="129" t="s">
        <v>203</v>
      </c>
      <c r="E374" s="6">
        <f>'Перечень мероприятий'!K306</f>
        <v>3890</v>
      </c>
      <c r="F374" s="177"/>
    </row>
    <row r="375" spans="1:6" ht="20.25" customHeight="1" x14ac:dyDescent="0.2">
      <c r="A375" s="206" t="s">
        <v>359</v>
      </c>
      <c r="B375" s="182" t="s">
        <v>44</v>
      </c>
      <c r="C375" s="183"/>
      <c r="D375" s="136" t="s">
        <v>41</v>
      </c>
      <c r="E375" s="6">
        <f>E376+E377+E378+E379+E380</f>
        <v>0</v>
      </c>
      <c r="F375" s="186"/>
    </row>
    <row r="376" spans="1:6" ht="20.25" customHeight="1" x14ac:dyDescent="0.2">
      <c r="A376" s="207"/>
      <c r="B376" s="182"/>
      <c r="C376" s="184"/>
      <c r="D376" s="136" t="s">
        <v>76</v>
      </c>
      <c r="E376" s="6">
        <f>'Перечень мероприятий'!G311</f>
        <v>0</v>
      </c>
      <c r="F376" s="187"/>
    </row>
    <row r="377" spans="1:6" ht="20.25" customHeight="1" x14ac:dyDescent="0.2">
      <c r="A377" s="207"/>
      <c r="B377" s="182"/>
      <c r="C377" s="184"/>
      <c r="D377" s="136" t="s">
        <v>77</v>
      </c>
      <c r="E377" s="6">
        <f>'Перечень мероприятий'!H311</f>
        <v>0</v>
      </c>
      <c r="F377" s="187"/>
    </row>
    <row r="378" spans="1:6" ht="20.25" customHeight="1" x14ac:dyDescent="0.2">
      <c r="A378" s="207"/>
      <c r="B378" s="182"/>
      <c r="C378" s="184"/>
      <c r="D378" s="136" t="s">
        <v>201</v>
      </c>
      <c r="E378" s="6">
        <f>'Перечень мероприятий'!I311</f>
        <v>0</v>
      </c>
      <c r="F378" s="187"/>
    </row>
    <row r="379" spans="1:6" ht="20.25" customHeight="1" x14ac:dyDescent="0.2">
      <c r="A379" s="207"/>
      <c r="B379" s="182"/>
      <c r="C379" s="184"/>
      <c r="D379" s="136" t="s">
        <v>202</v>
      </c>
      <c r="E379" s="6">
        <f>'Перечень мероприятий'!J311</f>
        <v>0</v>
      </c>
      <c r="F379" s="187"/>
    </row>
    <row r="380" spans="1:6" ht="20.25" customHeight="1" x14ac:dyDescent="0.2">
      <c r="A380" s="208"/>
      <c r="B380" s="182"/>
      <c r="C380" s="185"/>
      <c r="D380" s="136" t="s">
        <v>203</v>
      </c>
      <c r="E380" s="6">
        <f>'Перечень мероприятий'!K311</f>
        <v>0</v>
      </c>
      <c r="F380" s="188"/>
    </row>
    <row r="381" spans="1:6" ht="20.25" customHeight="1" x14ac:dyDescent="0.2">
      <c r="A381" s="206" t="s">
        <v>270</v>
      </c>
      <c r="B381" s="182" t="s">
        <v>44</v>
      </c>
      <c r="C381" s="183"/>
      <c r="D381" s="136" t="s">
        <v>41</v>
      </c>
      <c r="E381" s="6">
        <f>E382+E383+E384+E385+E386</f>
        <v>5000</v>
      </c>
      <c r="F381" s="186"/>
    </row>
    <row r="382" spans="1:6" ht="20.25" customHeight="1" x14ac:dyDescent="0.2">
      <c r="A382" s="207"/>
      <c r="B382" s="182"/>
      <c r="C382" s="184"/>
      <c r="D382" s="136" t="s">
        <v>76</v>
      </c>
      <c r="E382" s="6">
        <f>E388+E394</f>
        <v>1000</v>
      </c>
      <c r="F382" s="187"/>
    </row>
    <row r="383" spans="1:6" ht="20.25" customHeight="1" x14ac:dyDescent="0.2">
      <c r="A383" s="207"/>
      <c r="B383" s="182"/>
      <c r="C383" s="184"/>
      <c r="D383" s="136" t="s">
        <v>77</v>
      </c>
      <c r="E383" s="6">
        <f t="shared" ref="E383:E386" si="5">E389+E395</f>
        <v>1000</v>
      </c>
      <c r="F383" s="187"/>
    </row>
    <row r="384" spans="1:6" ht="20.25" customHeight="1" x14ac:dyDescent="0.2">
      <c r="A384" s="207"/>
      <c r="B384" s="182"/>
      <c r="C384" s="184"/>
      <c r="D384" s="136" t="s">
        <v>201</v>
      </c>
      <c r="E384" s="6">
        <f t="shared" si="5"/>
        <v>1000</v>
      </c>
      <c r="F384" s="187"/>
    </row>
    <row r="385" spans="1:6" ht="20.25" customHeight="1" x14ac:dyDescent="0.2">
      <c r="A385" s="207"/>
      <c r="B385" s="182"/>
      <c r="C385" s="184"/>
      <c r="D385" s="136" t="s">
        <v>202</v>
      </c>
      <c r="E385" s="6">
        <f t="shared" si="5"/>
        <v>1000</v>
      </c>
      <c r="F385" s="187"/>
    </row>
    <row r="386" spans="1:6" ht="20.25" customHeight="1" x14ac:dyDescent="0.2">
      <c r="A386" s="208"/>
      <c r="B386" s="182"/>
      <c r="C386" s="185"/>
      <c r="D386" s="136" t="s">
        <v>203</v>
      </c>
      <c r="E386" s="6">
        <f t="shared" si="5"/>
        <v>1000</v>
      </c>
      <c r="F386" s="188"/>
    </row>
    <row r="387" spans="1:6" ht="20.25" customHeight="1" x14ac:dyDescent="0.2">
      <c r="A387" s="206" t="s">
        <v>360</v>
      </c>
      <c r="B387" s="182" t="s">
        <v>44</v>
      </c>
      <c r="C387" s="183"/>
      <c r="D387" s="136" t="s">
        <v>41</v>
      </c>
      <c r="E387" s="6">
        <f>E388+E389+E390+E391+E392</f>
        <v>5000</v>
      </c>
      <c r="F387" s="186"/>
    </row>
    <row r="388" spans="1:6" ht="20.25" customHeight="1" x14ac:dyDescent="0.2">
      <c r="A388" s="207"/>
      <c r="B388" s="182"/>
      <c r="C388" s="184"/>
      <c r="D388" s="136" t="s">
        <v>76</v>
      </c>
      <c r="E388" s="6">
        <f>'Перечень мероприятий'!G321</f>
        <v>1000</v>
      </c>
      <c r="F388" s="187"/>
    </row>
    <row r="389" spans="1:6" ht="20.25" customHeight="1" x14ac:dyDescent="0.2">
      <c r="A389" s="207"/>
      <c r="B389" s="182"/>
      <c r="C389" s="184"/>
      <c r="D389" s="136" t="s">
        <v>77</v>
      </c>
      <c r="E389" s="6">
        <f>'Перечень мероприятий'!H321</f>
        <v>1000</v>
      </c>
      <c r="F389" s="187"/>
    </row>
    <row r="390" spans="1:6" ht="20.25" customHeight="1" x14ac:dyDescent="0.2">
      <c r="A390" s="207"/>
      <c r="B390" s="182"/>
      <c r="C390" s="184"/>
      <c r="D390" s="136" t="s">
        <v>201</v>
      </c>
      <c r="E390" s="6">
        <f>'Перечень мероприятий'!I321</f>
        <v>1000</v>
      </c>
      <c r="F390" s="187"/>
    </row>
    <row r="391" spans="1:6" ht="20.25" customHeight="1" x14ac:dyDescent="0.2">
      <c r="A391" s="207"/>
      <c r="B391" s="182"/>
      <c r="C391" s="184"/>
      <c r="D391" s="136" t="s">
        <v>202</v>
      </c>
      <c r="E391" s="6">
        <f>'Перечень мероприятий'!J321</f>
        <v>1000</v>
      </c>
      <c r="F391" s="187"/>
    </row>
    <row r="392" spans="1:6" ht="20.25" customHeight="1" x14ac:dyDescent="0.2">
      <c r="A392" s="208"/>
      <c r="B392" s="182"/>
      <c r="C392" s="185"/>
      <c r="D392" s="136" t="s">
        <v>203</v>
      </c>
      <c r="E392" s="6">
        <f>'Перечень мероприятий'!K321</f>
        <v>1000</v>
      </c>
      <c r="F392" s="188"/>
    </row>
    <row r="393" spans="1:6" ht="20.25" customHeight="1" x14ac:dyDescent="0.2">
      <c r="A393" s="206" t="s">
        <v>361</v>
      </c>
      <c r="B393" s="182" t="s">
        <v>44</v>
      </c>
      <c r="C393" s="183"/>
      <c r="D393" s="136" t="s">
        <v>41</v>
      </c>
      <c r="E393" s="6">
        <f>E394+E395+E396+E397+E398</f>
        <v>0</v>
      </c>
      <c r="F393" s="186"/>
    </row>
    <row r="394" spans="1:6" ht="20.25" customHeight="1" x14ac:dyDescent="0.2">
      <c r="A394" s="207"/>
      <c r="B394" s="182"/>
      <c r="C394" s="184"/>
      <c r="D394" s="136" t="s">
        <v>76</v>
      </c>
      <c r="E394" s="6">
        <f>'Перечень мероприятий'!G326</f>
        <v>0</v>
      </c>
      <c r="F394" s="187"/>
    </row>
    <row r="395" spans="1:6" ht="20.25" customHeight="1" x14ac:dyDescent="0.2">
      <c r="A395" s="207"/>
      <c r="B395" s="182"/>
      <c r="C395" s="184"/>
      <c r="D395" s="136" t="s">
        <v>77</v>
      </c>
      <c r="E395" s="6">
        <f>'Перечень мероприятий'!H326</f>
        <v>0</v>
      </c>
      <c r="F395" s="187"/>
    </row>
    <row r="396" spans="1:6" ht="20.25" customHeight="1" x14ac:dyDescent="0.2">
      <c r="A396" s="207"/>
      <c r="B396" s="182"/>
      <c r="C396" s="184"/>
      <c r="D396" s="136" t="s">
        <v>201</v>
      </c>
      <c r="E396" s="6">
        <f>'Перечень мероприятий'!I326</f>
        <v>0</v>
      </c>
      <c r="F396" s="187"/>
    </row>
    <row r="397" spans="1:6" ht="20.25" customHeight="1" x14ac:dyDescent="0.2">
      <c r="A397" s="207"/>
      <c r="B397" s="182"/>
      <c r="C397" s="184"/>
      <c r="D397" s="136" t="s">
        <v>202</v>
      </c>
      <c r="E397" s="6">
        <f>'Перечень мероприятий'!J326</f>
        <v>0</v>
      </c>
      <c r="F397" s="187"/>
    </row>
    <row r="398" spans="1:6" ht="20.25" customHeight="1" x14ac:dyDescent="0.2">
      <c r="A398" s="208"/>
      <c r="B398" s="182"/>
      <c r="C398" s="185"/>
      <c r="D398" s="136" t="s">
        <v>203</v>
      </c>
      <c r="E398" s="6">
        <f>'Перечень мероприятий'!K326</f>
        <v>0</v>
      </c>
      <c r="F398" s="188"/>
    </row>
    <row r="399" spans="1:6" ht="20.25" customHeight="1" x14ac:dyDescent="0.2">
      <c r="A399" s="206" t="s">
        <v>271</v>
      </c>
      <c r="B399" s="182" t="s">
        <v>44</v>
      </c>
      <c r="C399" s="183"/>
      <c r="D399" s="136" t="s">
        <v>41</v>
      </c>
      <c r="E399" s="6">
        <f>E400+E401+E402+E403+E404</f>
        <v>6750</v>
      </c>
      <c r="F399" s="186"/>
    </row>
    <row r="400" spans="1:6" ht="20.25" customHeight="1" x14ac:dyDescent="0.2">
      <c r="A400" s="207"/>
      <c r="B400" s="182"/>
      <c r="C400" s="184"/>
      <c r="D400" s="136" t="s">
        <v>76</v>
      </c>
      <c r="E400" s="6">
        <f>E406+E412+E418+E424+E430+E436+E442</f>
        <v>1350</v>
      </c>
      <c r="F400" s="187"/>
    </row>
    <row r="401" spans="1:6" ht="20.25" customHeight="1" x14ac:dyDescent="0.2">
      <c r="A401" s="207"/>
      <c r="B401" s="182"/>
      <c r="C401" s="184"/>
      <c r="D401" s="136" t="s">
        <v>77</v>
      </c>
      <c r="E401" s="6">
        <f t="shared" ref="E401:E404" si="6">E407+E413+E419+E425+E431+E437+E443</f>
        <v>1350</v>
      </c>
      <c r="F401" s="187"/>
    </row>
    <row r="402" spans="1:6" ht="20.25" customHeight="1" x14ac:dyDescent="0.2">
      <c r="A402" s="207"/>
      <c r="B402" s="182"/>
      <c r="C402" s="184"/>
      <c r="D402" s="136" t="s">
        <v>201</v>
      </c>
      <c r="E402" s="6">
        <f t="shared" si="6"/>
        <v>1350</v>
      </c>
      <c r="F402" s="187"/>
    </row>
    <row r="403" spans="1:6" ht="20.25" customHeight="1" x14ac:dyDescent="0.2">
      <c r="A403" s="207"/>
      <c r="B403" s="182"/>
      <c r="C403" s="184"/>
      <c r="D403" s="136" t="s">
        <v>202</v>
      </c>
      <c r="E403" s="6">
        <f t="shared" si="6"/>
        <v>1350</v>
      </c>
      <c r="F403" s="187"/>
    </row>
    <row r="404" spans="1:6" ht="36" customHeight="1" x14ac:dyDescent="0.2">
      <c r="A404" s="208"/>
      <c r="B404" s="182"/>
      <c r="C404" s="185"/>
      <c r="D404" s="136" t="s">
        <v>203</v>
      </c>
      <c r="E404" s="6">
        <f t="shared" si="6"/>
        <v>1350</v>
      </c>
      <c r="F404" s="188"/>
    </row>
    <row r="405" spans="1:6" ht="16.5" customHeight="1" x14ac:dyDescent="0.2">
      <c r="A405" s="206" t="s">
        <v>274</v>
      </c>
      <c r="B405" s="182" t="s">
        <v>44</v>
      </c>
      <c r="C405" s="183"/>
      <c r="D405" s="136" t="s">
        <v>41</v>
      </c>
      <c r="E405" s="6">
        <f>E406+E407+E408+E409+E410</f>
        <v>6750</v>
      </c>
      <c r="F405" s="186"/>
    </row>
    <row r="406" spans="1:6" ht="17.25" customHeight="1" x14ac:dyDescent="0.2">
      <c r="A406" s="207"/>
      <c r="B406" s="182"/>
      <c r="C406" s="184"/>
      <c r="D406" s="136" t="s">
        <v>76</v>
      </c>
      <c r="E406" s="6">
        <f>'Перечень мероприятий'!G336</f>
        <v>1350</v>
      </c>
      <c r="F406" s="187"/>
    </row>
    <row r="407" spans="1:6" ht="16.5" customHeight="1" x14ac:dyDescent="0.2">
      <c r="A407" s="207"/>
      <c r="B407" s="182"/>
      <c r="C407" s="184"/>
      <c r="D407" s="136" t="s">
        <v>77</v>
      </c>
      <c r="E407" s="6">
        <f>'Перечень мероприятий'!H336</f>
        <v>1350</v>
      </c>
      <c r="F407" s="187"/>
    </row>
    <row r="408" spans="1:6" ht="18" customHeight="1" x14ac:dyDescent="0.2">
      <c r="A408" s="207"/>
      <c r="B408" s="182"/>
      <c r="C408" s="184"/>
      <c r="D408" s="136" t="s">
        <v>201</v>
      </c>
      <c r="E408" s="6">
        <f>'Перечень мероприятий'!I336</f>
        <v>1350</v>
      </c>
      <c r="F408" s="187"/>
    </row>
    <row r="409" spans="1:6" ht="17.25" customHeight="1" x14ac:dyDescent="0.2">
      <c r="A409" s="207"/>
      <c r="B409" s="182"/>
      <c r="C409" s="184"/>
      <c r="D409" s="136" t="s">
        <v>202</v>
      </c>
      <c r="E409" s="6">
        <f>'Перечень мероприятий'!J336</f>
        <v>1350</v>
      </c>
      <c r="F409" s="187"/>
    </row>
    <row r="410" spans="1:6" ht="16.5" customHeight="1" x14ac:dyDescent="0.2">
      <c r="A410" s="208"/>
      <c r="B410" s="182"/>
      <c r="C410" s="185"/>
      <c r="D410" s="136" t="s">
        <v>203</v>
      </c>
      <c r="E410" s="6">
        <f>'Перечень мероприятий'!K336</f>
        <v>1350</v>
      </c>
      <c r="F410" s="188"/>
    </row>
    <row r="411" spans="1:6" ht="15" customHeight="1" x14ac:dyDescent="0.2">
      <c r="A411" s="206" t="s">
        <v>275</v>
      </c>
      <c r="B411" s="182" t="s">
        <v>44</v>
      </c>
      <c r="C411" s="183"/>
      <c r="D411" s="136" t="s">
        <v>41</v>
      </c>
      <c r="E411" s="6">
        <f>E412+E413+E414+E415+E416</f>
        <v>0</v>
      </c>
      <c r="F411" s="186"/>
    </row>
    <row r="412" spans="1:6" ht="16.5" customHeight="1" x14ac:dyDescent="0.2">
      <c r="A412" s="207"/>
      <c r="B412" s="182"/>
      <c r="C412" s="184"/>
      <c r="D412" s="136" t="s">
        <v>76</v>
      </c>
      <c r="E412" s="6">
        <f>'Перечень мероприятий'!G341</f>
        <v>0</v>
      </c>
      <c r="F412" s="187"/>
    </row>
    <row r="413" spans="1:6" ht="16.5" customHeight="1" x14ac:dyDescent="0.2">
      <c r="A413" s="207"/>
      <c r="B413" s="182"/>
      <c r="C413" s="184"/>
      <c r="D413" s="136" t="s">
        <v>77</v>
      </c>
      <c r="E413" s="6">
        <f>'Перечень мероприятий'!H346</f>
        <v>0</v>
      </c>
      <c r="F413" s="187"/>
    </row>
    <row r="414" spans="1:6" ht="17.25" customHeight="1" x14ac:dyDescent="0.2">
      <c r="A414" s="207"/>
      <c r="B414" s="182"/>
      <c r="C414" s="184"/>
      <c r="D414" s="136" t="s">
        <v>201</v>
      </c>
      <c r="E414" s="6">
        <f>'Перечень мероприятий'!I346</f>
        <v>0</v>
      </c>
      <c r="F414" s="187"/>
    </row>
    <row r="415" spans="1:6" ht="17.25" customHeight="1" x14ac:dyDescent="0.2">
      <c r="A415" s="207"/>
      <c r="B415" s="182"/>
      <c r="C415" s="184"/>
      <c r="D415" s="136" t="s">
        <v>202</v>
      </c>
      <c r="E415" s="6">
        <f>'Перечень мероприятий'!J346</f>
        <v>0</v>
      </c>
      <c r="F415" s="187"/>
    </row>
    <row r="416" spans="1:6" ht="18" customHeight="1" x14ac:dyDescent="0.2">
      <c r="A416" s="208"/>
      <c r="B416" s="182"/>
      <c r="C416" s="185"/>
      <c r="D416" s="136" t="s">
        <v>203</v>
      </c>
      <c r="E416" s="6">
        <f>'Перечень мероприятий'!K341</f>
        <v>0</v>
      </c>
      <c r="F416" s="188"/>
    </row>
    <row r="417" spans="1:6" ht="20.25" customHeight="1" x14ac:dyDescent="0.2">
      <c r="A417" s="206" t="s">
        <v>276</v>
      </c>
      <c r="B417" s="182" t="s">
        <v>44</v>
      </c>
      <c r="C417" s="183"/>
      <c r="D417" s="136" t="s">
        <v>41</v>
      </c>
      <c r="E417" s="6">
        <f>E418+E419+E420+E421+E422</f>
        <v>0</v>
      </c>
      <c r="F417" s="186"/>
    </row>
    <row r="418" spans="1:6" ht="20.25" customHeight="1" x14ac:dyDescent="0.2">
      <c r="A418" s="207"/>
      <c r="B418" s="182"/>
      <c r="C418" s="184"/>
      <c r="D418" s="136" t="s">
        <v>76</v>
      </c>
      <c r="E418" s="6">
        <f>'Перечень мероприятий'!G346</f>
        <v>0</v>
      </c>
      <c r="F418" s="187"/>
    </row>
    <row r="419" spans="1:6" ht="20.25" customHeight="1" x14ac:dyDescent="0.2">
      <c r="A419" s="207"/>
      <c r="B419" s="182"/>
      <c r="C419" s="184"/>
      <c r="D419" s="136" t="s">
        <v>77</v>
      </c>
      <c r="E419" s="6">
        <f>'Перечень мероприятий'!H346</f>
        <v>0</v>
      </c>
      <c r="F419" s="187"/>
    </row>
    <row r="420" spans="1:6" ht="20.25" customHeight="1" x14ac:dyDescent="0.2">
      <c r="A420" s="207"/>
      <c r="B420" s="182"/>
      <c r="C420" s="184"/>
      <c r="D420" s="136" t="s">
        <v>201</v>
      </c>
      <c r="E420" s="6">
        <f>'Перечень мероприятий'!I346</f>
        <v>0</v>
      </c>
      <c r="F420" s="187"/>
    </row>
    <row r="421" spans="1:6" ht="20.25" customHeight="1" x14ac:dyDescent="0.2">
      <c r="A421" s="207"/>
      <c r="B421" s="182"/>
      <c r="C421" s="184"/>
      <c r="D421" s="136" t="s">
        <v>202</v>
      </c>
      <c r="E421" s="6">
        <f>'Перечень мероприятий'!J346</f>
        <v>0</v>
      </c>
      <c r="F421" s="187"/>
    </row>
    <row r="422" spans="1:6" ht="33.75" customHeight="1" x14ac:dyDescent="0.2">
      <c r="A422" s="208"/>
      <c r="B422" s="182"/>
      <c r="C422" s="185"/>
      <c r="D422" s="136" t="s">
        <v>203</v>
      </c>
      <c r="E422" s="6">
        <f>'Перечень мероприятий'!K346</f>
        <v>0</v>
      </c>
      <c r="F422" s="188"/>
    </row>
    <row r="423" spans="1:6" ht="20.25" customHeight="1" x14ac:dyDescent="0.2">
      <c r="A423" s="206" t="s">
        <v>277</v>
      </c>
      <c r="B423" s="182" t="s">
        <v>44</v>
      </c>
      <c r="C423" s="183"/>
      <c r="D423" s="136" t="s">
        <v>41</v>
      </c>
      <c r="E423" s="6">
        <f>E424+E425+E426+E427+E428</f>
        <v>0</v>
      </c>
      <c r="F423" s="186"/>
    </row>
    <row r="424" spans="1:6" ht="20.25" customHeight="1" x14ac:dyDescent="0.2">
      <c r="A424" s="207"/>
      <c r="B424" s="182"/>
      <c r="C424" s="184"/>
      <c r="D424" s="136" t="s">
        <v>76</v>
      </c>
      <c r="E424" s="6">
        <f>'Перечень мероприятий'!G351</f>
        <v>0</v>
      </c>
      <c r="F424" s="187"/>
    </row>
    <row r="425" spans="1:6" ht="20.25" customHeight="1" x14ac:dyDescent="0.2">
      <c r="A425" s="207"/>
      <c r="B425" s="182"/>
      <c r="C425" s="184"/>
      <c r="D425" s="136" t="s">
        <v>77</v>
      </c>
      <c r="E425" s="6">
        <f>'Перечень мероприятий'!H351</f>
        <v>0</v>
      </c>
      <c r="F425" s="187"/>
    </row>
    <row r="426" spans="1:6" ht="20.25" customHeight="1" x14ac:dyDescent="0.2">
      <c r="A426" s="207"/>
      <c r="B426" s="182"/>
      <c r="C426" s="184"/>
      <c r="D426" s="136" t="s">
        <v>201</v>
      </c>
      <c r="E426" s="6">
        <f>'Перечень мероприятий'!I351</f>
        <v>0</v>
      </c>
      <c r="F426" s="187"/>
    </row>
    <row r="427" spans="1:6" ht="20.25" customHeight="1" x14ac:dyDescent="0.2">
      <c r="A427" s="207"/>
      <c r="B427" s="182"/>
      <c r="C427" s="184"/>
      <c r="D427" s="136" t="s">
        <v>202</v>
      </c>
      <c r="E427" s="6">
        <f>'Перечень мероприятий'!J351</f>
        <v>0</v>
      </c>
      <c r="F427" s="187"/>
    </row>
    <row r="428" spans="1:6" ht="20.25" customHeight="1" x14ac:dyDescent="0.2">
      <c r="A428" s="208"/>
      <c r="B428" s="182"/>
      <c r="C428" s="185"/>
      <c r="D428" s="136" t="s">
        <v>203</v>
      </c>
      <c r="E428" s="6">
        <f>'Перечень мероприятий'!K351</f>
        <v>0</v>
      </c>
      <c r="F428" s="188"/>
    </row>
    <row r="429" spans="1:6" ht="20.25" customHeight="1" x14ac:dyDescent="0.2">
      <c r="A429" s="206" t="s">
        <v>362</v>
      </c>
      <c r="B429" s="182" t="s">
        <v>44</v>
      </c>
      <c r="C429" s="183"/>
      <c r="D429" s="136" t="s">
        <v>41</v>
      </c>
      <c r="E429" s="6">
        <f>E430+E431+E432+E433+E434</f>
        <v>0</v>
      </c>
      <c r="F429" s="186"/>
    </row>
    <row r="430" spans="1:6" ht="20.25" customHeight="1" x14ac:dyDescent="0.2">
      <c r="A430" s="207"/>
      <c r="B430" s="182"/>
      <c r="C430" s="184"/>
      <c r="D430" s="136" t="s">
        <v>76</v>
      </c>
      <c r="E430" s="6">
        <f>'Перечень мероприятий'!G356</f>
        <v>0</v>
      </c>
      <c r="F430" s="187"/>
    </row>
    <row r="431" spans="1:6" ht="20.25" customHeight="1" x14ac:dyDescent="0.2">
      <c r="A431" s="207"/>
      <c r="B431" s="182"/>
      <c r="C431" s="184"/>
      <c r="D431" s="136" t="s">
        <v>77</v>
      </c>
      <c r="E431" s="6">
        <f>'Перечень мероприятий'!H356</f>
        <v>0</v>
      </c>
      <c r="F431" s="187"/>
    </row>
    <row r="432" spans="1:6" ht="20.25" customHeight="1" x14ac:dyDescent="0.2">
      <c r="A432" s="207"/>
      <c r="B432" s="182"/>
      <c r="C432" s="184"/>
      <c r="D432" s="136" t="s">
        <v>201</v>
      </c>
      <c r="E432" s="6">
        <f>'Перечень мероприятий'!I356</f>
        <v>0</v>
      </c>
      <c r="F432" s="187"/>
    </row>
    <row r="433" spans="1:6" ht="20.25" customHeight="1" x14ac:dyDescent="0.2">
      <c r="A433" s="207"/>
      <c r="B433" s="182"/>
      <c r="C433" s="184"/>
      <c r="D433" s="136" t="s">
        <v>202</v>
      </c>
      <c r="E433" s="6">
        <f>'Перечень мероприятий'!J356</f>
        <v>0</v>
      </c>
      <c r="F433" s="187"/>
    </row>
    <row r="434" spans="1:6" ht="20.25" customHeight="1" x14ac:dyDescent="0.2">
      <c r="A434" s="208"/>
      <c r="B434" s="182"/>
      <c r="C434" s="185"/>
      <c r="D434" s="136" t="s">
        <v>203</v>
      </c>
      <c r="E434" s="6">
        <f>'Перечень мероприятий'!K356</f>
        <v>0</v>
      </c>
      <c r="F434" s="188"/>
    </row>
    <row r="435" spans="1:6" ht="15.75" customHeight="1" x14ac:dyDescent="0.2">
      <c r="A435" s="206" t="s">
        <v>363</v>
      </c>
      <c r="B435" s="182" t="s">
        <v>44</v>
      </c>
      <c r="C435" s="183"/>
      <c r="D435" s="136" t="s">
        <v>41</v>
      </c>
      <c r="E435" s="6">
        <f>E436+E437+E438+E439+E440</f>
        <v>0</v>
      </c>
      <c r="F435" s="186"/>
    </row>
    <row r="436" spans="1:6" ht="12.75" customHeight="1" x14ac:dyDescent="0.2">
      <c r="A436" s="207"/>
      <c r="B436" s="182"/>
      <c r="C436" s="184"/>
      <c r="D436" s="136" t="s">
        <v>76</v>
      </c>
      <c r="E436" s="6">
        <f>'Перечень мероприятий'!G361</f>
        <v>0</v>
      </c>
      <c r="F436" s="187"/>
    </row>
    <row r="437" spans="1:6" ht="14.25" customHeight="1" x14ac:dyDescent="0.2">
      <c r="A437" s="207"/>
      <c r="B437" s="182"/>
      <c r="C437" s="184"/>
      <c r="D437" s="136" t="s">
        <v>77</v>
      </c>
      <c r="E437" s="6">
        <f>'Перечень мероприятий'!H361</f>
        <v>0</v>
      </c>
      <c r="F437" s="187"/>
    </row>
    <row r="438" spans="1:6" ht="14.25" customHeight="1" x14ac:dyDescent="0.2">
      <c r="A438" s="207"/>
      <c r="B438" s="182"/>
      <c r="C438" s="184"/>
      <c r="D438" s="136" t="s">
        <v>201</v>
      </c>
      <c r="E438" s="6">
        <f>'Перечень мероприятий'!I361</f>
        <v>0</v>
      </c>
      <c r="F438" s="187"/>
    </row>
    <row r="439" spans="1:6" ht="12.75" customHeight="1" x14ac:dyDescent="0.2">
      <c r="A439" s="207"/>
      <c r="B439" s="182"/>
      <c r="C439" s="184"/>
      <c r="D439" s="136" t="s">
        <v>202</v>
      </c>
      <c r="E439" s="6">
        <f>'Перечень мероприятий'!J361</f>
        <v>0</v>
      </c>
      <c r="F439" s="187"/>
    </row>
    <row r="440" spans="1:6" ht="15.75" customHeight="1" x14ac:dyDescent="0.2">
      <c r="A440" s="208"/>
      <c r="B440" s="182"/>
      <c r="C440" s="185"/>
      <c r="D440" s="136" t="s">
        <v>203</v>
      </c>
      <c r="E440" s="6">
        <f>'Перечень мероприятий'!K361</f>
        <v>0</v>
      </c>
      <c r="F440" s="188"/>
    </row>
    <row r="441" spans="1:6" ht="16.5" customHeight="1" x14ac:dyDescent="0.2">
      <c r="A441" s="206" t="s">
        <v>280</v>
      </c>
      <c r="B441" s="182" t="s">
        <v>44</v>
      </c>
      <c r="C441" s="183"/>
      <c r="D441" s="136" t="s">
        <v>41</v>
      </c>
      <c r="E441" s="6">
        <f>E442+E443+E444+E445+E446</f>
        <v>0</v>
      </c>
      <c r="F441" s="186"/>
    </row>
    <row r="442" spans="1:6" ht="15" customHeight="1" x14ac:dyDescent="0.2">
      <c r="A442" s="207"/>
      <c r="B442" s="182"/>
      <c r="C442" s="184"/>
      <c r="D442" s="136" t="s">
        <v>76</v>
      </c>
      <c r="E442" s="6">
        <f>'Перечень мероприятий'!G366</f>
        <v>0</v>
      </c>
      <c r="F442" s="187"/>
    </row>
    <row r="443" spans="1:6" ht="17.25" customHeight="1" x14ac:dyDescent="0.2">
      <c r="A443" s="207"/>
      <c r="B443" s="182"/>
      <c r="C443" s="184"/>
      <c r="D443" s="136" t="s">
        <v>77</v>
      </c>
      <c r="E443" s="6">
        <f>'Перечень мероприятий'!H366</f>
        <v>0</v>
      </c>
      <c r="F443" s="187"/>
    </row>
    <row r="444" spans="1:6" ht="18" customHeight="1" x14ac:dyDescent="0.2">
      <c r="A444" s="207"/>
      <c r="B444" s="182"/>
      <c r="C444" s="184"/>
      <c r="D444" s="136" t="s">
        <v>201</v>
      </c>
      <c r="E444" s="6">
        <f>'Перечень мероприятий'!I366</f>
        <v>0</v>
      </c>
      <c r="F444" s="187"/>
    </row>
    <row r="445" spans="1:6" ht="15" customHeight="1" x14ac:dyDescent="0.2">
      <c r="A445" s="207"/>
      <c r="B445" s="182"/>
      <c r="C445" s="184"/>
      <c r="D445" s="136" t="s">
        <v>202</v>
      </c>
      <c r="E445" s="6">
        <f>'Перечень мероприятий'!J366</f>
        <v>0</v>
      </c>
      <c r="F445" s="187"/>
    </row>
    <row r="446" spans="1:6" ht="12.75" customHeight="1" x14ac:dyDescent="0.2">
      <c r="A446" s="208"/>
      <c r="B446" s="182"/>
      <c r="C446" s="185"/>
      <c r="D446" s="136" t="s">
        <v>203</v>
      </c>
      <c r="E446" s="6">
        <f>'Перечень мероприятий'!K366</f>
        <v>0</v>
      </c>
      <c r="F446" s="188"/>
    </row>
    <row r="447" spans="1:6" ht="23.25" customHeight="1" x14ac:dyDescent="0.2">
      <c r="A447" s="205" t="s">
        <v>364</v>
      </c>
      <c r="B447" s="218"/>
      <c r="C447" s="218"/>
      <c r="D447" s="218"/>
      <c r="E447" s="218"/>
      <c r="F447" s="218"/>
    </row>
    <row r="448" spans="1:6" ht="15" customHeight="1" x14ac:dyDescent="0.2">
      <c r="A448" s="216" t="s">
        <v>365</v>
      </c>
      <c r="B448" s="182" t="s">
        <v>44</v>
      </c>
      <c r="C448" s="204"/>
      <c r="D448" s="93" t="s">
        <v>41</v>
      </c>
      <c r="E448" s="6">
        <f>E449+E450+E451+E452+E453</f>
        <v>23430</v>
      </c>
      <c r="F448" s="177"/>
    </row>
    <row r="449" spans="1:8" ht="15" x14ac:dyDescent="0.2">
      <c r="A449" s="216"/>
      <c r="B449" s="182"/>
      <c r="C449" s="204"/>
      <c r="D449" s="129" t="s">
        <v>76</v>
      </c>
      <c r="E449" s="6">
        <f>E455+E461+E467+E473+E479+E485+E491+E497+E503+E509+E515+E521+E527</f>
        <v>4350</v>
      </c>
      <c r="F449" s="177"/>
      <c r="G449" s="63">
        <f>E449</f>
        <v>4350</v>
      </c>
      <c r="H449" s="138" t="s">
        <v>76</v>
      </c>
    </row>
    <row r="450" spans="1:8" ht="15" x14ac:dyDescent="0.2">
      <c r="A450" s="216"/>
      <c r="B450" s="182"/>
      <c r="C450" s="204"/>
      <c r="D450" s="129" t="s">
        <v>77</v>
      </c>
      <c r="E450" s="6">
        <f t="shared" ref="E450:E453" si="7">E456+E462+E468+E474+E480+E486+E492+E498+E504+E510+E516+E522+E528</f>
        <v>4770</v>
      </c>
      <c r="F450" s="177"/>
      <c r="G450" s="63">
        <f>E450</f>
        <v>4770</v>
      </c>
      <c r="H450" s="138" t="s">
        <v>77</v>
      </c>
    </row>
    <row r="451" spans="1:8" ht="15" x14ac:dyDescent="0.2">
      <c r="A451" s="216"/>
      <c r="B451" s="182"/>
      <c r="C451" s="204"/>
      <c r="D451" s="129" t="s">
        <v>201</v>
      </c>
      <c r="E451" s="6">
        <f t="shared" si="7"/>
        <v>4770</v>
      </c>
      <c r="F451" s="177"/>
      <c r="G451" s="63">
        <f>E451</f>
        <v>4770</v>
      </c>
      <c r="H451" s="138" t="s">
        <v>201</v>
      </c>
    </row>
    <row r="452" spans="1:8" ht="15" x14ac:dyDescent="0.2">
      <c r="A452" s="216"/>
      <c r="B452" s="182"/>
      <c r="C452" s="204"/>
      <c r="D452" s="129" t="s">
        <v>202</v>
      </c>
      <c r="E452" s="6">
        <f t="shared" si="7"/>
        <v>4770</v>
      </c>
      <c r="F452" s="177"/>
      <c r="G452" s="63">
        <f>E452</f>
        <v>4770</v>
      </c>
      <c r="H452" s="138" t="s">
        <v>202</v>
      </c>
    </row>
    <row r="453" spans="1:8" ht="15" x14ac:dyDescent="0.2">
      <c r="A453" s="216"/>
      <c r="B453" s="182"/>
      <c r="C453" s="204"/>
      <c r="D453" s="129" t="s">
        <v>203</v>
      </c>
      <c r="E453" s="6">
        <f t="shared" si="7"/>
        <v>4770</v>
      </c>
      <c r="F453" s="177"/>
      <c r="G453" s="63">
        <f>E453</f>
        <v>4770</v>
      </c>
      <c r="H453" s="138" t="s">
        <v>203</v>
      </c>
    </row>
    <row r="454" spans="1:8" ht="22.5" customHeight="1" x14ac:dyDescent="0.2">
      <c r="A454" s="203" t="s">
        <v>366</v>
      </c>
      <c r="B454" s="182" t="s">
        <v>44</v>
      </c>
      <c r="C454" s="204"/>
      <c r="D454" s="93" t="s">
        <v>41</v>
      </c>
      <c r="E454" s="6">
        <f>E455+E456+E457+E458+E459</f>
        <v>4250</v>
      </c>
      <c r="F454" s="177"/>
    </row>
    <row r="455" spans="1:8" ht="23.25" customHeight="1" x14ac:dyDescent="0.2">
      <c r="A455" s="203"/>
      <c r="B455" s="182"/>
      <c r="C455" s="204"/>
      <c r="D455" s="129" t="s">
        <v>76</v>
      </c>
      <c r="E455" s="6">
        <f>'Перечень мероприятий'!G382</f>
        <v>850</v>
      </c>
      <c r="F455" s="177"/>
    </row>
    <row r="456" spans="1:8" ht="22.5" customHeight="1" x14ac:dyDescent="0.2">
      <c r="A456" s="203"/>
      <c r="B456" s="182"/>
      <c r="C456" s="204"/>
      <c r="D456" s="129" t="s">
        <v>77</v>
      </c>
      <c r="E456" s="6">
        <f>'Перечень мероприятий'!H382</f>
        <v>850</v>
      </c>
      <c r="F456" s="177"/>
    </row>
    <row r="457" spans="1:8" ht="24" customHeight="1" x14ac:dyDescent="0.2">
      <c r="A457" s="203"/>
      <c r="B457" s="182"/>
      <c r="C457" s="204"/>
      <c r="D457" s="129" t="s">
        <v>201</v>
      </c>
      <c r="E457" s="6">
        <f>'Перечень мероприятий'!I382</f>
        <v>850</v>
      </c>
      <c r="F457" s="177"/>
    </row>
    <row r="458" spans="1:8" ht="24" customHeight="1" x14ac:dyDescent="0.2">
      <c r="A458" s="203"/>
      <c r="B458" s="182"/>
      <c r="C458" s="204"/>
      <c r="D458" s="129" t="s">
        <v>202</v>
      </c>
      <c r="E458" s="6">
        <f>'Перечень мероприятий'!J382</f>
        <v>850</v>
      </c>
      <c r="F458" s="177"/>
    </row>
    <row r="459" spans="1:8" ht="23.25" customHeight="1" x14ac:dyDescent="0.2">
      <c r="A459" s="203"/>
      <c r="B459" s="182"/>
      <c r="C459" s="204"/>
      <c r="D459" s="129" t="s">
        <v>203</v>
      </c>
      <c r="E459" s="6">
        <f>'Перечень мероприятий'!K382</f>
        <v>850</v>
      </c>
      <c r="F459" s="177"/>
    </row>
    <row r="460" spans="1:8" ht="25.5" customHeight="1" x14ac:dyDescent="0.2">
      <c r="A460" s="203" t="s">
        <v>367</v>
      </c>
      <c r="B460" s="182" t="s">
        <v>44</v>
      </c>
      <c r="C460" s="204" t="s">
        <v>107</v>
      </c>
      <c r="D460" s="93" t="s">
        <v>41</v>
      </c>
      <c r="E460" s="6">
        <f>E461+E462+E463+E464+E465</f>
        <v>0</v>
      </c>
      <c r="F460" s="177"/>
    </row>
    <row r="461" spans="1:8" ht="24.75" customHeight="1" x14ac:dyDescent="0.2">
      <c r="A461" s="203"/>
      <c r="B461" s="182"/>
      <c r="C461" s="204"/>
      <c r="D461" s="129" t="s">
        <v>76</v>
      </c>
      <c r="E461" s="6">
        <f>'Перечень мероприятий'!G387</f>
        <v>0</v>
      </c>
      <c r="F461" s="177"/>
    </row>
    <row r="462" spans="1:8" ht="30" customHeight="1" x14ac:dyDescent="0.2">
      <c r="A462" s="203"/>
      <c r="B462" s="182"/>
      <c r="C462" s="204"/>
      <c r="D462" s="129" t="s">
        <v>77</v>
      </c>
      <c r="E462" s="6">
        <f>'Перечень мероприятий'!H387</f>
        <v>0</v>
      </c>
      <c r="F462" s="177"/>
    </row>
    <row r="463" spans="1:8" ht="21.75" customHeight="1" x14ac:dyDescent="0.2">
      <c r="A463" s="203"/>
      <c r="B463" s="182"/>
      <c r="C463" s="204"/>
      <c r="D463" s="129" t="s">
        <v>201</v>
      </c>
      <c r="E463" s="6">
        <f>'Перечень мероприятий'!I387</f>
        <v>0</v>
      </c>
      <c r="F463" s="177"/>
    </row>
    <row r="464" spans="1:8" ht="27" customHeight="1" x14ac:dyDescent="0.2">
      <c r="A464" s="203"/>
      <c r="B464" s="182"/>
      <c r="C464" s="204"/>
      <c r="D464" s="129" t="s">
        <v>202</v>
      </c>
      <c r="E464" s="6">
        <f>'Перечень мероприятий'!J387</f>
        <v>0</v>
      </c>
      <c r="F464" s="177"/>
    </row>
    <row r="465" spans="1:6" ht="19.5" customHeight="1" x14ac:dyDescent="0.2">
      <c r="A465" s="203"/>
      <c r="B465" s="182"/>
      <c r="C465" s="204"/>
      <c r="D465" s="129" t="s">
        <v>203</v>
      </c>
      <c r="E465" s="6">
        <f>'Перечень мероприятий'!K387</f>
        <v>0</v>
      </c>
      <c r="F465" s="177"/>
    </row>
    <row r="466" spans="1:6" s="55" customFormat="1" ht="24.75" customHeight="1" x14ac:dyDescent="0.2">
      <c r="A466" s="201" t="s">
        <v>368</v>
      </c>
      <c r="B466" s="182" t="s">
        <v>44</v>
      </c>
      <c r="C466" s="202" t="s">
        <v>106</v>
      </c>
      <c r="D466" s="54" t="s">
        <v>41</v>
      </c>
      <c r="E466" s="73">
        <f>E467+E468+E469+E470+E471</f>
        <v>9480</v>
      </c>
      <c r="F466" s="198"/>
    </row>
    <row r="467" spans="1:6" s="55" customFormat="1" ht="25.5" customHeight="1" x14ac:dyDescent="0.2">
      <c r="A467" s="201"/>
      <c r="B467" s="182"/>
      <c r="C467" s="202"/>
      <c r="D467" s="129" t="s">
        <v>76</v>
      </c>
      <c r="E467" s="73">
        <f>'Перечень мероприятий'!G392</f>
        <v>1800</v>
      </c>
      <c r="F467" s="199"/>
    </row>
    <row r="468" spans="1:6" s="55" customFormat="1" ht="26.25" customHeight="1" x14ac:dyDescent="0.2">
      <c r="A468" s="201"/>
      <c r="B468" s="182"/>
      <c r="C468" s="202"/>
      <c r="D468" s="129" t="s">
        <v>77</v>
      </c>
      <c r="E468" s="73">
        <f>'Перечень мероприятий'!H392</f>
        <v>1920</v>
      </c>
      <c r="F468" s="199"/>
    </row>
    <row r="469" spans="1:6" s="55" customFormat="1" ht="23.25" customHeight="1" x14ac:dyDescent="0.2">
      <c r="A469" s="201"/>
      <c r="B469" s="182"/>
      <c r="C469" s="202"/>
      <c r="D469" s="129" t="s">
        <v>201</v>
      </c>
      <c r="E469" s="73">
        <f>'Перечень мероприятий'!I392</f>
        <v>1920</v>
      </c>
      <c r="F469" s="199"/>
    </row>
    <row r="470" spans="1:6" s="55" customFormat="1" ht="22.5" customHeight="1" x14ac:dyDescent="0.2">
      <c r="A470" s="201"/>
      <c r="B470" s="182"/>
      <c r="C470" s="202"/>
      <c r="D470" s="129" t="s">
        <v>202</v>
      </c>
      <c r="E470" s="73">
        <f>'Перечень мероприятий'!J392</f>
        <v>1920</v>
      </c>
      <c r="F470" s="199"/>
    </row>
    <row r="471" spans="1:6" s="55" customFormat="1" ht="48" customHeight="1" x14ac:dyDescent="0.2">
      <c r="A471" s="201"/>
      <c r="B471" s="182"/>
      <c r="C471" s="202"/>
      <c r="D471" s="129" t="s">
        <v>203</v>
      </c>
      <c r="E471" s="73">
        <f>'Перечень мероприятий'!K392</f>
        <v>1920</v>
      </c>
      <c r="F471" s="200"/>
    </row>
    <row r="472" spans="1:6" s="55" customFormat="1" ht="27" customHeight="1" x14ac:dyDescent="0.2">
      <c r="A472" s="201" t="s">
        <v>171</v>
      </c>
      <c r="B472" s="182" t="s">
        <v>44</v>
      </c>
      <c r="C472" s="202" t="s">
        <v>99</v>
      </c>
      <c r="D472" s="54" t="s">
        <v>41</v>
      </c>
      <c r="E472" s="73">
        <f>E473+E474+E475+E476+E477</f>
        <v>500</v>
      </c>
      <c r="F472" s="198"/>
    </row>
    <row r="473" spans="1:6" s="55" customFormat="1" ht="21.75" customHeight="1" x14ac:dyDescent="0.2">
      <c r="A473" s="201"/>
      <c r="B473" s="182"/>
      <c r="C473" s="202"/>
      <c r="D473" s="129" t="s">
        <v>76</v>
      </c>
      <c r="E473" s="73">
        <f>'Перечень мероприятий'!G397</f>
        <v>100</v>
      </c>
      <c r="F473" s="199"/>
    </row>
    <row r="474" spans="1:6" s="55" customFormat="1" ht="24.75" customHeight="1" x14ac:dyDescent="0.2">
      <c r="A474" s="201"/>
      <c r="B474" s="182"/>
      <c r="C474" s="202"/>
      <c r="D474" s="129" t="s">
        <v>77</v>
      </c>
      <c r="E474" s="73">
        <f>'Перечень мероприятий'!H397</f>
        <v>100</v>
      </c>
      <c r="F474" s="199"/>
    </row>
    <row r="475" spans="1:6" s="55" customFormat="1" ht="25.5" customHeight="1" x14ac:dyDescent="0.2">
      <c r="A475" s="201"/>
      <c r="B475" s="182"/>
      <c r="C475" s="202"/>
      <c r="D475" s="129" t="s">
        <v>201</v>
      </c>
      <c r="E475" s="73">
        <f>'Перечень мероприятий'!I397</f>
        <v>100</v>
      </c>
      <c r="F475" s="199"/>
    </row>
    <row r="476" spans="1:6" s="55" customFormat="1" ht="27" customHeight="1" x14ac:dyDescent="0.2">
      <c r="A476" s="201"/>
      <c r="B476" s="182"/>
      <c r="C476" s="202"/>
      <c r="D476" s="129" t="s">
        <v>202</v>
      </c>
      <c r="E476" s="73">
        <f>'Перечень мероприятий'!J397</f>
        <v>100</v>
      </c>
      <c r="F476" s="199"/>
    </row>
    <row r="477" spans="1:6" s="55" customFormat="1" ht="23.25" customHeight="1" x14ac:dyDescent="0.2">
      <c r="A477" s="201"/>
      <c r="B477" s="182"/>
      <c r="C477" s="202"/>
      <c r="D477" s="129" t="s">
        <v>203</v>
      </c>
      <c r="E477" s="73">
        <f>'Перечень мероприятий'!K397</f>
        <v>100</v>
      </c>
      <c r="F477" s="200"/>
    </row>
    <row r="478" spans="1:6" s="55" customFormat="1" ht="26.25" customHeight="1" x14ac:dyDescent="0.2">
      <c r="A478" s="201" t="s">
        <v>369</v>
      </c>
      <c r="B478" s="182" t="s">
        <v>44</v>
      </c>
      <c r="C478" s="202" t="s">
        <v>108</v>
      </c>
      <c r="D478" s="54" t="s">
        <v>41</v>
      </c>
      <c r="E478" s="73">
        <f>E479+E480+E481+E482+E483</f>
        <v>7200</v>
      </c>
      <c r="F478" s="198"/>
    </row>
    <row r="479" spans="1:6" s="55" customFormat="1" ht="30" customHeight="1" x14ac:dyDescent="0.2">
      <c r="A479" s="201"/>
      <c r="B479" s="182"/>
      <c r="C479" s="202"/>
      <c r="D479" s="129" t="s">
        <v>76</v>
      </c>
      <c r="E479" s="73">
        <f>'Перечень мероприятий'!G402</f>
        <v>1200</v>
      </c>
      <c r="F479" s="199"/>
    </row>
    <row r="480" spans="1:6" s="55" customFormat="1" ht="30" customHeight="1" x14ac:dyDescent="0.2">
      <c r="A480" s="201"/>
      <c r="B480" s="182"/>
      <c r="C480" s="202"/>
      <c r="D480" s="129" t="s">
        <v>77</v>
      </c>
      <c r="E480" s="73">
        <f>'Перечень мероприятий'!H402</f>
        <v>1500</v>
      </c>
      <c r="F480" s="199"/>
    </row>
    <row r="481" spans="1:6" s="55" customFormat="1" ht="27" customHeight="1" x14ac:dyDescent="0.2">
      <c r="A481" s="201"/>
      <c r="B481" s="182"/>
      <c r="C481" s="202"/>
      <c r="D481" s="129" t="s">
        <v>201</v>
      </c>
      <c r="E481" s="73">
        <f>'Перечень мероприятий'!I402</f>
        <v>1500</v>
      </c>
      <c r="F481" s="199"/>
    </row>
    <row r="482" spans="1:6" s="55" customFormat="1" ht="35.25" customHeight="1" x14ac:dyDescent="0.2">
      <c r="A482" s="201"/>
      <c r="B482" s="182"/>
      <c r="C482" s="202"/>
      <c r="D482" s="129" t="s">
        <v>202</v>
      </c>
      <c r="E482" s="73">
        <f>'Перечень мероприятий'!J402</f>
        <v>1500</v>
      </c>
      <c r="F482" s="199"/>
    </row>
    <row r="483" spans="1:6" s="55" customFormat="1" ht="33" customHeight="1" x14ac:dyDescent="0.2">
      <c r="A483" s="201"/>
      <c r="B483" s="182"/>
      <c r="C483" s="202"/>
      <c r="D483" s="129" t="s">
        <v>203</v>
      </c>
      <c r="E483" s="73">
        <f>'Перечень мероприятий'!K402</f>
        <v>1500</v>
      </c>
      <c r="F483" s="200"/>
    </row>
    <row r="484" spans="1:6" s="55" customFormat="1" ht="21.75" customHeight="1" x14ac:dyDescent="0.2">
      <c r="A484" s="201" t="s">
        <v>172</v>
      </c>
      <c r="B484" s="182" t="s">
        <v>44</v>
      </c>
      <c r="C484" s="202" t="s">
        <v>100</v>
      </c>
      <c r="D484" s="54" t="s">
        <v>41</v>
      </c>
      <c r="E484" s="73">
        <f>E485+E486+E487+E488+E489</f>
        <v>500</v>
      </c>
      <c r="F484" s="198"/>
    </row>
    <row r="485" spans="1:6" s="55" customFormat="1" ht="20.25" customHeight="1" x14ac:dyDescent="0.2">
      <c r="A485" s="201"/>
      <c r="B485" s="182"/>
      <c r="C485" s="202"/>
      <c r="D485" s="129" t="s">
        <v>76</v>
      </c>
      <c r="E485" s="73">
        <f>'Перечень мероприятий'!G407</f>
        <v>100</v>
      </c>
      <c r="F485" s="199"/>
    </row>
    <row r="486" spans="1:6" s="55" customFormat="1" ht="22.5" customHeight="1" x14ac:dyDescent="0.2">
      <c r="A486" s="201"/>
      <c r="B486" s="182"/>
      <c r="C486" s="202"/>
      <c r="D486" s="129" t="s">
        <v>77</v>
      </c>
      <c r="E486" s="73">
        <f>'Перечень мероприятий'!H407</f>
        <v>100</v>
      </c>
      <c r="F486" s="199"/>
    </row>
    <row r="487" spans="1:6" s="55" customFormat="1" ht="19.5" customHeight="1" x14ac:dyDescent="0.2">
      <c r="A487" s="201"/>
      <c r="B487" s="182"/>
      <c r="C487" s="202"/>
      <c r="D487" s="129" t="s">
        <v>201</v>
      </c>
      <c r="E487" s="73">
        <f>'Перечень мероприятий'!I407</f>
        <v>100</v>
      </c>
      <c r="F487" s="199"/>
    </row>
    <row r="488" spans="1:6" s="55" customFormat="1" ht="19.5" customHeight="1" x14ac:dyDescent="0.2">
      <c r="A488" s="201"/>
      <c r="B488" s="182"/>
      <c r="C488" s="202"/>
      <c r="D488" s="129" t="s">
        <v>202</v>
      </c>
      <c r="E488" s="73">
        <f>'Перечень мероприятий'!J407</f>
        <v>100</v>
      </c>
      <c r="F488" s="199"/>
    </row>
    <row r="489" spans="1:6" s="55" customFormat="1" ht="21" customHeight="1" x14ac:dyDescent="0.2">
      <c r="A489" s="201"/>
      <c r="B489" s="182"/>
      <c r="C489" s="202"/>
      <c r="D489" s="129" t="s">
        <v>203</v>
      </c>
      <c r="E489" s="73">
        <f>'Перечень мероприятий'!K407</f>
        <v>100</v>
      </c>
      <c r="F489" s="200"/>
    </row>
    <row r="490" spans="1:6" s="55" customFormat="1" ht="24.75" customHeight="1" x14ac:dyDescent="0.2">
      <c r="A490" s="201" t="s">
        <v>370</v>
      </c>
      <c r="B490" s="182" t="s">
        <v>44</v>
      </c>
      <c r="C490" s="202"/>
      <c r="D490" s="54" t="s">
        <v>41</v>
      </c>
      <c r="E490" s="73">
        <f>E491+E492+E493+E494+E495</f>
        <v>0</v>
      </c>
      <c r="F490" s="198"/>
    </row>
    <row r="491" spans="1:6" s="55" customFormat="1" ht="25.5" customHeight="1" x14ac:dyDescent="0.2">
      <c r="A491" s="201"/>
      <c r="B491" s="182"/>
      <c r="C491" s="202"/>
      <c r="D491" s="129" t="s">
        <v>76</v>
      </c>
      <c r="E491" s="73">
        <f>'Перечень мероприятий'!G412</f>
        <v>0</v>
      </c>
      <c r="F491" s="199"/>
    </row>
    <row r="492" spans="1:6" s="55" customFormat="1" ht="26.25" customHeight="1" x14ac:dyDescent="0.2">
      <c r="A492" s="201"/>
      <c r="B492" s="182"/>
      <c r="C492" s="202"/>
      <c r="D492" s="129" t="s">
        <v>77</v>
      </c>
      <c r="E492" s="73">
        <f>'Перечень мероприятий'!H412</f>
        <v>0</v>
      </c>
      <c r="F492" s="199"/>
    </row>
    <row r="493" spans="1:6" s="55" customFormat="1" ht="24.75" customHeight="1" x14ac:dyDescent="0.2">
      <c r="A493" s="201"/>
      <c r="B493" s="182"/>
      <c r="C493" s="202"/>
      <c r="D493" s="129" t="s">
        <v>201</v>
      </c>
      <c r="E493" s="73">
        <f>'Перечень мероприятий'!I412</f>
        <v>0</v>
      </c>
      <c r="F493" s="199"/>
    </row>
    <row r="494" spans="1:6" s="55" customFormat="1" ht="30.75" customHeight="1" x14ac:dyDescent="0.2">
      <c r="A494" s="201"/>
      <c r="B494" s="182"/>
      <c r="C494" s="202"/>
      <c r="D494" s="129" t="s">
        <v>202</v>
      </c>
      <c r="E494" s="73">
        <f>'Перечень мероприятий'!J412</f>
        <v>0</v>
      </c>
      <c r="F494" s="199"/>
    </row>
    <row r="495" spans="1:6" s="55" customFormat="1" ht="36" customHeight="1" x14ac:dyDescent="0.2">
      <c r="A495" s="201"/>
      <c r="B495" s="182"/>
      <c r="C495" s="202"/>
      <c r="D495" s="129" t="s">
        <v>203</v>
      </c>
      <c r="E495" s="73">
        <f>'Перечень мероприятий'!K412</f>
        <v>0</v>
      </c>
      <c r="F495" s="200"/>
    </row>
    <row r="496" spans="1:6" s="55" customFormat="1" ht="16.5" customHeight="1" x14ac:dyDescent="0.2">
      <c r="A496" s="201" t="s">
        <v>371</v>
      </c>
      <c r="B496" s="182" t="s">
        <v>44</v>
      </c>
      <c r="C496" s="202" t="s">
        <v>101</v>
      </c>
      <c r="D496" s="54" t="s">
        <v>41</v>
      </c>
      <c r="E496" s="73">
        <f>E497+E498+E499+E500+E501</f>
        <v>250</v>
      </c>
      <c r="F496" s="198"/>
    </row>
    <row r="497" spans="1:6" s="55" customFormat="1" ht="16.5" customHeight="1" x14ac:dyDescent="0.2">
      <c r="A497" s="201"/>
      <c r="B497" s="182"/>
      <c r="C497" s="202"/>
      <c r="D497" s="129" t="s">
        <v>76</v>
      </c>
      <c r="E497" s="73">
        <f>'Перечень мероприятий'!G417</f>
        <v>50</v>
      </c>
      <c r="F497" s="199"/>
    </row>
    <row r="498" spans="1:6" s="55" customFormat="1" ht="18.75" customHeight="1" x14ac:dyDescent="0.2">
      <c r="A498" s="201"/>
      <c r="B498" s="182"/>
      <c r="C498" s="202"/>
      <c r="D498" s="129" t="s">
        <v>77</v>
      </c>
      <c r="E498" s="73">
        <f>'Перечень мероприятий'!H417</f>
        <v>50</v>
      </c>
      <c r="F498" s="199"/>
    </row>
    <row r="499" spans="1:6" s="55" customFormat="1" ht="18.75" customHeight="1" x14ac:dyDescent="0.2">
      <c r="A499" s="201"/>
      <c r="B499" s="182"/>
      <c r="C499" s="202"/>
      <c r="D499" s="129" t="s">
        <v>201</v>
      </c>
      <c r="E499" s="73">
        <f>'Перечень мероприятий'!I417</f>
        <v>50</v>
      </c>
      <c r="F499" s="199"/>
    </row>
    <row r="500" spans="1:6" s="55" customFormat="1" ht="21.75" customHeight="1" x14ac:dyDescent="0.2">
      <c r="A500" s="201"/>
      <c r="B500" s="182"/>
      <c r="C500" s="202"/>
      <c r="D500" s="129" t="s">
        <v>202</v>
      </c>
      <c r="E500" s="73">
        <f>'Перечень мероприятий'!J417</f>
        <v>50</v>
      </c>
      <c r="F500" s="199"/>
    </row>
    <row r="501" spans="1:6" s="55" customFormat="1" ht="21" customHeight="1" x14ac:dyDescent="0.2">
      <c r="A501" s="201"/>
      <c r="B501" s="182"/>
      <c r="C501" s="202"/>
      <c r="D501" s="129" t="s">
        <v>203</v>
      </c>
      <c r="E501" s="73">
        <f>'Перечень мероприятий'!K417</f>
        <v>50</v>
      </c>
      <c r="F501" s="200"/>
    </row>
    <row r="502" spans="1:6" s="55" customFormat="1" ht="34.5" customHeight="1" x14ac:dyDescent="0.2">
      <c r="A502" s="201" t="s">
        <v>372</v>
      </c>
      <c r="B502" s="182" t="s">
        <v>44</v>
      </c>
      <c r="C502" s="202" t="s">
        <v>111</v>
      </c>
      <c r="D502" s="54" t="s">
        <v>41</v>
      </c>
      <c r="E502" s="73">
        <f>E503+E504+E505+E506+E507</f>
        <v>250</v>
      </c>
      <c r="F502" s="198"/>
    </row>
    <row r="503" spans="1:6" s="55" customFormat="1" ht="30.75" customHeight="1" x14ac:dyDescent="0.2">
      <c r="A503" s="201"/>
      <c r="B503" s="182"/>
      <c r="C503" s="202"/>
      <c r="D503" s="129" t="s">
        <v>76</v>
      </c>
      <c r="E503" s="73">
        <f>'Перечень мероприятий'!G422</f>
        <v>50</v>
      </c>
      <c r="F503" s="199"/>
    </row>
    <row r="504" spans="1:6" s="55" customFormat="1" ht="30" customHeight="1" x14ac:dyDescent="0.2">
      <c r="A504" s="201"/>
      <c r="B504" s="182"/>
      <c r="C504" s="202"/>
      <c r="D504" s="129" t="s">
        <v>77</v>
      </c>
      <c r="E504" s="73">
        <f>'Перечень мероприятий'!H422</f>
        <v>50</v>
      </c>
      <c r="F504" s="199"/>
    </row>
    <row r="505" spans="1:6" s="55" customFormat="1" ht="30.75" customHeight="1" x14ac:dyDescent="0.2">
      <c r="A505" s="201"/>
      <c r="B505" s="182"/>
      <c r="C505" s="202"/>
      <c r="D505" s="129" t="s">
        <v>201</v>
      </c>
      <c r="E505" s="73">
        <f>'Перечень мероприятий'!I422</f>
        <v>50</v>
      </c>
      <c r="F505" s="199"/>
    </row>
    <row r="506" spans="1:6" s="55" customFormat="1" ht="34.5" customHeight="1" x14ac:dyDescent="0.2">
      <c r="A506" s="201"/>
      <c r="B506" s="182"/>
      <c r="C506" s="202"/>
      <c r="D506" s="129" t="s">
        <v>202</v>
      </c>
      <c r="E506" s="73">
        <f>'Перечень мероприятий'!J422</f>
        <v>50</v>
      </c>
      <c r="F506" s="199"/>
    </row>
    <row r="507" spans="1:6" s="55" customFormat="1" ht="27.75" customHeight="1" x14ac:dyDescent="0.2">
      <c r="A507" s="201"/>
      <c r="B507" s="182"/>
      <c r="C507" s="202"/>
      <c r="D507" s="129" t="s">
        <v>203</v>
      </c>
      <c r="E507" s="73">
        <f>'Перечень мероприятий'!K422</f>
        <v>50</v>
      </c>
      <c r="F507" s="200"/>
    </row>
    <row r="508" spans="1:6" s="55" customFormat="1" ht="27.75" customHeight="1" x14ac:dyDescent="0.2">
      <c r="A508" s="189" t="s">
        <v>292</v>
      </c>
      <c r="B508" s="192" t="s">
        <v>44</v>
      </c>
      <c r="C508" s="195" t="s">
        <v>106</v>
      </c>
      <c r="D508" s="54" t="s">
        <v>41</v>
      </c>
      <c r="E508" s="73">
        <f>E509+E510+E511+E512+E513</f>
        <v>1000</v>
      </c>
      <c r="F508" s="198"/>
    </row>
    <row r="509" spans="1:6" s="55" customFormat="1" ht="27.75" customHeight="1" x14ac:dyDescent="0.2">
      <c r="A509" s="190"/>
      <c r="B509" s="193"/>
      <c r="C509" s="196"/>
      <c r="D509" s="129" t="s">
        <v>76</v>
      </c>
      <c r="E509" s="73">
        <f>'Перечень мероприятий'!G427</f>
        <v>200</v>
      </c>
      <c r="F509" s="199"/>
    </row>
    <row r="510" spans="1:6" s="55" customFormat="1" ht="27.75" customHeight="1" x14ac:dyDescent="0.2">
      <c r="A510" s="190"/>
      <c r="B510" s="193"/>
      <c r="C510" s="196"/>
      <c r="D510" s="129" t="s">
        <v>77</v>
      </c>
      <c r="E510" s="73">
        <f>'Перечень мероприятий'!H427</f>
        <v>200</v>
      </c>
      <c r="F510" s="199"/>
    </row>
    <row r="511" spans="1:6" s="55" customFormat="1" ht="27.75" customHeight="1" x14ac:dyDescent="0.2">
      <c r="A511" s="190"/>
      <c r="B511" s="193"/>
      <c r="C511" s="196"/>
      <c r="D511" s="129" t="s">
        <v>201</v>
      </c>
      <c r="E511" s="73">
        <f>'Перечень мероприятий'!I427</f>
        <v>200</v>
      </c>
      <c r="F511" s="199"/>
    </row>
    <row r="512" spans="1:6" s="55" customFormat="1" ht="27.75" customHeight="1" x14ac:dyDescent="0.2">
      <c r="A512" s="190"/>
      <c r="B512" s="193"/>
      <c r="C512" s="196"/>
      <c r="D512" s="129" t="s">
        <v>202</v>
      </c>
      <c r="E512" s="73">
        <f>'Перечень мероприятий'!J427</f>
        <v>200</v>
      </c>
      <c r="F512" s="199"/>
    </row>
    <row r="513" spans="1:6" s="55" customFormat="1" ht="27.75" customHeight="1" x14ac:dyDescent="0.2">
      <c r="A513" s="191"/>
      <c r="B513" s="194"/>
      <c r="C513" s="197"/>
      <c r="D513" s="129" t="s">
        <v>203</v>
      </c>
      <c r="E513" s="73">
        <f>'Перечень мероприятий'!K427</f>
        <v>200</v>
      </c>
      <c r="F513" s="200"/>
    </row>
    <row r="514" spans="1:6" s="55" customFormat="1" ht="27.75" customHeight="1" x14ac:dyDescent="0.2">
      <c r="A514" s="189" t="s">
        <v>373</v>
      </c>
      <c r="B514" s="192" t="s">
        <v>44</v>
      </c>
      <c r="C514" s="195"/>
      <c r="D514" s="54" t="s">
        <v>41</v>
      </c>
      <c r="E514" s="73">
        <f>E515+E516+E517+E518+E519</f>
        <v>0</v>
      </c>
      <c r="F514" s="198"/>
    </row>
    <row r="515" spans="1:6" s="55" customFormat="1" ht="27.75" customHeight="1" x14ac:dyDescent="0.2">
      <c r="A515" s="190"/>
      <c r="B515" s="193"/>
      <c r="C515" s="196"/>
      <c r="D515" s="136" t="s">
        <v>76</v>
      </c>
      <c r="E515" s="73">
        <f>'Перечень мероприятий'!G432</f>
        <v>0</v>
      </c>
      <c r="F515" s="199"/>
    </row>
    <row r="516" spans="1:6" s="55" customFormat="1" ht="27.75" customHeight="1" x14ac:dyDescent="0.2">
      <c r="A516" s="190"/>
      <c r="B516" s="193"/>
      <c r="C516" s="196"/>
      <c r="D516" s="136" t="s">
        <v>77</v>
      </c>
      <c r="E516" s="73">
        <f>'Перечень мероприятий'!H432</f>
        <v>0</v>
      </c>
      <c r="F516" s="199"/>
    </row>
    <row r="517" spans="1:6" s="55" customFormat="1" ht="27.75" customHeight="1" x14ac:dyDescent="0.2">
      <c r="A517" s="190"/>
      <c r="B517" s="193"/>
      <c r="C517" s="196"/>
      <c r="D517" s="136" t="s">
        <v>201</v>
      </c>
      <c r="E517" s="73">
        <f>'Перечень мероприятий'!I432</f>
        <v>0</v>
      </c>
      <c r="F517" s="199"/>
    </row>
    <row r="518" spans="1:6" s="55" customFormat="1" ht="27.75" customHeight="1" x14ac:dyDescent="0.2">
      <c r="A518" s="190"/>
      <c r="B518" s="193"/>
      <c r="C518" s="196"/>
      <c r="D518" s="136" t="s">
        <v>202</v>
      </c>
      <c r="E518" s="73">
        <f>'Перечень мероприятий'!J432</f>
        <v>0</v>
      </c>
      <c r="F518" s="199"/>
    </row>
    <row r="519" spans="1:6" s="55" customFormat="1" ht="27.75" customHeight="1" x14ac:dyDescent="0.2">
      <c r="A519" s="191"/>
      <c r="B519" s="194"/>
      <c r="C519" s="197"/>
      <c r="D519" s="136" t="s">
        <v>203</v>
      </c>
      <c r="E519" s="73">
        <f>'Перечень мероприятий'!K432</f>
        <v>0</v>
      </c>
      <c r="F519" s="200"/>
    </row>
    <row r="520" spans="1:6" s="55" customFormat="1" ht="27.75" customHeight="1" x14ac:dyDescent="0.2">
      <c r="A520" s="189" t="s">
        <v>295</v>
      </c>
      <c r="B520" s="192" t="s">
        <v>44</v>
      </c>
      <c r="C520" s="195"/>
      <c r="D520" s="54" t="s">
        <v>41</v>
      </c>
      <c r="E520" s="73">
        <f>E521+E522+E523+E524+E525</f>
        <v>0</v>
      </c>
      <c r="F520" s="198"/>
    </row>
    <row r="521" spans="1:6" s="55" customFormat="1" ht="27.75" customHeight="1" x14ac:dyDescent="0.2">
      <c r="A521" s="190"/>
      <c r="B521" s="193"/>
      <c r="C521" s="196"/>
      <c r="D521" s="136" t="s">
        <v>76</v>
      </c>
      <c r="E521" s="73">
        <f>'Перечень мероприятий'!G437</f>
        <v>0</v>
      </c>
      <c r="F521" s="199"/>
    </row>
    <row r="522" spans="1:6" s="55" customFormat="1" ht="27.75" customHeight="1" x14ac:dyDescent="0.2">
      <c r="A522" s="190"/>
      <c r="B522" s="193"/>
      <c r="C522" s="196"/>
      <c r="D522" s="136" t="s">
        <v>77</v>
      </c>
      <c r="E522" s="73">
        <f>'Перечень мероприятий'!H437</f>
        <v>0</v>
      </c>
      <c r="F522" s="199"/>
    </row>
    <row r="523" spans="1:6" s="55" customFormat="1" ht="27.75" customHeight="1" x14ac:dyDescent="0.2">
      <c r="A523" s="190"/>
      <c r="B523" s="193"/>
      <c r="C523" s="196"/>
      <c r="D523" s="136" t="s">
        <v>201</v>
      </c>
      <c r="E523" s="73">
        <f>'Перечень мероприятий'!I437</f>
        <v>0</v>
      </c>
      <c r="F523" s="199"/>
    </row>
    <row r="524" spans="1:6" s="55" customFormat="1" ht="27.75" customHeight="1" x14ac:dyDescent="0.2">
      <c r="A524" s="190"/>
      <c r="B524" s="193"/>
      <c r="C524" s="196"/>
      <c r="D524" s="136" t="s">
        <v>202</v>
      </c>
      <c r="E524" s="73">
        <f>'Перечень мероприятий'!J437</f>
        <v>0</v>
      </c>
      <c r="F524" s="199"/>
    </row>
    <row r="525" spans="1:6" s="55" customFormat="1" ht="27.75" customHeight="1" x14ac:dyDescent="0.2">
      <c r="A525" s="191"/>
      <c r="B525" s="194"/>
      <c r="C525" s="197"/>
      <c r="D525" s="136" t="s">
        <v>203</v>
      </c>
      <c r="E525" s="73">
        <f>'Перечень мероприятий'!K437</f>
        <v>0</v>
      </c>
      <c r="F525" s="200"/>
    </row>
    <row r="526" spans="1:6" s="55" customFormat="1" ht="27.75" customHeight="1" x14ac:dyDescent="0.2">
      <c r="A526" s="189" t="s">
        <v>297</v>
      </c>
      <c r="B526" s="192" t="s">
        <v>44</v>
      </c>
      <c r="C526" s="195"/>
      <c r="D526" s="54" t="s">
        <v>41</v>
      </c>
      <c r="E526" s="73">
        <f>E527+E528+E529+E530+E531</f>
        <v>0</v>
      </c>
      <c r="F526" s="198"/>
    </row>
    <row r="527" spans="1:6" s="55" customFormat="1" ht="27.75" customHeight="1" x14ac:dyDescent="0.2">
      <c r="A527" s="190"/>
      <c r="B527" s="193"/>
      <c r="C527" s="196"/>
      <c r="D527" s="136" t="s">
        <v>76</v>
      </c>
      <c r="E527" s="73">
        <f>'Перечень мероприятий'!G442</f>
        <v>0</v>
      </c>
      <c r="F527" s="199"/>
    </row>
    <row r="528" spans="1:6" s="55" customFormat="1" ht="27.75" customHeight="1" x14ac:dyDescent="0.2">
      <c r="A528" s="190"/>
      <c r="B528" s="193"/>
      <c r="C528" s="196"/>
      <c r="D528" s="136" t="s">
        <v>77</v>
      </c>
      <c r="E528" s="73">
        <f>'Перечень мероприятий'!H442</f>
        <v>0</v>
      </c>
      <c r="F528" s="199"/>
    </row>
    <row r="529" spans="1:8" s="55" customFormat="1" ht="27.75" customHeight="1" x14ac:dyDescent="0.2">
      <c r="A529" s="190"/>
      <c r="B529" s="193"/>
      <c r="C529" s="196"/>
      <c r="D529" s="136" t="s">
        <v>201</v>
      </c>
      <c r="E529" s="73">
        <f>'Перечень мероприятий'!I442</f>
        <v>0</v>
      </c>
      <c r="F529" s="199"/>
    </row>
    <row r="530" spans="1:8" s="55" customFormat="1" ht="27.75" customHeight="1" x14ac:dyDescent="0.2">
      <c r="A530" s="190"/>
      <c r="B530" s="193"/>
      <c r="C530" s="196"/>
      <c r="D530" s="136" t="s">
        <v>202</v>
      </c>
      <c r="E530" s="73">
        <f>'Перечень мероприятий'!J442</f>
        <v>0</v>
      </c>
      <c r="F530" s="199"/>
    </row>
    <row r="531" spans="1:8" s="55" customFormat="1" ht="27.75" customHeight="1" x14ac:dyDescent="0.2">
      <c r="A531" s="191"/>
      <c r="B531" s="194"/>
      <c r="C531" s="197"/>
      <c r="D531" s="136" t="s">
        <v>203</v>
      </c>
      <c r="E531" s="73">
        <f>'Перечень мероприятий'!K442</f>
        <v>0</v>
      </c>
      <c r="F531" s="200"/>
    </row>
    <row r="532" spans="1:8" ht="35.25" customHeight="1" x14ac:dyDescent="0.2">
      <c r="A532" s="209" t="s">
        <v>374</v>
      </c>
      <c r="B532" s="210"/>
      <c r="C532" s="210"/>
      <c r="D532" s="210"/>
      <c r="E532" s="210"/>
      <c r="F532" s="210"/>
    </row>
    <row r="533" spans="1:8" ht="21" customHeight="1" x14ac:dyDescent="0.2">
      <c r="A533" s="203" t="s">
        <v>375</v>
      </c>
      <c r="B533" s="182" t="s">
        <v>44</v>
      </c>
      <c r="C533" s="204"/>
      <c r="D533" s="93" t="s">
        <v>41</v>
      </c>
      <c r="E533" s="6">
        <f>E534+E535+E536+E537+E538</f>
        <v>2500</v>
      </c>
      <c r="F533" s="177"/>
    </row>
    <row r="534" spans="1:8" ht="18.75" customHeight="1" x14ac:dyDescent="0.2">
      <c r="A534" s="203"/>
      <c r="B534" s="182"/>
      <c r="C534" s="204"/>
      <c r="D534" s="129" t="s">
        <v>76</v>
      </c>
      <c r="E534" s="6">
        <f>E540+E546+E552</f>
        <v>500</v>
      </c>
      <c r="F534" s="177"/>
      <c r="G534" s="63">
        <f>E534</f>
        <v>500</v>
      </c>
      <c r="H534" s="138" t="s">
        <v>76</v>
      </c>
    </row>
    <row r="535" spans="1:8" ht="15" x14ac:dyDescent="0.2">
      <c r="A535" s="203"/>
      <c r="B535" s="182"/>
      <c r="C535" s="204"/>
      <c r="D535" s="129" t="s">
        <v>77</v>
      </c>
      <c r="E535" s="6">
        <f t="shared" ref="E535:E538" si="8">E541+E547+E553</f>
        <v>500</v>
      </c>
      <c r="F535" s="177"/>
      <c r="G535" s="63">
        <f t="shared" ref="G535:G538" si="9">E535</f>
        <v>500</v>
      </c>
      <c r="H535" s="138" t="s">
        <v>77</v>
      </c>
    </row>
    <row r="536" spans="1:8" ht="15" x14ac:dyDescent="0.2">
      <c r="A536" s="203"/>
      <c r="B536" s="182"/>
      <c r="C536" s="204"/>
      <c r="D536" s="129" t="s">
        <v>201</v>
      </c>
      <c r="E536" s="6">
        <f t="shared" si="8"/>
        <v>500</v>
      </c>
      <c r="F536" s="177"/>
      <c r="G536" s="63">
        <f t="shared" si="9"/>
        <v>500</v>
      </c>
      <c r="H536" s="138" t="s">
        <v>201</v>
      </c>
    </row>
    <row r="537" spans="1:8" ht="26.25" customHeight="1" x14ac:dyDescent="0.2">
      <c r="A537" s="203"/>
      <c r="B537" s="182"/>
      <c r="C537" s="204"/>
      <c r="D537" s="129" t="s">
        <v>202</v>
      </c>
      <c r="E537" s="6">
        <f t="shared" si="8"/>
        <v>500</v>
      </c>
      <c r="F537" s="177"/>
      <c r="G537" s="63">
        <f t="shared" si="9"/>
        <v>500</v>
      </c>
      <c r="H537" s="138" t="s">
        <v>202</v>
      </c>
    </row>
    <row r="538" spans="1:8" ht="24.75" customHeight="1" x14ac:dyDescent="0.2">
      <c r="A538" s="203"/>
      <c r="B538" s="182"/>
      <c r="C538" s="204"/>
      <c r="D538" s="129" t="s">
        <v>203</v>
      </c>
      <c r="E538" s="6">
        <f t="shared" si="8"/>
        <v>500</v>
      </c>
      <c r="F538" s="177"/>
      <c r="G538" s="63">
        <f t="shared" si="9"/>
        <v>500</v>
      </c>
      <c r="H538" s="138" t="s">
        <v>203</v>
      </c>
    </row>
    <row r="539" spans="1:8" ht="22.5" customHeight="1" x14ac:dyDescent="0.2">
      <c r="A539" s="203" t="s">
        <v>376</v>
      </c>
      <c r="B539" s="182" t="s">
        <v>44</v>
      </c>
      <c r="C539" s="204"/>
      <c r="D539" s="93" t="s">
        <v>41</v>
      </c>
      <c r="E539" s="6">
        <f>E540+E541+E542+E543+E544</f>
        <v>1750</v>
      </c>
      <c r="F539" s="177"/>
    </row>
    <row r="540" spans="1:8" ht="16.5" customHeight="1" x14ac:dyDescent="0.2">
      <c r="A540" s="203"/>
      <c r="B540" s="182"/>
      <c r="C540" s="204"/>
      <c r="D540" s="129" t="s">
        <v>76</v>
      </c>
      <c r="E540" s="6">
        <f>'Перечень мероприятий'!G458</f>
        <v>350</v>
      </c>
      <c r="F540" s="177"/>
    </row>
    <row r="541" spans="1:8" ht="16.5" customHeight="1" x14ac:dyDescent="0.2">
      <c r="A541" s="203"/>
      <c r="B541" s="182"/>
      <c r="C541" s="204"/>
      <c r="D541" s="129" t="s">
        <v>77</v>
      </c>
      <c r="E541" s="6">
        <f>'Перечень мероприятий'!H458</f>
        <v>350</v>
      </c>
      <c r="F541" s="177"/>
    </row>
    <row r="542" spans="1:8" ht="15.75" customHeight="1" x14ac:dyDescent="0.2">
      <c r="A542" s="203"/>
      <c r="B542" s="182"/>
      <c r="C542" s="204"/>
      <c r="D542" s="129" t="s">
        <v>201</v>
      </c>
      <c r="E542" s="6">
        <f>'Перечень мероприятий'!I458</f>
        <v>350</v>
      </c>
      <c r="F542" s="177"/>
    </row>
    <row r="543" spans="1:8" ht="15" x14ac:dyDescent="0.2">
      <c r="A543" s="203"/>
      <c r="B543" s="182"/>
      <c r="C543" s="204"/>
      <c r="D543" s="129" t="s">
        <v>202</v>
      </c>
      <c r="E543" s="6">
        <f>'Перечень мероприятий'!J458</f>
        <v>350</v>
      </c>
      <c r="F543" s="177"/>
    </row>
    <row r="544" spans="1:8" ht="39.75" customHeight="1" x14ac:dyDescent="0.2">
      <c r="A544" s="203"/>
      <c r="B544" s="182"/>
      <c r="C544" s="204"/>
      <c r="D544" s="129" t="s">
        <v>203</v>
      </c>
      <c r="E544" s="6">
        <f>'Перечень мероприятий'!K458</f>
        <v>350</v>
      </c>
      <c r="F544" s="177"/>
    </row>
    <row r="545" spans="1:8" ht="19.5" customHeight="1" x14ac:dyDescent="0.2">
      <c r="A545" s="203" t="s">
        <v>377</v>
      </c>
      <c r="B545" s="182" t="s">
        <v>44</v>
      </c>
      <c r="C545" s="204"/>
      <c r="D545" s="93" t="s">
        <v>41</v>
      </c>
      <c r="E545" s="6">
        <f>E546+E547+E548+E549+E550</f>
        <v>500</v>
      </c>
      <c r="F545" s="177"/>
    </row>
    <row r="546" spans="1:8" ht="19.5" customHeight="1" x14ac:dyDescent="0.2">
      <c r="A546" s="203"/>
      <c r="B546" s="182"/>
      <c r="C546" s="204"/>
      <c r="D546" s="129" t="s">
        <v>76</v>
      </c>
      <c r="E546" s="6">
        <f>'Перечень мероприятий'!G463</f>
        <v>100</v>
      </c>
      <c r="F546" s="177"/>
    </row>
    <row r="547" spans="1:8" ht="19.5" customHeight="1" x14ac:dyDescent="0.2">
      <c r="A547" s="203"/>
      <c r="B547" s="182"/>
      <c r="C547" s="204"/>
      <c r="D547" s="129" t="s">
        <v>77</v>
      </c>
      <c r="E547" s="6">
        <f>'Перечень мероприятий'!H463</f>
        <v>100</v>
      </c>
      <c r="F547" s="177"/>
    </row>
    <row r="548" spans="1:8" ht="22.5" customHeight="1" x14ac:dyDescent="0.2">
      <c r="A548" s="203"/>
      <c r="B548" s="182"/>
      <c r="C548" s="204"/>
      <c r="D548" s="129" t="s">
        <v>201</v>
      </c>
      <c r="E548" s="6">
        <f>'Перечень мероприятий'!I463</f>
        <v>100</v>
      </c>
      <c r="F548" s="177"/>
    </row>
    <row r="549" spans="1:8" ht="15" x14ac:dyDescent="0.2">
      <c r="A549" s="203"/>
      <c r="B549" s="182"/>
      <c r="C549" s="204"/>
      <c r="D549" s="129" t="s">
        <v>202</v>
      </c>
      <c r="E549" s="6">
        <f>'Перечень мероприятий'!J463</f>
        <v>100</v>
      </c>
      <c r="F549" s="177"/>
    </row>
    <row r="550" spans="1:8" ht="15" x14ac:dyDescent="0.2">
      <c r="A550" s="203"/>
      <c r="B550" s="182"/>
      <c r="C550" s="204"/>
      <c r="D550" s="129" t="s">
        <v>203</v>
      </c>
      <c r="E550" s="6">
        <f>'Перечень мероприятий'!K463</f>
        <v>100</v>
      </c>
      <c r="F550" s="177"/>
    </row>
    <row r="551" spans="1:8" ht="15" customHeight="1" x14ac:dyDescent="0.2">
      <c r="A551" s="203" t="s">
        <v>304</v>
      </c>
      <c r="B551" s="182" t="s">
        <v>44</v>
      </c>
      <c r="C551" s="204"/>
      <c r="D551" s="93" t="s">
        <v>41</v>
      </c>
      <c r="E551" s="6">
        <f>E552+E553+E554+E555+E556</f>
        <v>250</v>
      </c>
      <c r="F551" s="177"/>
    </row>
    <row r="552" spans="1:8" ht="15" x14ac:dyDescent="0.2">
      <c r="A552" s="203"/>
      <c r="B552" s="182"/>
      <c r="C552" s="204"/>
      <c r="D552" s="129" t="s">
        <v>76</v>
      </c>
      <c r="E552" s="6">
        <f>'Перечень мероприятий'!G468</f>
        <v>50</v>
      </c>
      <c r="F552" s="177"/>
    </row>
    <row r="553" spans="1:8" ht="15" x14ac:dyDescent="0.2">
      <c r="A553" s="203"/>
      <c r="B553" s="182"/>
      <c r="C553" s="204"/>
      <c r="D553" s="129" t="s">
        <v>77</v>
      </c>
      <c r="E553" s="6">
        <f>'Перечень мероприятий'!H468</f>
        <v>50</v>
      </c>
      <c r="F553" s="177"/>
    </row>
    <row r="554" spans="1:8" ht="15" x14ac:dyDescent="0.2">
      <c r="A554" s="203"/>
      <c r="B554" s="182"/>
      <c r="C554" s="204"/>
      <c r="D554" s="129" t="s">
        <v>201</v>
      </c>
      <c r="E554" s="6">
        <f>'Перечень мероприятий'!I468</f>
        <v>50</v>
      </c>
      <c r="F554" s="177"/>
    </row>
    <row r="555" spans="1:8" ht="15" x14ac:dyDescent="0.2">
      <c r="A555" s="203"/>
      <c r="B555" s="182"/>
      <c r="C555" s="204"/>
      <c r="D555" s="129" t="s">
        <v>202</v>
      </c>
      <c r="E555" s="6">
        <f>'Перечень мероприятий'!J468</f>
        <v>50</v>
      </c>
      <c r="F555" s="177"/>
    </row>
    <row r="556" spans="1:8" ht="15" x14ac:dyDescent="0.2">
      <c r="A556" s="203"/>
      <c r="B556" s="182"/>
      <c r="C556" s="204"/>
      <c r="D556" s="129" t="s">
        <v>203</v>
      </c>
      <c r="E556" s="6">
        <f>'Перечень мероприятий'!K468</f>
        <v>50</v>
      </c>
      <c r="F556" s="177"/>
    </row>
    <row r="557" spans="1:8" ht="18" customHeight="1" x14ac:dyDescent="0.2">
      <c r="A557" s="205" t="s">
        <v>392</v>
      </c>
      <c r="B557" s="205"/>
      <c r="C557" s="205"/>
      <c r="D557" s="205"/>
      <c r="E557" s="205"/>
      <c r="F557" s="205"/>
    </row>
    <row r="558" spans="1:8" ht="18" customHeight="1" x14ac:dyDescent="0.2">
      <c r="A558" s="203" t="s">
        <v>152</v>
      </c>
      <c r="B558" s="182" t="s">
        <v>44</v>
      </c>
      <c r="C558" s="204"/>
      <c r="D558" s="93" t="s">
        <v>41</v>
      </c>
      <c r="E558" s="6">
        <f>E559+E560+E561+E562+E563</f>
        <v>154736.5</v>
      </c>
      <c r="F558" s="177"/>
    </row>
    <row r="559" spans="1:8" ht="20.25" customHeight="1" x14ac:dyDescent="0.2">
      <c r="A559" s="203"/>
      <c r="B559" s="182"/>
      <c r="C559" s="204"/>
      <c r="D559" s="129" t="s">
        <v>76</v>
      </c>
      <c r="E559" s="6">
        <f>E565+E571+E577</f>
        <v>30545.7</v>
      </c>
      <c r="F559" s="177"/>
      <c r="G559" s="6">
        <f>E559</f>
        <v>30545.7</v>
      </c>
      <c r="H559" s="138" t="s">
        <v>76</v>
      </c>
    </row>
    <row r="560" spans="1:8" ht="21" customHeight="1" x14ac:dyDescent="0.2">
      <c r="A560" s="203"/>
      <c r="B560" s="182"/>
      <c r="C560" s="204"/>
      <c r="D560" s="129" t="s">
        <v>77</v>
      </c>
      <c r="E560" s="6">
        <f>E566+E572+E578</f>
        <v>31047.7</v>
      </c>
      <c r="F560" s="177"/>
      <c r="G560" s="6">
        <f t="shared" ref="G560:G563" si="10">E560</f>
        <v>31047.7</v>
      </c>
      <c r="H560" s="138" t="s">
        <v>77</v>
      </c>
    </row>
    <row r="561" spans="1:8" ht="21" customHeight="1" x14ac:dyDescent="0.2">
      <c r="A561" s="203"/>
      <c r="B561" s="182"/>
      <c r="C561" s="204"/>
      <c r="D561" s="129" t="s">
        <v>201</v>
      </c>
      <c r="E561" s="6">
        <f>E567+E573+E579</f>
        <v>31047.7</v>
      </c>
      <c r="F561" s="177"/>
      <c r="G561" s="6">
        <f t="shared" si="10"/>
        <v>31047.7</v>
      </c>
      <c r="H561" s="138" t="s">
        <v>201</v>
      </c>
    </row>
    <row r="562" spans="1:8" ht="16.5" customHeight="1" x14ac:dyDescent="0.2">
      <c r="A562" s="203"/>
      <c r="B562" s="182"/>
      <c r="C562" s="204"/>
      <c r="D562" s="129" t="s">
        <v>202</v>
      </c>
      <c r="E562" s="6">
        <f>E568+E574+E580</f>
        <v>31047.7</v>
      </c>
      <c r="F562" s="177"/>
      <c r="G562" s="6">
        <f t="shared" si="10"/>
        <v>31047.7</v>
      </c>
      <c r="H562" s="138" t="s">
        <v>202</v>
      </c>
    </row>
    <row r="563" spans="1:8" ht="18" customHeight="1" x14ac:dyDescent="0.2">
      <c r="A563" s="203"/>
      <c r="B563" s="182"/>
      <c r="C563" s="204"/>
      <c r="D563" s="129" t="s">
        <v>203</v>
      </c>
      <c r="E563" s="6">
        <f>E569+E575+E581</f>
        <v>31047.7</v>
      </c>
      <c r="F563" s="177"/>
      <c r="G563" s="6">
        <f t="shared" si="10"/>
        <v>31047.7</v>
      </c>
      <c r="H563" s="138" t="s">
        <v>203</v>
      </c>
    </row>
    <row r="564" spans="1:8" ht="27.75" customHeight="1" x14ac:dyDescent="0.2">
      <c r="A564" s="203" t="s">
        <v>308</v>
      </c>
      <c r="B564" s="182" t="s">
        <v>44</v>
      </c>
      <c r="C564" s="182" t="s">
        <v>91</v>
      </c>
      <c r="D564" s="93" t="s">
        <v>41</v>
      </c>
      <c r="E564" s="6">
        <f>E565+E566+E567+E568+E569</f>
        <v>154736.5</v>
      </c>
      <c r="F564" s="177"/>
    </row>
    <row r="565" spans="1:8" ht="25.5" customHeight="1" x14ac:dyDescent="0.2">
      <c r="A565" s="203"/>
      <c r="B565" s="182"/>
      <c r="C565" s="182"/>
      <c r="D565" s="129" t="s">
        <v>76</v>
      </c>
      <c r="E565" s="6">
        <f>'Перечень мероприятий'!G484</f>
        <v>30545.7</v>
      </c>
      <c r="F565" s="177"/>
    </row>
    <row r="566" spans="1:8" ht="21" customHeight="1" x14ac:dyDescent="0.2">
      <c r="A566" s="203"/>
      <c r="B566" s="182"/>
      <c r="C566" s="182"/>
      <c r="D566" s="129" t="s">
        <v>77</v>
      </c>
      <c r="E566" s="6">
        <f>'Перечень мероприятий'!H484</f>
        <v>31047.7</v>
      </c>
      <c r="F566" s="177"/>
    </row>
    <row r="567" spans="1:8" ht="19.5" customHeight="1" x14ac:dyDescent="0.2">
      <c r="A567" s="203"/>
      <c r="B567" s="182"/>
      <c r="C567" s="182"/>
      <c r="D567" s="129" t="s">
        <v>201</v>
      </c>
      <c r="E567" s="6">
        <f>'Перечень мероприятий'!I484</f>
        <v>31047.7</v>
      </c>
      <c r="F567" s="177"/>
    </row>
    <row r="568" spans="1:8" ht="20.25" customHeight="1" x14ac:dyDescent="0.2">
      <c r="A568" s="203"/>
      <c r="B568" s="182"/>
      <c r="C568" s="182"/>
      <c r="D568" s="129" t="s">
        <v>202</v>
      </c>
      <c r="E568" s="6">
        <f>'Перечень мероприятий'!J484</f>
        <v>31047.7</v>
      </c>
      <c r="F568" s="177"/>
    </row>
    <row r="569" spans="1:8" ht="21" customHeight="1" x14ac:dyDescent="0.2">
      <c r="A569" s="203"/>
      <c r="B569" s="182"/>
      <c r="C569" s="182"/>
      <c r="D569" s="129" t="s">
        <v>203</v>
      </c>
      <c r="E569" s="6">
        <f>'Перечень мероприятий'!K484</f>
        <v>31047.7</v>
      </c>
      <c r="F569" s="177"/>
    </row>
    <row r="570" spans="1:8" ht="24" customHeight="1" x14ac:dyDescent="0.2">
      <c r="A570" s="203" t="s">
        <v>378</v>
      </c>
      <c r="B570" s="182" t="s">
        <v>44</v>
      </c>
      <c r="C570" s="182"/>
      <c r="D570" s="93" t="s">
        <v>41</v>
      </c>
      <c r="E570" s="6">
        <f>E571+E572+E573+E574+E575</f>
        <v>0</v>
      </c>
      <c r="F570" s="177"/>
    </row>
    <row r="571" spans="1:8" ht="23.25" customHeight="1" x14ac:dyDescent="0.2">
      <c r="A571" s="203"/>
      <c r="B571" s="182"/>
      <c r="C571" s="182"/>
      <c r="D571" s="129" t="s">
        <v>76</v>
      </c>
      <c r="E571" s="6">
        <f>'Перечень мероприятий'!G489</f>
        <v>0</v>
      </c>
      <c r="F571" s="177"/>
    </row>
    <row r="572" spans="1:8" ht="22.5" customHeight="1" x14ac:dyDescent="0.2">
      <c r="A572" s="203"/>
      <c r="B572" s="182"/>
      <c r="C572" s="182"/>
      <c r="D572" s="129" t="s">
        <v>77</v>
      </c>
      <c r="E572" s="6">
        <f>'Перечень мероприятий'!H489</f>
        <v>0</v>
      </c>
      <c r="F572" s="177"/>
    </row>
    <row r="573" spans="1:8" ht="18.75" customHeight="1" x14ac:dyDescent="0.2">
      <c r="A573" s="203"/>
      <c r="B573" s="182"/>
      <c r="C573" s="182"/>
      <c r="D573" s="129" t="s">
        <v>201</v>
      </c>
      <c r="E573" s="6">
        <f>'Перечень мероприятий'!I489</f>
        <v>0</v>
      </c>
      <c r="F573" s="177"/>
    </row>
    <row r="574" spans="1:8" ht="21" customHeight="1" x14ac:dyDescent="0.2">
      <c r="A574" s="203"/>
      <c r="B574" s="182"/>
      <c r="C574" s="182"/>
      <c r="D574" s="129" t="s">
        <v>202</v>
      </c>
      <c r="E574" s="6">
        <f>'Перечень мероприятий'!J489</f>
        <v>0</v>
      </c>
      <c r="F574" s="177"/>
    </row>
    <row r="575" spans="1:8" ht="27" customHeight="1" x14ac:dyDescent="0.2">
      <c r="A575" s="203"/>
      <c r="B575" s="182"/>
      <c r="C575" s="182"/>
      <c r="D575" s="129" t="s">
        <v>203</v>
      </c>
      <c r="E575" s="6">
        <f>'Перечень мероприятий'!K489</f>
        <v>0</v>
      </c>
      <c r="F575" s="177"/>
    </row>
    <row r="576" spans="1:8" ht="21.75" customHeight="1" x14ac:dyDescent="0.2">
      <c r="A576" s="203" t="s">
        <v>379</v>
      </c>
      <c r="B576" s="182" t="s">
        <v>44</v>
      </c>
      <c r="C576" s="182"/>
      <c r="D576" s="93" t="s">
        <v>41</v>
      </c>
      <c r="E576" s="6">
        <f>E577+E578+E579+E580+E581</f>
        <v>0</v>
      </c>
      <c r="F576" s="186"/>
    </row>
    <row r="577" spans="1:6" ht="20.25" customHeight="1" x14ac:dyDescent="0.2">
      <c r="A577" s="203"/>
      <c r="B577" s="182"/>
      <c r="C577" s="182"/>
      <c r="D577" s="129" t="s">
        <v>76</v>
      </c>
      <c r="E577" s="6">
        <f>'Перечень мероприятий'!G494</f>
        <v>0</v>
      </c>
      <c r="F577" s="187"/>
    </row>
    <row r="578" spans="1:6" ht="21.75" customHeight="1" x14ac:dyDescent="0.2">
      <c r="A578" s="203"/>
      <c r="B578" s="182"/>
      <c r="C578" s="182"/>
      <c r="D578" s="129" t="s">
        <v>77</v>
      </c>
      <c r="E578" s="6">
        <f>'Перечень мероприятий'!H494</f>
        <v>0</v>
      </c>
      <c r="F578" s="187"/>
    </row>
    <row r="579" spans="1:6" ht="21.75" customHeight="1" x14ac:dyDescent="0.2">
      <c r="A579" s="203"/>
      <c r="B579" s="182"/>
      <c r="C579" s="182"/>
      <c r="D579" s="129" t="s">
        <v>201</v>
      </c>
      <c r="E579" s="6">
        <f>'Перечень мероприятий'!I494</f>
        <v>0</v>
      </c>
      <c r="F579" s="187"/>
    </row>
    <row r="580" spans="1:6" ht="18.75" customHeight="1" x14ac:dyDescent="0.2">
      <c r="A580" s="203"/>
      <c r="B580" s="182"/>
      <c r="C580" s="182"/>
      <c r="D580" s="129" t="s">
        <v>202</v>
      </c>
      <c r="E580" s="6">
        <f>'Перечень мероприятий'!J494</f>
        <v>0</v>
      </c>
      <c r="F580" s="187"/>
    </row>
    <row r="581" spans="1:6" ht="81.75" customHeight="1" x14ac:dyDescent="0.2">
      <c r="A581" s="203"/>
      <c r="B581" s="182"/>
      <c r="C581" s="182"/>
      <c r="D581" s="129" t="s">
        <v>203</v>
      </c>
      <c r="E581" s="6">
        <f>'Перечень мероприятий'!K494</f>
        <v>0</v>
      </c>
      <c r="F581" s="188"/>
    </row>
    <row r="582" spans="1:6" ht="15" customHeight="1" x14ac:dyDescent="0.2">
      <c r="A582" s="209" t="s">
        <v>47</v>
      </c>
      <c r="B582" s="203" t="s">
        <v>48</v>
      </c>
      <c r="C582" s="204"/>
      <c r="D582" s="93" t="s">
        <v>41</v>
      </c>
      <c r="E582" s="122">
        <f>E583+E584+E585+E586+E587</f>
        <v>1222470.5</v>
      </c>
      <c r="F582" s="177"/>
    </row>
    <row r="583" spans="1:6" ht="15" x14ac:dyDescent="0.2">
      <c r="A583" s="182"/>
      <c r="B583" s="203"/>
      <c r="C583" s="204"/>
      <c r="D583" s="129" t="s">
        <v>76</v>
      </c>
      <c r="E583" s="122">
        <f>E589+E595</f>
        <v>204859.30000000002</v>
      </c>
      <c r="F583" s="177"/>
    </row>
    <row r="584" spans="1:6" ht="15" x14ac:dyDescent="0.2">
      <c r="A584" s="182"/>
      <c r="B584" s="203"/>
      <c r="C584" s="204"/>
      <c r="D584" s="129" t="s">
        <v>77</v>
      </c>
      <c r="E584" s="122">
        <f t="shared" ref="E584:E587" si="11">E590+E596</f>
        <v>250071.30000000002</v>
      </c>
      <c r="F584" s="177"/>
    </row>
    <row r="585" spans="1:6" ht="15" x14ac:dyDescent="0.2">
      <c r="A585" s="182"/>
      <c r="B585" s="203"/>
      <c r="C585" s="204"/>
      <c r="D585" s="129" t="s">
        <v>201</v>
      </c>
      <c r="E585" s="122">
        <f t="shared" si="11"/>
        <v>254313.30000000002</v>
      </c>
      <c r="F585" s="177"/>
    </row>
    <row r="586" spans="1:6" ht="15" x14ac:dyDescent="0.2">
      <c r="A586" s="182"/>
      <c r="B586" s="203"/>
      <c r="C586" s="204"/>
      <c r="D586" s="129" t="s">
        <v>202</v>
      </c>
      <c r="E586" s="122">
        <f t="shared" si="11"/>
        <v>255663.30000000002</v>
      </c>
      <c r="F586" s="177"/>
    </row>
    <row r="587" spans="1:6" ht="15" x14ac:dyDescent="0.2">
      <c r="A587" s="182"/>
      <c r="B587" s="203"/>
      <c r="C587" s="204"/>
      <c r="D587" s="129" t="s">
        <v>203</v>
      </c>
      <c r="E587" s="122">
        <f t="shared" si="11"/>
        <v>257563.30000000002</v>
      </c>
      <c r="F587" s="177"/>
    </row>
    <row r="588" spans="1:6" ht="15" customHeight="1" x14ac:dyDescent="0.2">
      <c r="A588" s="182"/>
      <c r="B588" s="182" t="s">
        <v>49</v>
      </c>
      <c r="C588" s="217"/>
      <c r="D588" s="93" t="s">
        <v>41</v>
      </c>
      <c r="E588" s="122">
        <f>E589+E590+E591+E592+E593</f>
        <v>16679</v>
      </c>
      <c r="F588" s="177"/>
    </row>
    <row r="589" spans="1:6" ht="15" x14ac:dyDescent="0.2">
      <c r="A589" s="182"/>
      <c r="B589" s="182"/>
      <c r="C589" s="217"/>
      <c r="D589" s="129" t="s">
        <v>76</v>
      </c>
      <c r="E589" s="122">
        <f>E164</f>
        <v>3107</v>
      </c>
      <c r="F589" s="177"/>
    </row>
    <row r="590" spans="1:6" ht="15" x14ac:dyDescent="0.2">
      <c r="A590" s="182"/>
      <c r="B590" s="182"/>
      <c r="C590" s="217"/>
      <c r="D590" s="129" t="s">
        <v>77</v>
      </c>
      <c r="E590" s="122">
        <f t="shared" ref="E590:E593" si="12">E165</f>
        <v>3393</v>
      </c>
      <c r="F590" s="177"/>
    </row>
    <row r="591" spans="1:6" ht="15" x14ac:dyDescent="0.2">
      <c r="A591" s="182"/>
      <c r="B591" s="182"/>
      <c r="C591" s="217"/>
      <c r="D591" s="129" t="s">
        <v>201</v>
      </c>
      <c r="E591" s="122">
        <f t="shared" si="12"/>
        <v>3393</v>
      </c>
      <c r="F591" s="177"/>
    </row>
    <row r="592" spans="1:6" ht="15" x14ac:dyDescent="0.2">
      <c r="A592" s="182"/>
      <c r="B592" s="182"/>
      <c r="C592" s="217"/>
      <c r="D592" s="129" t="s">
        <v>202</v>
      </c>
      <c r="E592" s="122">
        <f t="shared" si="12"/>
        <v>3393</v>
      </c>
      <c r="F592" s="177"/>
    </row>
    <row r="593" spans="1:6" ht="15" x14ac:dyDescent="0.2">
      <c r="A593" s="182"/>
      <c r="B593" s="182"/>
      <c r="C593" s="217"/>
      <c r="D593" s="129" t="s">
        <v>203</v>
      </c>
      <c r="E593" s="122">
        <f t="shared" si="12"/>
        <v>3393</v>
      </c>
      <c r="F593" s="177"/>
    </row>
    <row r="594" spans="1:6" ht="15" customHeight="1" x14ac:dyDescent="0.2">
      <c r="A594" s="182"/>
      <c r="B594" s="182" t="s">
        <v>44</v>
      </c>
      <c r="C594" s="217"/>
      <c r="D594" s="93" t="s">
        <v>41</v>
      </c>
      <c r="E594" s="122">
        <f>E595+E596+E597+E598+E599</f>
        <v>1205791.5</v>
      </c>
      <c r="F594" s="177"/>
    </row>
    <row r="595" spans="1:6" ht="15" x14ac:dyDescent="0.2">
      <c r="A595" s="182"/>
      <c r="B595" s="182"/>
      <c r="C595" s="217"/>
      <c r="D595" s="129" t="s">
        <v>76</v>
      </c>
      <c r="E595" s="122">
        <f>G8+G249+G364+G449+G534+G559</f>
        <v>201752.30000000002</v>
      </c>
      <c r="F595" s="177"/>
    </row>
    <row r="596" spans="1:6" ht="15" x14ac:dyDescent="0.2">
      <c r="A596" s="182"/>
      <c r="B596" s="182"/>
      <c r="C596" s="217"/>
      <c r="D596" s="129" t="s">
        <v>77</v>
      </c>
      <c r="E596" s="122">
        <f>G9+G250+G365+G450+G535+G560</f>
        <v>246678.30000000002</v>
      </c>
      <c r="F596" s="177"/>
    </row>
    <row r="597" spans="1:6" ht="15" x14ac:dyDescent="0.2">
      <c r="A597" s="182"/>
      <c r="B597" s="182"/>
      <c r="C597" s="217"/>
      <c r="D597" s="129" t="s">
        <v>201</v>
      </c>
      <c r="E597" s="122">
        <f>G10+G251+G366+G451+G536+G561</f>
        <v>250920.30000000002</v>
      </c>
      <c r="F597" s="177"/>
    </row>
    <row r="598" spans="1:6" ht="15" x14ac:dyDescent="0.2">
      <c r="A598" s="182"/>
      <c r="B598" s="182"/>
      <c r="C598" s="217"/>
      <c r="D598" s="129" t="s">
        <v>202</v>
      </c>
      <c r="E598" s="122">
        <f>G11+G252+G367+G452+G537+G562</f>
        <v>252270.30000000002</v>
      </c>
      <c r="F598" s="177"/>
    </row>
    <row r="599" spans="1:6" ht="15" x14ac:dyDescent="0.2">
      <c r="A599" s="182"/>
      <c r="B599" s="182"/>
      <c r="C599" s="217"/>
      <c r="D599" s="129" t="s">
        <v>203</v>
      </c>
      <c r="E599" s="122">
        <f>G12+G253+G368+G453+G538+G563</f>
        <v>254170.30000000002</v>
      </c>
      <c r="F599" s="177"/>
    </row>
  </sheetData>
  <mergeCells count="388">
    <mergeCell ref="A121:A126"/>
    <mergeCell ref="B121:B126"/>
    <mergeCell ref="C121:C126"/>
    <mergeCell ref="A109:A114"/>
    <mergeCell ref="B109:B114"/>
    <mergeCell ref="C109:C114"/>
    <mergeCell ref="A115:A120"/>
    <mergeCell ref="A127:A132"/>
    <mergeCell ref="F127:F132"/>
    <mergeCell ref="A163:A174"/>
    <mergeCell ref="B169:B174"/>
    <mergeCell ref="A205:A210"/>
    <mergeCell ref="B205:B210"/>
    <mergeCell ref="C205:C210"/>
    <mergeCell ref="F205:F210"/>
    <mergeCell ref="C163:C168"/>
    <mergeCell ref="C175:C180"/>
    <mergeCell ref="F139:F144"/>
    <mergeCell ref="F175:F180"/>
    <mergeCell ref="B199:B204"/>
    <mergeCell ref="F145:F150"/>
    <mergeCell ref="F199:F204"/>
    <mergeCell ref="A175:A186"/>
    <mergeCell ref="B193:B198"/>
    <mergeCell ref="C193:C198"/>
    <mergeCell ref="C199:C204"/>
    <mergeCell ref="C466:C471"/>
    <mergeCell ref="A363:A368"/>
    <mergeCell ref="B363:B368"/>
    <mergeCell ref="C363:C368"/>
    <mergeCell ref="E1:F1"/>
    <mergeCell ref="A2:F2"/>
    <mergeCell ref="D4:E4"/>
    <mergeCell ref="A91:A96"/>
    <mergeCell ref="B91:B96"/>
    <mergeCell ref="C91:C96"/>
    <mergeCell ref="F91:F96"/>
    <mergeCell ref="A6:F6"/>
    <mergeCell ref="F163:F174"/>
    <mergeCell ref="F85:F90"/>
    <mergeCell ref="B127:B132"/>
    <mergeCell ref="C115:C120"/>
    <mergeCell ref="A97:A102"/>
    <mergeCell ref="B97:B102"/>
    <mergeCell ref="A133:A138"/>
    <mergeCell ref="B115:B120"/>
    <mergeCell ref="A139:A144"/>
    <mergeCell ref="B139:B144"/>
    <mergeCell ref="A145:A150"/>
    <mergeCell ref="B145:B150"/>
    <mergeCell ref="B344:B349"/>
    <mergeCell ref="C344:C349"/>
    <mergeCell ref="F344:F349"/>
    <mergeCell ref="A350:A355"/>
    <mergeCell ref="B350:B355"/>
    <mergeCell ref="C350:C355"/>
    <mergeCell ref="F350:F355"/>
    <mergeCell ref="A356:A361"/>
    <mergeCell ref="B356:B361"/>
    <mergeCell ref="C356:C361"/>
    <mergeCell ref="F356:F361"/>
    <mergeCell ref="C278:C283"/>
    <mergeCell ref="A484:A489"/>
    <mergeCell ref="B484:B489"/>
    <mergeCell ref="C484:C489"/>
    <mergeCell ref="A151:A156"/>
    <mergeCell ref="B151:B156"/>
    <mergeCell ref="A284:A289"/>
    <mergeCell ref="B284:B289"/>
    <mergeCell ref="C284:C289"/>
    <mergeCell ref="A260:A265"/>
    <mergeCell ref="B260:B265"/>
    <mergeCell ref="C260:C265"/>
    <mergeCell ref="B175:B180"/>
    <mergeCell ref="A266:A271"/>
    <mergeCell ref="B266:B271"/>
    <mergeCell ref="C266:C271"/>
    <mergeCell ref="A478:A483"/>
    <mergeCell ref="C478:C483"/>
    <mergeCell ref="C460:C465"/>
    <mergeCell ref="A362:F362"/>
    <mergeCell ref="A199:A204"/>
    <mergeCell ref="B460:B465"/>
    <mergeCell ref="B466:B471"/>
    <mergeCell ref="F484:F489"/>
    <mergeCell ref="B290:B295"/>
    <mergeCell ref="C296:C301"/>
    <mergeCell ref="B254:B259"/>
    <mergeCell ref="C254:C259"/>
    <mergeCell ref="C308:C313"/>
    <mergeCell ref="A447:F447"/>
    <mergeCell ref="A448:A453"/>
    <mergeCell ref="B448:B453"/>
    <mergeCell ref="A272:A277"/>
    <mergeCell ref="B272:B277"/>
    <mergeCell ref="A278:A283"/>
    <mergeCell ref="B278:B283"/>
    <mergeCell ref="A254:A259"/>
    <mergeCell ref="F278:F283"/>
    <mergeCell ref="F266:F271"/>
    <mergeCell ref="F254:F259"/>
    <mergeCell ref="F363:F368"/>
    <mergeCell ref="F284:F289"/>
    <mergeCell ref="A302:A307"/>
    <mergeCell ref="F272:F277"/>
    <mergeCell ref="C272:C277"/>
    <mergeCell ref="A326:A331"/>
    <mergeCell ref="B326:B331"/>
    <mergeCell ref="C326:C331"/>
    <mergeCell ref="F582:F599"/>
    <mergeCell ref="B588:B593"/>
    <mergeCell ref="C588:C593"/>
    <mergeCell ref="B594:B599"/>
    <mergeCell ref="C594:C599"/>
    <mergeCell ref="A582:A599"/>
    <mergeCell ref="B582:B587"/>
    <mergeCell ref="C582:C587"/>
    <mergeCell ref="C576:C581"/>
    <mergeCell ref="A576:A581"/>
    <mergeCell ref="B576:B581"/>
    <mergeCell ref="F576:F581"/>
    <mergeCell ref="F326:F331"/>
    <mergeCell ref="A332:A337"/>
    <mergeCell ref="B332:B337"/>
    <mergeCell ref="C332:C337"/>
    <mergeCell ref="F332:F337"/>
    <mergeCell ref="A296:A301"/>
    <mergeCell ref="B296:B301"/>
    <mergeCell ref="C290:C295"/>
    <mergeCell ref="F290:F295"/>
    <mergeCell ref="A290:A295"/>
    <mergeCell ref="F296:F301"/>
    <mergeCell ref="F302:F307"/>
    <mergeCell ref="B302:B307"/>
    <mergeCell ref="C302:C307"/>
    <mergeCell ref="A308:A313"/>
    <mergeCell ref="B308:B313"/>
    <mergeCell ref="F308:F313"/>
    <mergeCell ref="A314:A319"/>
    <mergeCell ref="B314:B319"/>
    <mergeCell ref="C314:C319"/>
    <mergeCell ref="F314:F319"/>
    <mergeCell ref="A320:A325"/>
    <mergeCell ref="B320:B325"/>
    <mergeCell ref="C320:C325"/>
    <mergeCell ref="A85:A90"/>
    <mergeCell ref="B85:B90"/>
    <mergeCell ref="C85:C90"/>
    <mergeCell ref="A49:A54"/>
    <mergeCell ref="B49:B54"/>
    <mergeCell ref="C49:C54"/>
    <mergeCell ref="F49:F54"/>
    <mergeCell ref="A55:A60"/>
    <mergeCell ref="B55:B60"/>
    <mergeCell ref="C55:C60"/>
    <mergeCell ref="F55:F60"/>
    <mergeCell ref="A61:A66"/>
    <mergeCell ref="B61:B66"/>
    <mergeCell ref="C61:C66"/>
    <mergeCell ref="A67:A72"/>
    <mergeCell ref="B67:B72"/>
    <mergeCell ref="C67:C72"/>
    <mergeCell ref="F67:F72"/>
    <mergeCell ref="F61:F66"/>
    <mergeCell ref="A73:A78"/>
    <mergeCell ref="B73:B78"/>
    <mergeCell ref="C73:C78"/>
    <mergeCell ref="F73:F78"/>
    <mergeCell ref="B25:B30"/>
    <mergeCell ref="F25:F30"/>
    <mergeCell ref="A37:A42"/>
    <mergeCell ref="B37:B42"/>
    <mergeCell ref="C37:C42"/>
    <mergeCell ref="F37:F42"/>
    <mergeCell ref="C43:C48"/>
    <mergeCell ref="F43:F48"/>
    <mergeCell ref="A79:A84"/>
    <mergeCell ref="B79:B84"/>
    <mergeCell ref="C79:C84"/>
    <mergeCell ref="F79:F84"/>
    <mergeCell ref="A103:A108"/>
    <mergeCell ref="C127:C132"/>
    <mergeCell ref="C145:C150"/>
    <mergeCell ref="C139:C144"/>
    <mergeCell ref="A7:A12"/>
    <mergeCell ref="B7:B12"/>
    <mergeCell ref="C7:C12"/>
    <mergeCell ref="F7:F12"/>
    <mergeCell ref="A13:A18"/>
    <mergeCell ref="B13:B18"/>
    <mergeCell ref="C13:C18"/>
    <mergeCell ref="F13:F18"/>
    <mergeCell ref="A19:A24"/>
    <mergeCell ref="B19:B24"/>
    <mergeCell ref="C19:C24"/>
    <mergeCell ref="F19:F24"/>
    <mergeCell ref="A31:A36"/>
    <mergeCell ref="B31:B36"/>
    <mergeCell ref="C31:C36"/>
    <mergeCell ref="F31:F36"/>
    <mergeCell ref="A43:A48"/>
    <mergeCell ref="B43:B48"/>
    <mergeCell ref="C25:C30"/>
    <mergeCell ref="A25:A30"/>
    <mergeCell ref="F103:F108"/>
    <mergeCell ref="F151:F156"/>
    <mergeCell ref="C169:C174"/>
    <mergeCell ref="C181:C186"/>
    <mergeCell ref="B181:B186"/>
    <mergeCell ref="C97:C102"/>
    <mergeCell ref="B103:B108"/>
    <mergeCell ref="C103:C108"/>
    <mergeCell ref="F97:F102"/>
    <mergeCell ref="B163:B168"/>
    <mergeCell ref="C151:C156"/>
    <mergeCell ref="F109:F114"/>
    <mergeCell ref="F115:F120"/>
    <mergeCell ref="F121:F126"/>
    <mergeCell ref="B133:B138"/>
    <mergeCell ref="C133:C138"/>
    <mergeCell ref="F133:F138"/>
    <mergeCell ref="B157:B162"/>
    <mergeCell ref="C157:C162"/>
    <mergeCell ref="F211:F216"/>
    <mergeCell ref="B211:B216"/>
    <mergeCell ref="F187:F192"/>
    <mergeCell ref="F217:F222"/>
    <mergeCell ref="C223:C228"/>
    <mergeCell ref="C211:C216"/>
    <mergeCell ref="B187:B192"/>
    <mergeCell ref="C187:C192"/>
    <mergeCell ref="A223:A228"/>
    <mergeCell ref="B223:B228"/>
    <mergeCell ref="C217:C222"/>
    <mergeCell ref="A217:A222"/>
    <mergeCell ref="B217:B222"/>
    <mergeCell ref="A187:A198"/>
    <mergeCell ref="F223:F228"/>
    <mergeCell ref="A211:A216"/>
    <mergeCell ref="F260:F265"/>
    <mergeCell ref="B229:B234"/>
    <mergeCell ref="C229:C234"/>
    <mergeCell ref="B235:B240"/>
    <mergeCell ref="B241:B246"/>
    <mergeCell ref="C235:C240"/>
    <mergeCell ref="C241:C246"/>
    <mergeCell ref="F241:F246"/>
    <mergeCell ref="F235:F240"/>
    <mergeCell ref="A247:F247"/>
    <mergeCell ref="A248:A253"/>
    <mergeCell ref="B248:B253"/>
    <mergeCell ref="C248:C253"/>
    <mergeCell ref="F248:F253"/>
    <mergeCell ref="A229:A234"/>
    <mergeCell ref="F229:F234"/>
    <mergeCell ref="A235:A246"/>
    <mergeCell ref="F320:F325"/>
    <mergeCell ref="A338:A343"/>
    <mergeCell ref="B338:B343"/>
    <mergeCell ref="C338:C343"/>
    <mergeCell ref="F338:F343"/>
    <mergeCell ref="A344:A349"/>
    <mergeCell ref="B539:B544"/>
    <mergeCell ref="F539:F544"/>
    <mergeCell ref="C539:C544"/>
    <mergeCell ref="B533:B538"/>
    <mergeCell ref="C533:C538"/>
    <mergeCell ref="F533:F538"/>
    <mergeCell ref="A369:A374"/>
    <mergeCell ref="B369:B374"/>
    <mergeCell ref="A539:A544"/>
    <mergeCell ref="B478:B483"/>
    <mergeCell ref="B472:B477"/>
    <mergeCell ref="F448:F453"/>
    <mergeCell ref="A508:A513"/>
    <mergeCell ref="B508:B513"/>
    <mergeCell ref="F508:F513"/>
    <mergeCell ref="C508:C513"/>
    <mergeCell ref="C448:C453"/>
    <mergeCell ref="F466:F471"/>
    <mergeCell ref="A532:F532"/>
    <mergeCell ref="F478:F483"/>
    <mergeCell ref="F496:F501"/>
    <mergeCell ref="A533:A538"/>
    <mergeCell ref="A375:A380"/>
    <mergeCell ref="A545:A550"/>
    <mergeCell ref="B545:B550"/>
    <mergeCell ref="C545:C550"/>
    <mergeCell ref="F545:F550"/>
    <mergeCell ref="A387:A392"/>
    <mergeCell ref="B387:B392"/>
    <mergeCell ref="C387:C392"/>
    <mergeCell ref="F387:F392"/>
    <mergeCell ref="A393:A398"/>
    <mergeCell ref="B393:B398"/>
    <mergeCell ref="C393:C398"/>
    <mergeCell ref="F393:F398"/>
    <mergeCell ref="A399:A404"/>
    <mergeCell ref="B399:B404"/>
    <mergeCell ref="C399:C404"/>
    <mergeCell ref="F399:F404"/>
    <mergeCell ref="A405:A410"/>
    <mergeCell ref="B405:B410"/>
    <mergeCell ref="F490:F495"/>
    <mergeCell ref="A411:A416"/>
    <mergeCell ref="B411:B416"/>
    <mergeCell ref="C411:C416"/>
    <mergeCell ref="F411:F416"/>
    <mergeCell ref="A417:A422"/>
    <mergeCell ref="B417:B422"/>
    <mergeCell ref="A551:A556"/>
    <mergeCell ref="B551:B556"/>
    <mergeCell ref="C551:C556"/>
    <mergeCell ref="F551:F556"/>
    <mergeCell ref="A490:A495"/>
    <mergeCell ref="B490:B495"/>
    <mergeCell ref="C490:C495"/>
    <mergeCell ref="A526:A531"/>
    <mergeCell ref="B526:B531"/>
    <mergeCell ref="C526:C531"/>
    <mergeCell ref="F526:F531"/>
    <mergeCell ref="C520:C525"/>
    <mergeCell ref="F520:F525"/>
    <mergeCell ref="A435:A440"/>
    <mergeCell ref="B435:B440"/>
    <mergeCell ref="C435:C440"/>
    <mergeCell ref="F435:F440"/>
    <mergeCell ref="A441:A446"/>
    <mergeCell ref="C570:C575"/>
    <mergeCell ref="A558:A563"/>
    <mergeCell ref="B558:B563"/>
    <mergeCell ref="C558:C563"/>
    <mergeCell ref="F558:F563"/>
    <mergeCell ref="A564:A569"/>
    <mergeCell ref="B564:B569"/>
    <mergeCell ref="C564:C569"/>
    <mergeCell ref="F570:F575"/>
    <mergeCell ref="F564:F569"/>
    <mergeCell ref="A570:A575"/>
    <mergeCell ref="B570:B575"/>
    <mergeCell ref="A557:F557"/>
    <mergeCell ref="C375:C380"/>
    <mergeCell ref="F375:F380"/>
    <mergeCell ref="A381:A386"/>
    <mergeCell ref="B381:B386"/>
    <mergeCell ref="C381:C386"/>
    <mergeCell ref="F381:F386"/>
    <mergeCell ref="F369:F374"/>
    <mergeCell ref="C369:C374"/>
    <mergeCell ref="C405:C410"/>
    <mergeCell ref="F405:F410"/>
    <mergeCell ref="B375:B380"/>
    <mergeCell ref="C417:C422"/>
    <mergeCell ref="F417:F422"/>
    <mergeCell ref="A423:A428"/>
    <mergeCell ref="B423:B428"/>
    <mergeCell ref="C423:C428"/>
    <mergeCell ref="F423:F428"/>
    <mergeCell ref="A429:A434"/>
    <mergeCell ref="B429:B434"/>
    <mergeCell ref="C429:C434"/>
    <mergeCell ref="F429:F434"/>
    <mergeCell ref="A520:A525"/>
    <mergeCell ref="B520:B525"/>
    <mergeCell ref="B441:B446"/>
    <mergeCell ref="C441:C446"/>
    <mergeCell ref="F441:F446"/>
    <mergeCell ref="A514:A519"/>
    <mergeCell ref="B514:B519"/>
    <mergeCell ref="C514:C519"/>
    <mergeCell ref="F514:F519"/>
    <mergeCell ref="A472:A477"/>
    <mergeCell ref="C472:C477"/>
    <mergeCell ref="F460:F465"/>
    <mergeCell ref="A454:A459"/>
    <mergeCell ref="C454:C459"/>
    <mergeCell ref="F454:F459"/>
    <mergeCell ref="B454:B459"/>
    <mergeCell ref="A460:A465"/>
    <mergeCell ref="F472:F477"/>
    <mergeCell ref="A502:A507"/>
    <mergeCell ref="B502:B507"/>
    <mergeCell ref="C502:C507"/>
    <mergeCell ref="A496:A501"/>
    <mergeCell ref="B496:B501"/>
    <mergeCell ref="C496:C501"/>
    <mergeCell ref="F502:F507"/>
    <mergeCell ref="A466:A471"/>
  </mergeCells>
  <printOptions horizontalCentered="1" verticalCentered="1"/>
  <pageMargins left="0.31496062992125984" right="0.31496062992125984" top="0.35433070866141736" bottom="0.35433070866141736" header="0" footer="0"/>
  <pageSetup paperSize="9" scale="95" fitToHeight="0" orientation="landscape" r:id="rId1"/>
  <rowBreaks count="27" manualBreakCount="27">
    <brk id="18" max="16383" man="1"/>
    <brk id="42" max="16383" man="1"/>
    <brk id="72" max="16383" man="1"/>
    <brk id="90" max="5" man="1"/>
    <brk id="108" max="16383" man="1"/>
    <brk id="126" max="16383" man="1"/>
    <brk id="138" max="16383" man="1"/>
    <brk id="155" max="16383" man="1"/>
    <brk id="168" max="5" man="1"/>
    <brk id="192" max="5" man="1"/>
    <brk id="216" max="16383" man="1"/>
    <brk id="234" max="5" man="1"/>
    <brk id="259" max="16383" man="1"/>
    <brk id="283" max="5" man="1"/>
    <brk id="307" max="5" man="1"/>
    <brk id="331" max="5" man="1"/>
    <brk id="361" max="5" man="1"/>
    <brk id="380" max="5" man="1"/>
    <brk id="404" max="5" man="1"/>
    <brk id="434" max="5" man="1"/>
    <brk id="465" max="16383" man="1"/>
    <brk id="483" max="5" man="1"/>
    <brk id="501" max="16383" man="1"/>
    <brk id="519" max="5" man="1"/>
    <brk id="538" max="5" man="1"/>
    <brk id="563" max="5" man="1"/>
    <brk id="5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J515"/>
  <sheetViews>
    <sheetView view="pageBreakPreview" zoomScale="90" zoomScaleNormal="80" zoomScaleSheetLayoutView="90" workbookViewId="0">
      <selection activeCell="K2" sqref="K2:M2"/>
    </sheetView>
  </sheetViews>
  <sheetFormatPr defaultRowHeight="12.75" x14ac:dyDescent="0.2"/>
  <cols>
    <col min="1" max="1" width="7.140625" style="88" customWidth="1"/>
    <col min="2" max="2" width="28" style="1" customWidth="1"/>
    <col min="3" max="3" width="12.85546875" style="1" customWidth="1"/>
    <col min="4" max="4" width="15.85546875" style="1" customWidth="1"/>
    <col min="5" max="5" width="18.28515625" style="1" customWidth="1"/>
    <col min="6" max="6" width="13" style="1" customWidth="1"/>
    <col min="7" max="7" width="13.42578125" style="19" customWidth="1"/>
    <col min="8" max="8" width="13.28515625" style="19" customWidth="1"/>
    <col min="9" max="9" width="12.28515625" style="1" customWidth="1"/>
    <col min="10" max="10" width="12.42578125" style="1" customWidth="1"/>
    <col min="11" max="11" width="12" style="1" customWidth="1"/>
    <col min="12" max="12" width="19.42578125" style="90" customWidth="1"/>
    <col min="13" max="13" width="26.28515625" style="90" customWidth="1"/>
    <col min="14" max="14" width="19.28515625" style="1" customWidth="1"/>
    <col min="15" max="15" width="18.42578125" style="1" customWidth="1"/>
    <col min="16" max="16384" width="9.140625" style="1"/>
  </cols>
  <sheetData>
    <row r="1" spans="1:28" ht="67.5" customHeight="1" x14ac:dyDescent="0.2">
      <c r="A1" s="94"/>
      <c r="B1" s="95"/>
      <c r="C1" s="95"/>
      <c r="D1" s="95"/>
      <c r="E1" s="96"/>
      <c r="F1" s="97"/>
      <c r="G1" s="98"/>
      <c r="H1" s="98"/>
      <c r="I1" s="97"/>
      <c r="J1" s="97"/>
      <c r="K1" s="296" t="s">
        <v>429</v>
      </c>
      <c r="L1" s="297"/>
      <c r="M1" s="297"/>
    </row>
    <row r="2" spans="1:28" ht="21.75" customHeight="1" x14ac:dyDescent="0.2">
      <c r="A2" s="94"/>
      <c r="B2" s="95"/>
      <c r="C2" s="95"/>
      <c r="D2" s="95"/>
      <c r="E2" s="97"/>
      <c r="F2" s="97"/>
      <c r="G2" s="98"/>
      <c r="H2" s="98"/>
      <c r="I2" s="97"/>
      <c r="J2" s="97"/>
      <c r="K2" s="296"/>
      <c r="L2" s="298"/>
      <c r="M2" s="298"/>
    </row>
    <row r="3" spans="1:28" s="14" customFormat="1" ht="17.25" customHeight="1" x14ac:dyDescent="0.2">
      <c r="A3" s="294" t="s">
        <v>35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28" s="14" customFormat="1" ht="13.5" customHeight="1" x14ac:dyDescent="0.2">
      <c r="A4" s="294" t="s">
        <v>69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</row>
    <row r="5" spans="1:28" s="14" customFormat="1" ht="15" customHeight="1" x14ac:dyDescent="0.2">
      <c r="A5" s="99"/>
      <c r="B5" s="100"/>
      <c r="C5" s="100"/>
      <c r="D5" s="100"/>
      <c r="E5" s="101"/>
      <c r="F5" s="101"/>
      <c r="G5" s="101"/>
      <c r="H5" s="101"/>
      <c r="I5" s="101"/>
      <c r="J5" s="101"/>
      <c r="K5" s="102"/>
      <c r="L5" s="102"/>
      <c r="M5" s="102"/>
    </row>
    <row r="6" spans="1:28" ht="16.5" customHeight="1" x14ac:dyDescent="0.2">
      <c r="A6" s="292" t="s">
        <v>34</v>
      </c>
      <c r="B6" s="241" t="s">
        <v>83</v>
      </c>
      <c r="C6" s="241" t="s">
        <v>33</v>
      </c>
      <c r="D6" s="241" t="s">
        <v>32</v>
      </c>
      <c r="E6" s="299" t="s">
        <v>61</v>
      </c>
      <c r="F6" s="295" t="s">
        <v>31</v>
      </c>
      <c r="G6" s="295" t="s">
        <v>30</v>
      </c>
      <c r="H6" s="295"/>
      <c r="I6" s="295"/>
      <c r="J6" s="295"/>
      <c r="K6" s="295"/>
      <c r="L6" s="241" t="s">
        <v>29</v>
      </c>
      <c r="M6" s="241" t="s">
        <v>28</v>
      </c>
    </row>
    <row r="7" spans="1:28" ht="136.5" customHeight="1" x14ac:dyDescent="0.2">
      <c r="A7" s="292"/>
      <c r="B7" s="241"/>
      <c r="C7" s="241"/>
      <c r="D7" s="241"/>
      <c r="E7" s="299"/>
      <c r="F7" s="295"/>
      <c r="G7" s="103" t="s">
        <v>197</v>
      </c>
      <c r="H7" s="103" t="s">
        <v>174</v>
      </c>
      <c r="I7" s="103" t="s">
        <v>198</v>
      </c>
      <c r="J7" s="103" t="s">
        <v>199</v>
      </c>
      <c r="K7" s="103" t="s">
        <v>200</v>
      </c>
      <c r="L7" s="241"/>
      <c r="M7" s="241"/>
    </row>
    <row r="8" spans="1:28" s="13" customFormat="1" ht="11.25" x14ac:dyDescent="0.2">
      <c r="A8" s="104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5">
        <v>7</v>
      </c>
      <c r="H8" s="105">
        <v>8</v>
      </c>
      <c r="I8" s="105">
        <v>9</v>
      </c>
      <c r="J8" s="105">
        <v>10</v>
      </c>
      <c r="K8" s="105">
        <v>11</v>
      </c>
      <c r="L8" s="106">
        <v>12</v>
      </c>
      <c r="M8" s="106">
        <v>13</v>
      </c>
    </row>
    <row r="9" spans="1:28" s="3" customFormat="1" ht="29.25" customHeight="1" x14ac:dyDescent="0.2">
      <c r="A9" s="227" t="s">
        <v>393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s="3" customFormat="1" ht="18.75" customHeight="1" x14ac:dyDescent="0.2">
      <c r="A10" s="293" t="s">
        <v>21</v>
      </c>
      <c r="B10" s="206" t="s">
        <v>222</v>
      </c>
      <c r="C10" s="227" t="s">
        <v>238</v>
      </c>
      <c r="D10" s="118" t="s">
        <v>4</v>
      </c>
      <c r="E10" s="6">
        <f t="shared" ref="E10:F10" si="0">E11+E12+E13+E14</f>
        <v>3446.9</v>
      </c>
      <c r="F10" s="6">
        <f t="shared" si="0"/>
        <v>8800</v>
      </c>
      <c r="G10" s="6">
        <f>G11+G12+G13+G14</f>
        <v>1680</v>
      </c>
      <c r="H10" s="6">
        <f>H11+H12+H13+H14</f>
        <v>1680</v>
      </c>
      <c r="I10" s="6">
        <f t="shared" ref="I10:K10" si="1">I11+I12+I13+I14</f>
        <v>1780</v>
      </c>
      <c r="J10" s="6">
        <f t="shared" si="1"/>
        <v>1830</v>
      </c>
      <c r="K10" s="6">
        <f t="shared" si="1"/>
        <v>1830</v>
      </c>
      <c r="L10" s="182"/>
      <c r="M10" s="182" t="s">
        <v>406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s="3" customFormat="1" ht="48" customHeight="1" x14ac:dyDescent="0.2">
      <c r="A11" s="293"/>
      <c r="B11" s="207"/>
      <c r="C11" s="227"/>
      <c r="D11" s="118" t="s">
        <v>3</v>
      </c>
      <c r="E11" s="6">
        <f t="shared" ref="E11:H12" si="2">E16+E21+E26</f>
        <v>0</v>
      </c>
      <c r="F11" s="6">
        <f t="shared" si="2"/>
        <v>0</v>
      </c>
      <c r="G11" s="6">
        <f t="shared" si="2"/>
        <v>0</v>
      </c>
      <c r="H11" s="6">
        <f t="shared" si="2"/>
        <v>0</v>
      </c>
      <c r="I11" s="6">
        <f t="shared" ref="I11:K11" si="3">I16+I21+I26</f>
        <v>0</v>
      </c>
      <c r="J11" s="6">
        <f t="shared" si="3"/>
        <v>0</v>
      </c>
      <c r="K11" s="6">
        <f t="shared" si="3"/>
        <v>0</v>
      </c>
      <c r="L11" s="182"/>
      <c r="M11" s="182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s="3" customFormat="1" ht="60.75" customHeight="1" x14ac:dyDescent="0.2">
      <c r="A12" s="293"/>
      <c r="B12" s="207"/>
      <c r="C12" s="227"/>
      <c r="D12" s="118" t="s">
        <v>2</v>
      </c>
      <c r="E12" s="6">
        <f t="shared" si="2"/>
        <v>0</v>
      </c>
      <c r="F12" s="6">
        <f t="shared" si="2"/>
        <v>0</v>
      </c>
      <c r="G12" s="6">
        <f t="shared" si="2"/>
        <v>0</v>
      </c>
      <c r="H12" s="6">
        <f t="shared" si="2"/>
        <v>0</v>
      </c>
      <c r="I12" s="6">
        <f t="shared" ref="I12:K12" si="4">I17+I22+I27</f>
        <v>0</v>
      </c>
      <c r="J12" s="6">
        <f t="shared" si="4"/>
        <v>0</v>
      </c>
      <c r="K12" s="6">
        <f t="shared" si="4"/>
        <v>0</v>
      </c>
      <c r="L12" s="182"/>
      <c r="M12" s="182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s="3" customFormat="1" ht="78.75" customHeight="1" x14ac:dyDescent="0.2">
      <c r="A13" s="293"/>
      <c r="B13" s="207"/>
      <c r="C13" s="227"/>
      <c r="D13" s="118" t="s">
        <v>1</v>
      </c>
      <c r="E13" s="6">
        <f>E18+E23+E28</f>
        <v>3446.9</v>
      </c>
      <c r="F13" s="6">
        <f>G13+H13+I13+J13+K13</f>
        <v>8800</v>
      </c>
      <c r="G13" s="6">
        <f>SUM(G18+G23+G28)</f>
        <v>1680</v>
      </c>
      <c r="H13" s="6">
        <f>H18+H23+H28</f>
        <v>1680</v>
      </c>
      <c r="I13" s="6">
        <f t="shared" ref="I13:K13" si="5">I18+I23+I28</f>
        <v>1780</v>
      </c>
      <c r="J13" s="6">
        <f t="shared" si="5"/>
        <v>1830</v>
      </c>
      <c r="K13" s="6">
        <f t="shared" si="5"/>
        <v>1830</v>
      </c>
      <c r="L13" s="182"/>
      <c r="M13" s="182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s="3" customFormat="1" ht="33" customHeight="1" x14ac:dyDescent="0.2">
      <c r="A14" s="293"/>
      <c r="B14" s="208"/>
      <c r="C14" s="227"/>
      <c r="D14" s="118" t="s">
        <v>0</v>
      </c>
      <c r="E14" s="6">
        <f>E19+E24+E29</f>
        <v>0</v>
      </c>
      <c r="F14" s="6">
        <f>F19+F24+F29</f>
        <v>0</v>
      </c>
      <c r="G14" s="6">
        <f>G19+G24+G29</f>
        <v>0</v>
      </c>
      <c r="H14" s="6">
        <f>H19+H24+H29</f>
        <v>0</v>
      </c>
      <c r="I14" s="6">
        <f t="shared" ref="I14:K14" si="6">I19+I24+I29</f>
        <v>0</v>
      </c>
      <c r="J14" s="6">
        <f t="shared" si="6"/>
        <v>0</v>
      </c>
      <c r="K14" s="6">
        <f t="shared" si="6"/>
        <v>0</v>
      </c>
      <c r="L14" s="182"/>
      <c r="M14" s="182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s="3" customFormat="1" ht="21.75" customHeight="1" x14ac:dyDescent="0.2">
      <c r="A15" s="229" t="s">
        <v>26</v>
      </c>
      <c r="B15" s="248" t="s">
        <v>138</v>
      </c>
      <c r="C15" s="227" t="s">
        <v>238</v>
      </c>
      <c r="D15" s="107" t="s">
        <v>4</v>
      </c>
      <c r="E15" s="5">
        <f t="shared" ref="E15" si="7">SUM(E16:E19)</f>
        <v>0</v>
      </c>
      <c r="F15" s="5">
        <f t="shared" ref="F15:K15" si="8">F16+F17+F18+F19</f>
        <v>160</v>
      </c>
      <c r="G15" s="5">
        <f t="shared" si="8"/>
        <v>40</v>
      </c>
      <c r="H15" s="5">
        <f t="shared" si="8"/>
        <v>30</v>
      </c>
      <c r="I15" s="5">
        <f t="shared" si="8"/>
        <v>30</v>
      </c>
      <c r="J15" s="5">
        <f t="shared" si="8"/>
        <v>30</v>
      </c>
      <c r="K15" s="5">
        <f t="shared" si="8"/>
        <v>30</v>
      </c>
      <c r="L15" s="227" t="s">
        <v>8</v>
      </c>
      <c r="M15" s="227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s="3" customFormat="1" ht="51" customHeight="1" x14ac:dyDescent="0.2">
      <c r="A16" s="229"/>
      <c r="B16" s="248"/>
      <c r="C16" s="227"/>
      <c r="D16" s="107" t="s">
        <v>3</v>
      </c>
      <c r="E16" s="5">
        <v>0</v>
      </c>
      <c r="F16" s="5">
        <f t="shared" ref="F16:F19" si="9">G16+H16+I16+J16+K16</f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227"/>
      <c r="M16" s="22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s="3" customFormat="1" ht="60" customHeight="1" x14ac:dyDescent="0.2">
      <c r="A17" s="229"/>
      <c r="B17" s="248"/>
      <c r="C17" s="227"/>
      <c r="D17" s="107" t="s">
        <v>2</v>
      </c>
      <c r="E17" s="5">
        <v>0</v>
      </c>
      <c r="F17" s="5">
        <f t="shared" si="9"/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227"/>
      <c r="M17" s="22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s="3" customFormat="1" ht="78.75" customHeight="1" x14ac:dyDescent="0.2">
      <c r="A18" s="229"/>
      <c r="B18" s="248"/>
      <c r="C18" s="227"/>
      <c r="D18" s="107" t="s">
        <v>1</v>
      </c>
      <c r="E18" s="5">
        <v>0</v>
      </c>
      <c r="F18" s="5">
        <f t="shared" si="9"/>
        <v>160</v>
      </c>
      <c r="G18" s="5">
        <v>40</v>
      </c>
      <c r="H18" s="5">
        <v>30</v>
      </c>
      <c r="I18" s="5">
        <v>30</v>
      </c>
      <c r="J18" s="5">
        <v>30</v>
      </c>
      <c r="K18" s="5">
        <v>30</v>
      </c>
      <c r="L18" s="227"/>
      <c r="M18" s="22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s="3" customFormat="1" ht="35.25" customHeight="1" x14ac:dyDescent="0.2">
      <c r="A19" s="229"/>
      <c r="B19" s="248"/>
      <c r="C19" s="227"/>
      <c r="D19" s="107" t="s">
        <v>0</v>
      </c>
      <c r="E19" s="5">
        <v>0</v>
      </c>
      <c r="F19" s="5">
        <f t="shared" si="9"/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227"/>
      <c r="M19" s="22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s="3" customFormat="1" ht="23.25" customHeight="1" x14ac:dyDescent="0.2">
      <c r="A20" s="229" t="s">
        <v>53</v>
      </c>
      <c r="B20" s="228" t="s">
        <v>139</v>
      </c>
      <c r="C20" s="227" t="s">
        <v>238</v>
      </c>
      <c r="D20" s="107" t="s">
        <v>4</v>
      </c>
      <c r="E20" s="5">
        <f t="shared" ref="E20" si="10">SUM(E21:E24)</f>
        <v>0</v>
      </c>
      <c r="F20" s="5">
        <f t="shared" ref="F20:K20" si="11">F21+F22+F23+F24</f>
        <v>240</v>
      </c>
      <c r="G20" s="5">
        <f t="shared" si="11"/>
        <v>40</v>
      </c>
      <c r="H20" s="5">
        <f t="shared" si="11"/>
        <v>50</v>
      </c>
      <c r="I20" s="5">
        <f t="shared" si="11"/>
        <v>50</v>
      </c>
      <c r="J20" s="5">
        <f t="shared" si="11"/>
        <v>50</v>
      </c>
      <c r="K20" s="5">
        <f t="shared" si="11"/>
        <v>50</v>
      </c>
      <c r="L20" s="232" t="s">
        <v>7</v>
      </c>
      <c r="M20" s="227" t="s">
        <v>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s="3" customFormat="1" ht="51" customHeight="1" x14ac:dyDescent="0.2">
      <c r="A21" s="229"/>
      <c r="B21" s="228"/>
      <c r="C21" s="227"/>
      <c r="D21" s="107" t="s">
        <v>3</v>
      </c>
      <c r="E21" s="5">
        <v>0</v>
      </c>
      <c r="F21" s="5">
        <f t="shared" ref="F21:F24" si="12">G21+H21+I21+J21+K21</f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233"/>
      <c r="M21" s="227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s="3" customFormat="1" ht="66.75" customHeight="1" x14ac:dyDescent="0.2">
      <c r="A22" s="229"/>
      <c r="B22" s="228"/>
      <c r="C22" s="227"/>
      <c r="D22" s="107" t="s">
        <v>2</v>
      </c>
      <c r="E22" s="5">
        <v>0</v>
      </c>
      <c r="F22" s="5">
        <f t="shared" si="12"/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233"/>
      <c r="M22" s="22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s="3" customFormat="1" ht="77.25" customHeight="1" x14ac:dyDescent="0.2">
      <c r="A23" s="229"/>
      <c r="B23" s="228"/>
      <c r="C23" s="227"/>
      <c r="D23" s="107" t="s">
        <v>1</v>
      </c>
      <c r="E23" s="5">
        <v>0</v>
      </c>
      <c r="F23" s="5">
        <f t="shared" si="12"/>
        <v>240</v>
      </c>
      <c r="G23" s="5">
        <v>40</v>
      </c>
      <c r="H23" s="5">
        <v>50</v>
      </c>
      <c r="I23" s="5">
        <v>50</v>
      </c>
      <c r="J23" s="5">
        <v>50</v>
      </c>
      <c r="K23" s="5">
        <v>50</v>
      </c>
      <c r="L23" s="233"/>
      <c r="M23" s="22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s="3" customFormat="1" ht="36.75" customHeight="1" x14ac:dyDescent="0.2">
      <c r="A24" s="229"/>
      <c r="B24" s="228"/>
      <c r="C24" s="227"/>
      <c r="D24" s="107" t="s">
        <v>0</v>
      </c>
      <c r="E24" s="5">
        <v>0</v>
      </c>
      <c r="F24" s="5">
        <f t="shared" si="12"/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234"/>
      <c r="M24" s="227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s="3" customFormat="1" ht="21.75" customHeight="1" x14ac:dyDescent="0.2">
      <c r="A25" s="229" t="s">
        <v>64</v>
      </c>
      <c r="B25" s="203" t="s">
        <v>140</v>
      </c>
      <c r="C25" s="227" t="s">
        <v>238</v>
      </c>
      <c r="D25" s="118" t="s">
        <v>4</v>
      </c>
      <c r="E25" s="6">
        <f t="shared" ref="E25:F25" si="13">E26+E27+E28+E29</f>
        <v>3446.9</v>
      </c>
      <c r="F25" s="6">
        <f t="shared" si="13"/>
        <v>8400</v>
      </c>
      <c r="G25" s="6">
        <f>G26+G27+G28+G29</f>
        <v>1600</v>
      </c>
      <c r="H25" s="6">
        <f t="shared" ref="H25:K25" si="14">H26+H27+H28+H29</f>
        <v>1600</v>
      </c>
      <c r="I25" s="6">
        <f t="shared" si="14"/>
        <v>1700</v>
      </c>
      <c r="J25" s="6">
        <f t="shared" si="14"/>
        <v>1750</v>
      </c>
      <c r="K25" s="6">
        <f t="shared" si="14"/>
        <v>1750</v>
      </c>
      <c r="L25" s="182" t="s">
        <v>104</v>
      </c>
      <c r="M25" s="227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s="3" customFormat="1" ht="43.5" customHeight="1" x14ac:dyDescent="0.2">
      <c r="A26" s="229"/>
      <c r="B26" s="203"/>
      <c r="C26" s="227"/>
      <c r="D26" s="118" t="s">
        <v>3</v>
      </c>
      <c r="E26" s="6">
        <v>0</v>
      </c>
      <c r="F26" s="6">
        <f t="shared" ref="F26:F27" si="15">G26+H26+I26+J26+K26</f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82"/>
      <c r="M26" s="227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s="3" customFormat="1" ht="60" customHeight="1" x14ac:dyDescent="0.2">
      <c r="A27" s="229"/>
      <c r="B27" s="203"/>
      <c r="C27" s="227"/>
      <c r="D27" s="118" t="s">
        <v>2</v>
      </c>
      <c r="E27" s="6">
        <v>0</v>
      </c>
      <c r="F27" s="6">
        <f t="shared" si="15"/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82"/>
      <c r="M27" s="227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s="3" customFormat="1" ht="76.5" customHeight="1" x14ac:dyDescent="0.2">
      <c r="A28" s="229"/>
      <c r="B28" s="203"/>
      <c r="C28" s="227"/>
      <c r="D28" s="118" t="s">
        <v>1</v>
      </c>
      <c r="E28" s="6">
        <v>3446.9</v>
      </c>
      <c r="F28" s="6">
        <f>SUM(G28:K28)</f>
        <v>8400</v>
      </c>
      <c r="G28" s="6">
        <v>1600</v>
      </c>
      <c r="H28" s="6">
        <v>1600</v>
      </c>
      <c r="I28" s="6">
        <v>1700</v>
      </c>
      <c r="J28" s="6">
        <v>1750</v>
      </c>
      <c r="K28" s="6">
        <v>1750</v>
      </c>
      <c r="L28" s="182"/>
      <c r="M28" s="227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s="3" customFormat="1" ht="40.5" customHeight="1" x14ac:dyDescent="0.2">
      <c r="A29" s="229"/>
      <c r="B29" s="203"/>
      <c r="C29" s="227"/>
      <c r="D29" s="118" t="s">
        <v>0</v>
      </c>
      <c r="E29" s="6">
        <v>0</v>
      </c>
      <c r="F29" s="6">
        <f t="shared" ref="F29" si="16">G29+H29+I29+J29+K29</f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82"/>
      <c r="M29" s="22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s="3" customFormat="1" ht="23.25" customHeight="1" x14ac:dyDescent="0.2">
      <c r="A30" s="229" t="s">
        <v>15</v>
      </c>
      <c r="B30" s="228" t="s">
        <v>137</v>
      </c>
      <c r="C30" s="227" t="s">
        <v>238</v>
      </c>
      <c r="D30" s="107" t="s">
        <v>4</v>
      </c>
      <c r="E30" s="5">
        <f>SUM(E31:E34)</f>
        <v>2900.5</v>
      </c>
      <c r="F30" s="5">
        <f>SUM(F31:F34)</f>
        <v>67957.2</v>
      </c>
      <c r="G30" s="5">
        <f>SUM(G31:G34)</f>
        <v>13558.6</v>
      </c>
      <c r="H30" s="5">
        <f>SUM(H31:H34)</f>
        <v>13558.6</v>
      </c>
      <c r="I30" s="5">
        <f t="shared" ref="I30:K30" si="17">SUM(I31:I34)</f>
        <v>13580</v>
      </c>
      <c r="J30" s="5">
        <f t="shared" si="17"/>
        <v>13580</v>
      </c>
      <c r="K30" s="5">
        <f t="shared" si="17"/>
        <v>13680</v>
      </c>
      <c r="L30" s="227"/>
      <c r="M30" s="227" t="s">
        <v>420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s="3" customFormat="1" ht="50.25" customHeight="1" x14ac:dyDescent="0.2">
      <c r="A31" s="229"/>
      <c r="B31" s="228"/>
      <c r="C31" s="227"/>
      <c r="D31" s="107" t="s">
        <v>3</v>
      </c>
      <c r="E31" s="5">
        <f>E36+E41+E46+E51+E56</f>
        <v>0</v>
      </c>
      <c r="F31" s="5">
        <v>0</v>
      </c>
      <c r="G31" s="5">
        <f t="shared" ref="G31:H34" si="18">G36+G41+G46+G51+G56</f>
        <v>0</v>
      </c>
      <c r="H31" s="5">
        <f t="shared" si="18"/>
        <v>0</v>
      </c>
      <c r="I31" s="5">
        <f t="shared" ref="I31:K31" si="19">I36+I41+I46+I51+I56</f>
        <v>0</v>
      </c>
      <c r="J31" s="5">
        <f t="shared" si="19"/>
        <v>0</v>
      </c>
      <c r="K31" s="5">
        <f t="shared" si="19"/>
        <v>0</v>
      </c>
      <c r="L31" s="227"/>
      <c r="M31" s="22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s="3" customFormat="1" ht="60.75" customHeight="1" x14ac:dyDescent="0.2">
      <c r="A32" s="229"/>
      <c r="B32" s="228"/>
      <c r="C32" s="227"/>
      <c r="D32" s="107" t="s">
        <v>2</v>
      </c>
      <c r="E32" s="5">
        <f>E37+E42+E47+E52+E57</f>
        <v>0</v>
      </c>
      <c r="F32" s="5">
        <v>0</v>
      </c>
      <c r="G32" s="5">
        <f t="shared" si="18"/>
        <v>0</v>
      </c>
      <c r="H32" s="5">
        <f t="shared" si="18"/>
        <v>0</v>
      </c>
      <c r="I32" s="5">
        <f t="shared" ref="I32:K32" si="20">I37+I42+I47+I52+I57</f>
        <v>0</v>
      </c>
      <c r="J32" s="5">
        <f t="shared" si="20"/>
        <v>0</v>
      </c>
      <c r="K32" s="5">
        <f t="shared" si="20"/>
        <v>0</v>
      </c>
      <c r="L32" s="227"/>
      <c r="M32" s="22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s="3" customFormat="1" ht="75" customHeight="1" x14ac:dyDescent="0.2">
      <c r="A33" s="229"/>
      <c r="B33" s="228"/>
      <c r="C33" s="227"/>
      <c r="D33" s="107" t="s">
        <v>1</v>
      </c>
      <c r="E33" s="5">
        <f>E38+E43+E48+E53+E58</f>
        <v>2900.5</v>
      </c>
      <c r="F33" s="5">
        <f>SUM(G33:K33)</f>
        <v>67957.2</v>
      </c>
      <c r="G33" s="5">
        <f t="shared" si="18"/>
        <v>13558.6</v>
      </c>
      <c r="H33" s="5">
        <f t="shared" si="18"/>
        <v>13558.6</v>
      </c>
      <c r="I33" s="5">
        <f t="shared" ref="I33:K33" si="21">I38+I43+I48+I53+I58</f>
        <v>13580</v>
      </c>
      <c r="J33" s="5">
        <f t="shared" si="21"/>
        <v>13580</v>
      </c>
      <c r="K33" s="5">
        <f t="shared" si="21"/>
        <v>13680</v>
      </c>
      <c r="L33" s="227"/>
      <c r="M33" s="22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s="3" customFormat="1" ht="35.25" customHeight="1" x14ac:dyDescent="0.2">
      <c r="A34" s="229"/>
      <c r="B34" s="228"/>
      <c r="C34" s="227"/>
      <c r="D34" s="107" t="s">
        <v>0</v>
      </c>
      <c r="E34" s="5">
        <f>E39+E44+E49+E54+E59</f>
        <v>0</v>
      </c>
      <c r="F34" s="5">
        <v>0</v>
      </c>
      <c r="G34" s="5">
        <f t="shared" si="18"/>
        <v>0</v>
      </c>
      <c r="H34" s="5">
        <f t="shared" si="18"/>
        <v>0</v>
      </c>
      <c r="I34" s="5">
        <f t="shared" ref="I34:K34" si="22">I39+I44+I49+I54+I59</f>
        <v>0</v>
      </c>
      <c r="J34" s="5">
        <f t="shared" si="22"/>
        <v>0</v>
      </c>
      <c r="K34" s="5">
        <f t="shared" si="22"/>
        <v>0</v>
      </c>
      <c r="L34" s="227"/>
      <c r="M34" s="22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s="3" customFormat="1" ht="19.5" customHeight="1" x14ac:dyDescent="0.2">
      <c r="A35" s="229" t="s">
        <v>25</v>
      </c>
      <c r="B35" s="228" t="s">
        <v>141</v>
      </c>
      <c r="C35" s="227" t="s">
        <v>238</v>
      </c>
      <c r="D35" s="107" t="s">
        <v>4</v>
      </c>
      <c r="E35" s="5">
        <f t="shared" ref="E35" si="23">SUM(E36:E39)</f>
        <v>0</v>
      </c>
      <c r="F35" s="5">
        <f t="shared" ref="F35:K35" si="24">F36+F37+F38+F39</f>
        <v>0</v>
      </c>
      <c r="G35" s="5">
        <f t="shared" si="24"/>
        <v>0</v>
      </c>
      <c r="H35" s="5">
        <f t="shared" si="24"/>
        <v>0</v>
      </c>
      <c r="I35" s="5">
        <f t="shared" si="24"/>
        <v>0</v>
      </c>
      <c r="J35" s="5">
        <f t="shared" si="24"/>
        <v>0</v>
      </c>
      <c r="K35" s="5">
        <f t="shared" si="24"/>
        <v>0</v>
      </c>
      <c r="L35" s="227" t="s">
        <v>7</v>
      </c>
      <c r="M35" s="22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s="3" customFormat="1" ht="43.5" customHeight="1" x14ac:dyDescent="0.2">
      <c r="A36" s="229"/>
      <c r="B36" s="228"/>
      <c r="C36" s="227"/>
      <c r="D36" s="107" t="s">
        <v>3</v>
      </c>
      <c r="E36" s="5">
        <v>0</v>
      </c>
      <c r="F36" s="5">
        <f t="shared" ref="F36:F39" si="25">G36+H36+I36+J36+K36</f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227"/>
      <c r="M36" s="22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s="3" customFormat="1" ht="63.75" customHeight="1" x14ac:dyDescent="0.2">
      <c r="A37" s="229"/>
      <c r="B37" s="228"/>
      <c r="C37" s="227"/>
      <c r="D37" s="107" t="s">
        <v>2</v>
      </c>
      <c r="E37" s="5">
        <v>0</v>
      </c>
      <c r="F37" s="5">
        <f t="shared" si="25"/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227"/>
      <c r="M37" s="22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s="3" customFormat="1" ht="77.25" customHeight="1" x14ac:dyDescent="0.2">
      <c r="A38" s="229"/>
      <c r="B38" s="228"/>
      <c r="C38" s="227"/>
      <c r="D38" s="107" t="s">
        <v>1</v>
      </c>
      <c r="E38" s="5">
        <v>0</v>
      </c>
      <c r="F38" s="5">
        <f t="shared" si="25"/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227"/>
      <c r="M38" s="22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s="3" customFormat="1" ht="32.25" customHeight="1" x14ac:dyDescent="0.2">
      <c r="A39" s="229"/>
      <c r="B39" s="228"/>
      <c r="C39" s="227"/>
      <c r="D39" s="107" t="s">
        <v>0</v>
      </c>
      <c r="E39" s="5">
        <v>0</v>
      </c>
      <c r="F39" s="5">
        <f t="shared" si="25"/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227"/>
      <c r="M39" s="227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s="3" customFormat="1" ht="19.5" customHeight="1" x14ac:dyDescent="0.2">
      <c r="A40" s="229" t="s">
        <v>24</v>
      </c>
      <c r="B40" s="228" t="s">
        <v>142</v>
      </c>
      <c r="C40" s="227" t="s">
        <v>238</v>
      </c>
      <c r="D40" s="107" t="s">
        <v>4</v>
      </c>
      <c r="E40" s="5">
        <f t="shared" ref="E40" si="26">SUM(E41:E44)</f>
        <v>2900.5</v>
      </c>
      <c r="F40" s="5">
        <f t="shared" ref="F40:K40" si="27">F41+F42+F43+F44</f>
        <v>67637.2</v>
      </c>
      <c r="G40" s="5">
        <f t="shared" si="27"/>
        <v>13558.6</v>
      </c>
      <c r="H40" s="5">
        <f t="shared" si="27"/>
        <v>13478.6</v>
      </c>
      <c r="I40" s="5">
        <f t="shared" si="27"/>
        <v>13500</v>
      </c>
      <c r="J40" s="5">
        <f t="shared" si="27"/>
        <v>13500</v>
      </c>
      <c r="K40" s="5">
        <f t="shared" si="27"/>
        <v>13600</v>
      </c>
      <c r="L40" s="227" t="s">
        <v>7</v>
      </c>
      <c r="M40" s="22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s="3" customFormat="1" ht="51" customHeight="1" x14ac:dyDescent="0.2">
      <c r="A41" s="229"/>
      <c r="B41" s="228"/>
      <c r="C41" s="227"/>
      <c r="D41" s="107" t="s">
        <v>3</v>
      </c>
      <c r="E41" s="5">
        <v>0</v>
      </c>
      <c r="F41" s="5">
        <f t="shared" ref="F41:F44" si="28">G41+H41+I41+J41+K41</f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227"/>
      <c r="M41" s="22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s="3" customFormat="1" ht="63.75" customHeight="1" x14ac:dyDescent="0.2">
      <c r="A42" s="229"/>
      <c r="B42" s="228"/>
      <c r="C42" s="227"/>
      <c r="D42" s="107" t="s">
        <v>2</v>
      </c>
      <c r="E42" s="5">
        <v>0</v>
      </c>
      <c r="F42" s="5">
        <f t="shared" si="28"/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227"/>
      <c r="M42" s="227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s="3" customFormat="1" ht="78" customHeight="1" x14ac:dyDescent="0.2">
      <c r="A43" s="229"/>
      <c r="B43" s="228"/>
      <c r="C43" s="227"/>
      <c r="D43" s="107" t="s">
        <v>1</v>
      </c>
      <c r="E43" s="5">
        <v>2900.5</v>
      </c>
      <c r="F43" s="5">
        <f t="shared" si="28"/>
        <v>67637.2</v>
      </c>
      <c r="G43" s="5">
        <v>13558.6</v>
      </c>
      <c r="H43" s="5">
        <v>13478.6</v>
      </c>
      <c r="I43" s="5">
        <v>13500</v>
      </c>
      <c r="J43" s="5">
        <v>13500</v>
      </c>
      <c r="K43" s="5">
        <v>13600</v>
      </c>
      <c r="L43" s="227"/>
      <c r="M43" s="22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s="3" customFormat="1" ht="33" customHeight="1" x14ac:dyDescent="0.2">
      <c r="A44" s="229"/>
      <c r="B44" s="228"/>
      <c r="C44" s="227"/>
      <c r="D44" s="107" t="s">
        <v>0</v>
      </c>
      <c r="E44" s="5">
        <v>0</v>
      </c>
      <c r="F44" s="5">
        <f t="shared" si="28"/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227"/>
      <c r="M44" s="22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s="3" customFormat="1" ht="15" customHeight="1" x14ac:dyDescent="0.2">
      <c r="A45" s="229" t="s">
        <v>23</v>
      </c>
      <c r="B45" s="231" t="s">
        <v>144</v>
      </c>
      <c r="C45" s="227" t="s">
        <v>238</v>
      </c>
      <c r="D45" s="107" t="s">
        <v>4</v>
      </c>
      <c r="E45" s="5">
        <f t="shared" ref="E45" si="29">SUM(E46:E49)</f>
        <v>0</v>
      </c>
      <c r="F45" s="5">
        <f t="shared" ref="F45:K45" si="30">F46+F47+F48+F49</f>
        <v>200</v>
      </c>
      <c r="G45" s="5">
        <f t="shared" si="30"/>
        <v>0</v>
      </c>
      <c r="H45" s="5">
        <f t="shared" si="30"/>
        <v>50</v>
      </c>
      <c r="I45" s="5">
        <f t="shared" si="30"/>
        <v>50</v>
      </c>
      <c r="J45" s="5">
        <f t="shared" si="30"/>
        <v>50</v>
      </c>
      <c r="K45" s="5">
        <f t="shared" si="30"/>
        <v>50</v>
      </c>
      <c r="L45" s="227" t="s">
        <v>7</v>
      </c>
      <c r="M45" s="227" t="s">
        <v>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s="3" customFormat="1" ht="45" x14ac:dyDescent="0.2">
      <c r="A46" s="229"/>
      <c r="B46" s="228"/>
      <c r="C46" s="227"/>
      <c r="D46" s="107" t="s">
        <v>3</v>
      </c>
      <c r="E46" s="5">
        <v>0</v>
      </c>
      <c r="F46" s="5">
        <f t="shared" ref="F46:F49" si="31">G46+H46+I46+J46+K46</f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227"/>
      <c r="M46" s="22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s="3" customFormat="1" ht="60" x14ac:dyDescent="0.2">
      <c r="A47" s="229"/>
      <c r="B47" s="228"/>
      <c r="C47" s="227"/>
      <c r="D47" s="107" t="s">
        <v>2</v>
      </c>
      <c r="E47" s="5">
        <v>0</v>
      </c>
      <c r="F47" s="5">
        <f t="shared" si="31"/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227"/>
      <c r="M47" s="22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s="3" customFormat="1" ht="75.75" customHeight="1" x14ac:dyDescent="0.2">
      <c r="A48" s="229"/>
      <c r="B48" s="228"/>
      <c r="C48" s="227"/>
      <c r="D48" s="107" t="s">
        <v>1</v>
      </c>
      <c r="E48" s="5">
        <v>0</v>
      </c>
      <c r="F48" s="5">
        <f t="shared" si="31"/>
        <v>200</v>
      </c>
      <c r="G48" s="5">
        <v>0</v>
      </c>
      <c r="H48" s="5">
        <v>50</v>
      </c>
      <c r="I48" s="5">
        <v>50</v>
      </c>
      <c r="J48" s="5">
        <v>50</v>
      </c>
      <c r="K48" s="5">
        <v>50</v>
      </c>
      <c r="L48" s="227"/>
      <c r="M48" s="227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s="3" customFormat="1" ht="39.75" customHeight="1" x14ac:dyDescent="0.2">
      <c r="A49" s="229"/>
      <c r="B49" s="228"/>
      <c r="C49" s="227"/>
      <c r="D49" s="107" t="s">
        <v>0</v>
      </c>
      <c r="E49" s="5">
        <v>0</v>
      </c>
      <c r="F49" s="5">
        <f t="shared" si="31"/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227"/>
      <c r="M49" s="22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s="3" customFormat="1" ht="21" customHeight="1" x14ac:dyDescent="0.2">
      <c r="A50" s="229" t="s">
        <v>115</v>
      </c>
      <c r="B50" s="224" t="s">
        <v>143</v>
      </c>
      <c r="C50" s="227" t="s">
        <v>238</v>
      </c>
      <c r="D50" s="107" t="s">
        <v>4</v>
      </c>
      <c r="E50" s="5">
        <f t="shared" ref="E50" si="32">SUM(E51:E54)</f>
        <v>0</v>
      </c>
      <c r="F50" s="5">
        <f t="shared" ref="F50:K50" si="33">F51+F52+F53+F54</f>
        <v>120</v>
      </c>
      <c r="G50" s="5">
        <f t="shared" si="33"/>
        <v>0</v>
      </c>
      <c r="H50" s="5">
        <f t="shared" si="33"/>
        <v>30</v>
      </c>
      <c r="I50" s="5">
        <f t="shared" si="33"/>
        <v>30</v>
      </c>
      <c r="J50" s="5">
        <f t="shared" si="33"/>
        <v>30</v>
      </c>
      <c r="K50" s="5">
        <f t="shared" si="33"/>
        <v>30</v>
      </c>
      <c r="L50" s="227" t="s">
        <v>196</v>
      </c>
      <c r="M50" s="232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s="3" customFormat="1" ht="47.25" customHeight="1" x14ac:dyDescent="0.2">
      <c r="A51" s="229"/>
      <c r="B51" s="225"/>
      <c r="C51" s="227"/>
      <c r="D51" s="107" t="s">
        <v>3</v>
      </c>
      <c r="E51" s="5">
        <v>0</v>
      </c>
      <c r="F51" s="5">
        <f t="shared" ref="F51:F54" si="34">G51+H51+I51+J51+K51</f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227"/>
      <c r="M51" s="23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s="3" customFormat="1" ht="61.5" customHeight="1" x14ac:dyDescent="0.2">
      <c r="A52" s="229"/>
      <c r="B52" s="225"/>
      <c r="C52" s="227"/>
      <c r="D52" s="107" t="s">
        <v>2</v>
      </c>
      <c r="E52" s="5">
        <v>0</v>
      </c>
      <c r="F52" s="5">
        <f t="shared" si="34"/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227"/>
      <c r="M52" s="233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s="3" customFormat="1" ht="78.75" customHeight="1" x14ac:dyDescent="0.2">
      <c r="A53" s="229"/>
      <c r="B53" s="225"/>
      <c r="C53" s="227"/>
      <c r="D53" s="107" t="s">
        <v>1</v>
      </c>
      <c r="E53" s="5">
        <v>0</v>
      </c>
      <c r="F53" s="5">
        <f t="shared" si="34"/>
        <v>120</v>
      </c>
      <c r="G53" s="5">
        <v>0</v>
      </c>
      <c r="H53" s="5">
        <v>30</v>
      </c>
      <c r="I53" s="5">
        <v>30</v>
      </c>
      <c r="J53" s="5">
        <v>30</v>
      </c>
      <c r="K53" s="5">
        <v>30</v>
      </c>
      <c r="L53" s="227"/>
      <c r="M53" s="233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s="3" customFormat="1" ht="32.25" customHeight="1" x14ac:dyDescent="0.2">
      <c r="A54" s="229"/>
      <c r="B54" s="226"/>
      <c r="C54" s="227"/>
      <c r="D54" s="107" t="s">
        <v>0</v>
      </c>
      <c r="E54" s="5">
        <v>0</v>
      </c>
      <c r="F54" s="5">
        <f t="shared" si="34"/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227"/>
      <c r="M54" s="23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s="3" customFormat="1" ht="16.5" customHeight="1" x14ac:dyDescent="0.2">
      <c r="A55" s="229" t="s">
        <v>116</v>
      </c>
      <c r="B55" s="224" t="s">
        <v>145</v>
      </c>
      <c r="C55" s="227" t="s">
        <v>238</v>
      </c>
      <c r="D55" s="107" t="s">
        <v>4</v>
      </c>
      <c r="E55" s="5">
        <f t="shared" ref="E55" si="35">SUM(E56:E59)</f>
        <v>0</v>
      </c>
      <c r="F55" s="5">
        <f t="shared" ref="F55:K55" si="36">F56+F57+F58+F59</f>
        <v>0</v>
      </c>
      <c r="G55" s="5">
        <f t="shared" si="36"/>
        <v>0</v>
      </c>
      <c r="H55" s="5">
        <f t="shared" si="36"/>
        <v>0</v>
      </c>
      <c r="I55" s="5">
        <f t="shared" si="36"/>
        <v>0</v>
      </c>
      <c r="J55" s="5">
        <f t="shared" si="36"/>
        <v>0</v>
      </c>
      <c r="K55" s="5">
        <f t="shared" si="36"/>
        <v>0</v>
      </c>
      <c r="L55" s="227" t="s">
        <v>84</v>
      </c>
      <c r="M55" s="227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s="3" customFormat="1" ht="48" customHeight="1" x14ac:dyDescent="0.2">
      <c r="A56" s="229"/>
      <c r="B56" s="225"/>
      <c r="C56" s="227"/>
      <c r="D56" s="107" t="s">
        <v>3</v>
      </c>
      <c r="E56" s="5">
        <v>0</v>
      </c>
      <c r="F56" s="5">
        <f t="shared" ref="F56:F59" si="37">G56+H56+I56+J56+K56</f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227"/>
      <c r="M56" s="227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s="3" customFormat="1" ht="60.75" customHeight="1" x14ac:dyDescent="0.2">
      <c r="A57" s="229"/>
      <c r="B57" s="225"/>
      <c r="C57" s="227"/>
      <c r="D57" s="107" t="s">
        <v>2</v>
      </c>
      <c r="E57" s="5">
        <v>0</v>
      </c>
      <c r="F57" s="5">
        <f t="shared" si="37"/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227"/>
      <c r="M57" s="22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s="3" customFormat="1" ht="75" customHeight="1" x14ac:dyDescent="0.2">
      <c r="A58" s="229"/>
      <c r="B58" s="225"/>
      <c r="C58" s="227"/>
      <c r="D58" s="107" t="s">
        <v>1</v>
      </c>
      <c r="E58" s="5">
        <v>0</v>
      </c>
      <c r="F58" s="5">
        <f t="shared" si="37"/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227"/>
      <c r="M58" s="22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s="3" customFormat="1" ht="32.25" customHeight="1" x14ac:dyDescent="0.2">
      <c r="A59" s="229"/>
      <c r="B59" s="226"/>
      <c r="C59" s="227"/>
      <c r="D59" s="107" t="s">
        <v>0</v>
      </c>
      <c r="E59" s="5">
        <v>0</v>
      </c>
      <c r="F59" s="5">
        <f t="shared" si="37"/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227"/>
      <c r="M59" s="227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s="3" customFormat="1" ht="18" customHeight="1" x14ac:dyDescent="0.2">
      <c r="A60" s="229" t="s">
        <v>14</v>
      </c>
      <c r="B60" s="203" t="s">
        <v>223</v>
      </c>
      <c r="C60" s="227" t="s">
        <v>238</v>
      </c>
      <c r="D60" s="107" t="s">
        <v>4</v>
      </c>
      <c r="E60" s="5">
        <f t="shared" ref="E60:K60" si="38">E61+E62+E63+E64</f>
        <v>50</v>
      </c>
      <c r="F60" s="5">
        <f t="shared" si="38"/>
        <v>280</v>
      </c>
      <c r="G60" s="5">
        <f t="shared" si="38"/>
        <v>80</v>
      </c>
      <c r="H60" s="5">
        <f t="shared" si="38"/>
        <v>50</v>
      </c>
      <c r="I60" s="5">
        <f t="shared" si="38"/>
        <v>50</v>
      </c>
      <c r="J60" s="5">
        <f t="shared" si="38"/>
        <v>50</v>
      </c>
      <c r="K60" s="5">
        <f t="shared" si="38"/>
        <v>50</v>
      </c>
      <c r="L60" s="227"/>
      <c r="M60" s="224" t="s">
        <v>415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s="3" customFormat="1" ht="47.25" customHeight="1" x14ac:dyDescent="0.2">
      <c r="A61" s="229"/>
      <c r="B61" s="203"/>
      <c r="C61" s="227"/>
      <c r="D61" s="107" t="s">
        <v>3</v>
      </c>
      <c r="E61" s="5">
        <f>E66+E71+E76+E81</f>
        <v>0</v>
      </c>
      <c r="F61" s="5">
        <f t="shared" ref="F61:K61" si="39">F66+F71+F76+F81</f>
        <v>0</v>
      </c>
      <c r="G61" s="5">
        <f t="shared" si="39"/>
        <v>0</v>
      </c>
      <c r="H61" s="5">
        <f t="shared" si="39"/>
        <v>0</v>
      </c>
      <c r="I61" s="5">
        <f t="shared" si="39"/>
        <v>0</v>
      </c>
      <c r="J61" s="5">
        <f t="shared" si="39"/>
        <v>0</v>
      </c>
      <c r="K61" s="5">
        <f t="shared" si="39"/>
        <v>0</v>
      </c>
      <c r="L61" s="227"/>
      <c r="M61" s="225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s="3" customFormat="1" ht="62.25" customHeight="1" x14ac:dyDescent="0.2">
      <c r="A62" s="229"/>
      <c r="B62" s="203"/>
      <c r="C62" s="227"/>
      <c r="D62" s="107" t="s">
        <v>2</v>
      </c>
      <c r="E62" s="5">
        <f>E67+E72+E77+E82</f>
        <v>0</v>
      </c>
      <c r="F62" s="5">
        <f t="shared" ref="F62:K62" si="40">F67+F72+F77+F82</f>
        <v>0</v>
      </c>
      <c r="G62" s="5">
        <f t="shared" si="40"/>
        <v>0</v>
      </c>
      <c r="H62" s="5">
        <f t="shared" si="40"/>
        <v>0</v>
      </c>
      <c r="I62" s="5">
        <f t="shared" si="40"/>
        <v>0</v>
      </c>
      <c r="J62" s="5">
        <f t="shared" si="40"/>
        <v>0</v>
      </c>
      <c r="K62" s="5">
        <f t="shared" si="40"/>
        <v>0</v>
      </c>
      <c r="L62" s="227"/>
      <c r="M62" s="225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s="3" customFormat="1" ht="73.5" customHeight="1" x14ac:dyDescent="0.2">
      <c r="A63" s="229"/>
      <c r="B63" s="203"/>
      <c r="C63" s="227"/>
      <c r="D63" s="107" t="s">
        <v>1</v>
      </c>
      <c r="E63" s="5">
        <f>E68+E73+E78+E83</f>
        <v>50</v>
      </c>
      <c r="F63" s="5">
        <f t="shared" ref="F63:K63" si="41">F68+F73+F78+F83</f>
        <v>280</v>
      </c>
      <c r="G63" s="5">
        <f t="shared" si="41"/>
        <v>80</v>
      </c>
      <c r="H63" s="5">
        <f t="shared" si="41"/>
        <v>50</v>
      </c>
      <c r="I63" s="5">
        <f t="shared" si="41"/>
        <v>50</v>
      </c>
      <c r="J63" s="5">
        <f t="shared" si="41"/>
        <v>50</v>
      </c>
      <c r="K63" s="5">
        <f t="shared" si="41"/>
        <v>50</v>
      </c>
      <c r="L63" s="227"/>
      <c r="M63" s="225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s="3" customFormat="1" ht="31.5" customHeight="1" x14ac:dyDescent="0.2">
      <c r="A64" s="229"/>
      <c r="B64" s="203"/>
      <c r="C64" s="227"/>
      <c r="D64" s="107" t="s">
        <v>0</v>
      </c>
      <c r="E64" s="5">
        <f>E69+E74+E79+E84</f>
        <v>0</v>
      </c>
      <c r="F64" s="5">
        <f t="shared" ref="F64:K64" si="42">F69+F74+F79+F84</f>
        <v>0</v>
      </c>
      <c r="G64" s="5">
        <f t="shared" si="42"/>
        <v>0</v>
      </c>
      <c r="H64" s="5">
        <f t="shared" si="42"/>
        <v>0</v>
      </c>
      <c r="I64" s="5">
        <f t="shared" si="42"/>
        <v>0</v>
      </c>
      <c r="J64" s="5">
        <f t="shared" si="42"/>
        <v>0</v>
      </c>
      <c r="K64" s="5">
        <f t="shared" si="42"/>
        <v>0</v>
      </c>
      <c r="L64" s="227"/>
      <c r="M64" s="226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s="3" customFormat="1" ht="30.75" customHeight="1" x14ac:dyDescent="0.2">
      <c r="A65" s="245" t="s">
        <v>27</v>
      </c>
      <c r="B65" s="228" t="s">
        <v>224</v>
      </c>
      <c r="C65" s="227" t="s">
        <v>238</v>
      </c>
      <c r="D65" s="107" t="s">
        <v>4</v>
      </c>
      <c r="E65" s="5">
        <v>0</v>
      </c>
      <c r="F65" s="5">
        <f t="shared" ref="F65" si="43">F66+F67+F68+F69</f>
        <v>20</v>
      </c>
      <c r="G65" s="5">
        <f t="shared" ref="G65" si="44">G66+G67+G68+G69</f>
        <v>20</v>
      </c>
      <c r="H65" s="5">
        <f t="shared" ref="H65" si="45">H66+H67+H68+H69</f>
        <v>0</v>
      </c>
      <c r="I65" s="5">
        <f t="shared" ref="I65" si="46">I66+I67+I68+I69</f>
        <v>0</v>
      </c>
      <c r="J65" s="5">
        <f t="shared" ref="J65" si="47">J66+J67+J68+J69</f>
        <v>0</v>
      </c>
      <c r="K65" s="5">
        <f t="shared" ref="K65" si="48">K66+K67+K68+K69</f>
        <v>0</v>
      </c>
      <c r="L65" s="227" t="s">
        <v>85</v>
      </c>
      <c r="M65" s="227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s="3" customFormat="1" ht="48.75" customHeight="1" x14ac:dyDescent="0.2">
      <c r="A66" s="246"/>
      <c r="B66" s="228"/>
      <c r="C66" s="227"/>
      <c r="D66" s="107" t="s">
        <v>3</v>
      </c>
      <c r="E66" s="5">
        <v>0</v>
      </c>
      <c r="F66" s="5">
        <f t="shared" ref="F66:F69" si="49">G66+H66+I66+J66+K66</f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227"/>
      <c r="M66" s="22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s="3" customFormat="1" ht="63" customHeight="1" x14ac:dyDescent="0.2">
      <c r="A67" s="246"/>
      <c r="B67" s="228"/>
      <c r="C67" s="227"/>
      <c r="D67" s="107" t="s">
        <v>2</v>
      </c>
      <c r="E67" s="5">
        <v>0</v>
      </c>
      <c r="F67" s="5">
        <f t="shared" si="49"/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227"/>
      <c r="M67" s="227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s="3" customFormat="1" ht="81.75" customHeight="1" x14ac:dyDescent="0.2">
      <c r="A68" s="246"/>
      <c r="B68" s="228"/>
      <c r="C68" s="227"/>
      <c r="D68" s="107" t="s">
        <v>1</v>
      </c>
      <c r="E68" s="5">
        <v>25</v>
      </c>
      <c r="F68" s="5">
        <f t="shared" si="49"/>
        <v>20</v>
      </c>
      <c r="G68" s="5">
        <v>20</v>
      </c>
      <c r="H68" s="5">
        <v>0</v>
      </c>
      <c r="I68" s="5">
        <v>0</v>
      </c>
      <c r="J68" s="5">
        <v>0</v>
      </c>
      <c r="K68" s="5">
        <v>0</v>
      </c>
      <c r="L68" s="227"/>
      <c r="M68" s="22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s="3" customFormat="1" ht="36.75" customHeight="1" x14ac:dyDescent="0.2">
      <c r="A69" s="247"/>
      <c r="B69" s="228"/>
      <c r="C69" s="227"/>
      <c r="D69" s="107" t="s">
        <v>0</v>
      </c>
      <c r="E69" s="5">
        <v>0</v>
      </c>
      <c r="F69" s="5">
        <f t="shared" si="49"/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227"/>
      <c r="M69" s="22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s="3" customFormat="1" ht="38.25" customHeight="1" x14ac:dyDescent="0.2">
      <c r="A70" s="229" t="s">
        <v>117</v>
      </c>
      <c r="B70" s="228" t="s">
        <v>225</v>
      </c>
      <c r="C70" s="227" t="s">
        <v>238</v>
      </c>
      <c r="D70" s="107" t="s">
        <v>4</v>
      </c>
      <c r="E70" s="5">
        <f t="shared" ref="E70" si="50">SUM(E71:E74)</f>
        <v>0</v>
      </c>
      <c r="F70" s="5">
        <f t="shared" ref="F70" si="51">F71+F72+F73+F74</f>
        <v>20</v>
      </c>
      <c r="G70" s="5">
        <f t="shared" ref="G70" si="52">G71+G72+G73+G74</f>
        <v>20</v>
      </c>
      <c r="H70" s="5">
        <f t="shared" ref="H70" si="53">H71+H72+H73+H74</f>
        <v>0</v>
      </c>
      <c r="I70" s="5">
        <f t="shared" ref="I70" si="54">I71+I72+I73+I74</f>
        <v>0</v>
      </c>
      <c r="J70" s="5">
        <f t="shared" ref="J70" si="55">J71+J72+J73+J74</f>
        <v>0</v>
      </c>
      <c r="K70" s="5">
        <f t="shared" ref="K70" si="56">K71+K72+K73+K74</f>
        <v>0</v>
      </c>
      <c r="L70" s="227" t="s">
        <v>86</v>
      </c>
      <c r="M70" s="22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s="3" customFormat="1" ht="57.75" customHeight="1" x14ac:dyDescent="0.2">
      <c r="A71" s="229"/>
      <c r="B71" s="228"/>
      <c r="C71" s="227"/>
      <c r="D71" s="107" t="s">
        <v>3</v>
      </c>
      <c r="E71" s="5">
        <v>0</v>
      </c>
      <c r="F71" s="5">
        <f t="shared" ref="F71:F74" si="57">G71+H71+I71+J71+K71</f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227"/>
      <c r="M71" s="225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s="3" customFormat="1" ht="67.150000000000006" customHeight="1" x14ac:dyDescent="0.2">
      <c r="A72" s="229"/>
      <c r="B72" s="228"/>
      <c r="C72" s="227"/>
      <c r="D72" s="107" t="s">
        <v>2</v>
      </c>
      <c r="E72" s="5">
        <v>0</v>
      </c>
      <c r="F72" s="5">
        <f t="shared" si="57"/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227"/>
      <c r="M72" s="225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s="3" customFormat="1" ht="79.900000000000006" customHeight="1" x14ac:dyDescent="0.2">
      <c r="A73" s="229"/>
      <c r="B73" s="228"/>
      <c r="C73" s="227"/>
      <c r="D73" s="107" t="s">
        <v>1</v>
      </c>
      <c r="E73" s="5">
        <v>0</v>
      </c>
      <c r="F73" s="5">
        <f t="shared" si="57"/>
        <v>20</v>
      </c>
      <c r="G73" s="5">
        <v>20</v>
      </c>
      <c r="H73" s="5">
        <v>0</v>
      </c>
      <c r="I73" s="5">
        <v>0</v>
      </c>
      <c r="J73" s="5">
        <v>0</v>
      </c>
      <c r="K73" s="5">
        <v>0</v>
      </c>
      <c r="L73" s="227"/>
      <c r="M73" s="225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s="3" customFormat="1" ht="69" customHeight="1" x14ac:dyDescent="0.2">
      <c r="A74" s="229"/>
      <c r="B74" s="228"/>
      <c r="C74" s="227"/>
      <c r="D74" s="107" t="s">
        <v>0</v>
      </c>
      <c r="E74" s="5">
        <v>0</v>
      </c>
      <c r="F74" s="5">
        <f t="shared" si="57"/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227"/>
      <c r="M74" s="226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s="3" customFormat="1" ht="19.5" customHeight="1" x14ac:dyDescent="0.2">
      <c r="A75" s="245" t="s">
        <v>118</v>
      </c>
      <c r="B75" s="236" t="s">
        <v>226</v>
      </c>
      <c r="C75" s="227" t="s">
        <v>238</v>
      </c>
      <c r="D75" s="107" t="s">
        <v>4</v>
      </c>
      <c r="E75" s="5">
        <f t="shared" ref="E75" si="58">SUM(E76:E79)</f>
        <v>25</v>
      </c>
      <c r="F75" s="5">
        <f t="shared" ref="F75:K75" si="59">F76+F77+F78+F79</f>
        <v>120</v>
      </c>
      <c r="G75" s="5">
        <f t="shared" si="59"/>
        <v>20</v>
      </c>
      <c r="H75" s="5">
        <f t="shared" si="59"/>
        <v>25</v>
      </c>
      <c r="I75" s="5">
        <f t="shared" si="59"/>
        <v>25</v>
      </c>
      <c r="J75" s="5">
        <f t="shared" si="59"/>
        <v>25</v>
      </c>
      <c r="K75" s="5">
        <f t="shared" si="59"/>
        <v>25</v>
      </c>
      <c r="L75" s="232" t="s">
        <v>84</v>
      </c>
      <c r="M75" s="23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s="3" customFormat="1" ht="45" customHeight="1" x14ac:dyDescent="0.2">
      <c r="A76" s="246"/>
      <c r="B76" s="252"/>
      <c r="C76" s="227"/>
      <c r="D76" s="107" t="s">
        <v>3</v>
      </c>
      <c r="E76" s="5">
        <v>0</v>
      </c>
      <c r="F76" s="5">
        <f t="shared" ref="F76:F79" si="60">G76+H76+I76+J76+K76</f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233"/>
      <c r="M76" s="233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s="3" customFormat="1" ht="59.25" customHeight="1" x14ac:dyDescent="0.2">
      <c r="A77" s="246"/>
      <c r="B77" s="252"/>
      <c r="C77" s="227"/>
      <c r="D77" s="107" t="s">
        <v>2</v>
      </c>
      <c r="E77" s="5">
        <v>0</v>
      </c>
      <c r="F77" s="5">
        <f t="shared" si="60"/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233"/>
      <c r="M77" s="233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s="3" customFormat="1" ht="78" customHeight="1" x14ac:dyDescent="0.2">
      <c r="A78" s="246"/>
      <c r="B78" s="252"/>
      <c r="C78" s="227"/>
      <c r="D78" s="107" t="s">
        <v>1</v>
      </c>
      <c r="E78" s="5">
        <v>25</v>
      </c>
      <c r="F78" s="5">
        <f t="shared" si="60"/>
        <v>120</v>
      </c>
      <c r="G78" s="5">
        <v>20</v>
      </c>
      <c r="H78" s="5">
        <v>25</v>
      </c>
      <c r="I78" s="5">
        <v>25</v>
      </c>
      <c r="J78" s="5">
        <v>25</v>
      </c>
      <c r="K78" s="5">
        <v>25</v>
      </c>
      <c r="L78" s="233"/>
      <c r="M78" s="233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s="3" customFormat="1" ht="36.75" customHeight="1" x14ac:dyDescent="0.2">
      <c r="A79" s="247"/>
      <c r="B79" s="253"/>
      <c r="C79" s="227"/>
      <c r="D79" s="107" t="s">
        <v>0</v>
      </c>
      <c r="E79" s="5">
        <v>0</v>
      </c>
      <c r="F79" s="5">
        <f t="shared" si="60"/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234"/>
      <c r="M79" s="23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s="3" customFormat="1" ht="16.5" customHeight="1" x14ac:dyDescent="0.2">
      <c r="A80" s="229" t="s">
        <v>119</v>
      </c>
      <c r="B80" s="224" t="s">
        <v>227</v>
      </c>
      <c r="C80" s="227" t="s">
        <v>238</v>
      </c>
      <c r="D80" s="107" t="s">
        <v>4</v>
      </c>
      <c r="E80" s="5">
        <f t="shared" ref="E80" si="61">SUM(E81:E84)</f>
        <v>0</v>
      </c>
      <c r="F80" s="5">
        <f t="shared" ref="F80" si="62">F81+F82+F83+F84</f>
        <v>120</v>
      </c>
      <c r="G80" s="5">
        <f t="shared" ref="G80" si="63">G81+G82+G83+G84</f>
        <v>20</v>
      </c>
      <c r="H80" s="5">
        <f t="shared" ref="H80" si="64">H81+H82+H83+H84</f>
        <v>25</v>
      </c>
      <c r="I80" s="5">
        <f t="shared" ref="I80" si="65">I81+I82+I83+I84</f>
        <v>25</v>
      </c>
      <c r="J80" s="5">
        <f t="shared" ref="J80" si="66">J81+J82+J83+J84</f>
        <v>25</v>
      </c>
      <c r="K80" s="5">
        <f t="shared" ref="K80" si="67">K81+K82+K83+K84</f>
        <v>25</v>
      </c>
      <c r="L80" s="227" t="s">
        <v>109</v>
      </c>
      <c r="M80" s="232" t="s">
        <v>9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s="3" customFormat="1" ht="45.75" customHeight="1" x14ac:dyDescent="0.2">
      <c r="A81" s="229"/>
      <c r="B81" s="225"/>
      <c r="C81" s="227"/>
      <c r="D81" s="107" t="s">
        <v>3</v>
      </c>
      <c r="E81" s="5">
        <v>0</v>
      </c>
      <c r="F81" s="5">
        <f t="shared" ref="F81:F84" si="68">G81+H81+I81+J81+K81</f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227"/>
      <c r="M81" s="233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s="3" customFormat="1" ht="59.25" customHeight="1" x14ac:dyDescent="0.2">
      <c r="A82" s="229"/>
      <c r="B82" s="225"/>
      <c r="C82" s="227"/>
      <c r="D82" s="107" t="s">
        <v>2</v>
      </c>
      <c r="E82" s="5">
        <v>0</v>
      </c>
      <c r="F82" s="5">
        <f t="shared" si="68"/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227"/>
      <c r="M82" s="233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s="3" customFormat="1" ht="76.5" customHeight="1" x14ac:dyDescent="0.2">
      <c r="A83" s="229"/>
      <c r="B83" s="225"/>
      <c r="C83" s="227"/>
      <c r="D83" s="107" t="s">
        <v>1</v>
      </c>
      <c r="E83" s="5">
        <v>0</v>
      </c>
      <c r="F83" s="5">
        <f t="shared" si="68"/>
        <v>120</v>
      </c>
      <c r="G83" s="5">
        <v>20</v>
      </c>
      <c r="H83" s="5">
        <v>25</v>
      </c>
      <c r="I83" s="5">
        <v>25</v>
      </c>
      <c r="J83" s="5">
        <v>25</v>
      </c>
      <c r="K83" s="5">
        <v>25</v>
      </c>
      <c r="L83" s="227"/>
      <c r="M83" s="23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s="3" customFormat="1" ht="36.75" customHeight="1" x14ac:dyDescent="0.2">
      <c r="A84" s="229"/>
      <c r="B84" s="226"/>
      <c r="C84" s="227"/>
      <c r="D84" s="107" t="s">
        <v>0</v>
      </c>
      <c r="E84" s="5">
        <v>0</v>
      </c>
      <c r="F84" s="5">
        <f t="shared" si="68"/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227"/>
      <c r="M84" s="23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" x14ac:dyDescent="0.2">
      <c r="A85" s="237" t="s">
        <v>13</v>
      </c>
      <c r="B85" s="236" t="s">
        <v>146</v>
      </c>
      <c r="C85" s="227" t="s">
        <v>238</v>
      </c>
      <c r="D85" s="107" t="s">
        <v>4</v>
      </c>
      <c r="E85" s="5">
        <f t="shared" ref="E85:F85" si="69">E86+E87+E88+E89</f>
        <v>16736.5</v>
      </c>
      <c r="F85" s="6">
        <f t="shared" si="69"/>
        <v>266908</v>
      </c>
      <c r="G85" s="6">
        <f t="shared" ref="G85" si="70">G86+G87+G88+G89</f>
        <v>43000</v>
      </c>
      <c r="H85" s="6">
        <f t="shared" ref="H85:K85" si="71">H86+H87+H88+H89</f>
        <v>52027</v>
      </c>
      <c r="I85" s="6">
        <f t="shared" si="71"/>
        <v>55827</v>
      </c>
      <c r="J85" s="5">
        <f t="shared" si="71"/>
        <v>57127</v>
      </c>
      <c r="K85" s="5">
        <f t="shared" si="71"/>
        <v>58927</v>
      </c>
      <c r="L85" s="232"/>
      <c r="M85" s="232" t="s">
        <v>422</v>
      </c>
    </row>
    <row r="86" spans="1:28" ht="45" x14ac:dyDescent="0.2">
      <c r="A86" s="237"/>
      <c r="B86" s="225"/>
      <c r="C86" s="227"/>
      <c r="D86" s="107" t="s">
        <v>3</v>
      </c>
      <c r="E86" s="5">
        <f t="shared" ref="E86:F86" si="72">E91+E96+E101+E106</f>
        <v>0</v>
      </c>
      <c r="F86" s="6">
        <f t="shared" si="72"/>
        <v>0</v>
      </c>
      <c r="G86" s="6">
        <f>G91+G96+G101+G106</f>
        <v>0</v>
      </c>
      <c r="H86" s="6">
        <f t="shared" ref="H86:K86" si="73">H91+H96+H101+H106</f>
        <v>0</v>
      </c>
      <c r="I86" s="5">
        <f t="shared" si="73"/>
        <v>0</v>
      </c>
      <c r="J86" s="5">
        <f t="shared" si="73"/>
        <v>0</v>
      </c>
      <c r="K86" s="5">
        <f t="shared" si="73"/>
        <v>0</v>
      </c>
      <c r="L86" s="233"/>
      <c r="M86" s="233"/>
    </row>
    <row r="87" spans="1:28" ht="60" x14ac:dyDescent="0.2">
      <c r="A87" s="237"/>
      <c r="B87" s="225"/>
      <c r="C87" s="227"/>
      <c r="D87" s="107" t="s">
        <v>2</v>
      </c>
      <c r="E87" s="5">
        <f t="shared" ref="E87:F87" si="74">E92+E97+E102+E107</f>
        <v>0</v>
      </c>
      <c r="F87" s="6">
        <f t="shared" si="74"/>
        <v>0</v>
      </c>
      <c r="G87" s="6">
        <f>G92+G97+G102+G107</f>
        <v>0</v>
      </c>
      <c r="H87" s="6">
        <f t="shared" ref="H87:K87" si="75">H92+H97+H102+H107</f>
        <v>0</v>
      </c>
      <c r="I87" s="5">
        <f t="shared" si="75"/>
        <v>0</v>
      </c>
      <c r="J87" s="5">
        <f t="shared" si="75"/>
        <v>0</v>
      </c>
      <c r="K87" s="5">
        <f t="shared" si="75"/>
        <v>0</v>
      </c>
      <c r="L87" s="233"/>
      <c r="M87" s="233"/>
    </row>
    <row r="88" spans="1:28" ht="75" x14ac:dyDescent="0.2">
      <c r="A88" s="237"/>
      <c r="B88" s="225"/>
      <c r="C88" s="227"/>
      <c r="D88" s="107" t="s">
        <v>1</v>
      </c>
      <c r="E88" s="5">
        <f t="shared" ref="E88:F88" si="76">E93+E98+E103+E108</f>
        <v>16736.5</v>
      </c>
      <c r="F88" s="6">
        <f t="shared" si="76"/>
        <v>266908</v>
      </c>
      <c r="G88" s="6">
        <f>G93+G98+G103+G108</f>
        <v>43000</v>
      </c>
      <c r="H88" s="6">
        <f t="shared" ref="H88:K88" si="77">H93+H98+H103+H108</f>
        <v>52027</v>
      </c>
      <c r="I88" s="6">
        <f t="shared" si="77"/>
        <v>55827</v>
      </c>
      <c r="J88" s="5">
        <f t="shared" si="77"/>
        <v>57127</v>
      </c>
      <c r="K88" s="5">
        <f t="shared" si="77"/>
        <v>58927</v>
      </c>
      <c r="L88" s="233"/>
      <c r="M88" s="233"/>
    </row>
    <row r="89" spans="1:28" ht="30" x14ac:dyDescent="0.2">
      <c r="A89" s="237"/>
      <c r="B89" s="226"/>
      <c r="C89" s="227"/>
      <c r="D89" s="107" t="s">
        <v>0</v>
      </c>
      <c r="E89" s="5">
        <f t="shared" ref="E89:F89" si="78">E94+E99+E104+E109</f>
        <v>0</v>
      </c>
      <c r="F89" s="6">
        <f t="shared" si="78"/>
        <v>0</v>
      </c>
      <c r="G89" s="6">
        <f>G94+G99+G104+G109</f>
        <v>0</v>
      </c>
      <c r="H89" s="6">
        <f t="shared" ref="H89:K89" si="79">H94+H99+H104+H109</f>
        <v>0</v>
      </c>
      <c r="I89" s="5">
        <f t="shared" si="79"/>
        <v>0</v>
      </c>
      <c r="J89" s="5">
        <f t="shared" si="79"/>
        <v>0</v>
      </c>
      <c r="K89" s="5">
        <f t="shared" si="79"/>
        <v>0</v>
      </c>
      <c r="L89" s="234"/>
      <c r="M89" s="234"/>
    </row>
    <row r="90" spans="1:28" ht="15" x14ac:dyDescent="0.2">
      <c r="A90" s="237" t="s">
        <v>120</v>
      </c>
      <c r="B90" s="236" t="s">
        <v>386</v>
      </c>
      <c r="C90" s="227" t="s">
        <v>238</v>
      </c>
      <c r="D90" s="107" t="s">
        <v>4</v>
      </c>
      <c r="E90" s="5">
        <f t="shared" ref="E90" si="80">SUM(E91:E94)</f>
        <v>5088.3999999999996</v>
      </c>
      <c r="F90" s="6">
        <f>F91+F92+F93+F94</f>
        <v>224723.1</v>
      </c>
      <c r="G90" s="6">
        <f t="shared" ref="G90:K90" si="81">G91+G92+G93+G94</f>
        <v>16315.1</v>
      </c>
      <c r="H90" s="6">
        <f t="shared" si="81"/>
        <v>49027</v>
      </c>
      <c r="I90" s="6">
        <f t="shared" si="81"/>
        <v>51827</v>
      </c>
      <c r="J90" s="5">
        <f t="shared" si="81"/>
        <v>53127</v>
      </c>
      <c r="K90" s="5">
        <f t="shared" si="81"/>
        <v>54427</v>
      </c>
      <c r="L90" s="232" t="s">
        <v>87</v>
      </c>
      <c r="M90" s="224"/>
    </row>
    <row r="91" spans="1:28" ht="45" x14ac:dyDescent="0.2">
      <c r="A91" s="237"/>
      <c r="B91" s="225"/>
      <c r="C91" s="227"/>
      <c r="D91" s="107" t="s">
        <v>3</v>
      </c>
      <c r="E91" s="5">
        <v>0</v>
      </c>
      <c r="F91" s="6">
        <f t="shared" ref="F91:F94" si="82">G91+H91+I91+J91+K91</f>
        <v>0</v>
      </c>
      <c r="G91" s="6"/>
      <c r="H91" s="6">
        <v>0</v>
      </c>
      <c r="I91" s="5">
        <v>0</v>
      </c>
      <c r="J91" s="5">
        <v>0</v>
      </c>
      <c r="K91" s="5">
        <v>0</v>
      </c>
      <c r="L91" s="233"/>
      <c r="M91" s="225"/>
    </row>
    <row r="92" spans="1:28" ht="60" x14ac:dyDescent="0.2">
      <c r="A92" s="237"/>
      <c r="B92" s="225"/>
      <c r="C92" s="227"/>
      <c r="D92" s="107" t="s">
        <v>2</v>
      </c>
      <c r="E92" s="5">
        <v>0</v>
      </c>
      <c r="F92" s="6">
        <f t="shared" si="82"/>
        <v>0</v>
      </c>
      <c r="G92" s="6">
        <v>0</v>
      </c>
      <c r="H92" s="6">
        <v>0</v>
      </c>
      <c r="I92" s="5">
        <v>0</v>
      </c>
      <c r="J92" s="5">
        <v>0</v>
      </c>
      <c r="K92" s="5">
        <v>0</v>
      </c>
      <c r="L92" s="233"/>
      <c r="M92" s="225"/>
    </row>
    <row r="93" spans="1:28" ht="75" x14ac:dyDescent="0.2">
      <c r="A93" s="237"/>
      <c r="B93" s="225"/>
      <c r="C93" s="227"/>
      <c r="D93" s="107" t="s">
        <v>1</v>
      </c>
      <c r="E93" s="5">
        <v>5088.3999999999996</v>
      </c>
      <c r="F93" s="6">
        <f t="shared" si="82"/>
        <v>224723.1</v>
      </c>
      <c r="G93" s="6">
        <v>16315.1</v>
      </c>
      <c r="H93" s="6">
        <v>49027</v>
      </c>
      <c r="I93" s="6">
        <v>51827</v>
      </c>
      <c r="J93" s="5">
        <v>53127</v>
      </c>
      <c r="K93" s="5">
        <v>54427</v>
      </c>
      <c r="L93" s="233"/>
      <c r="M93" s="225"/>
    </row>
    <row r="94" spans="1:28" ht="30" x14ac:dyDescent="0.2">
      <c r="A94" s="237"/>
      <c r="B94" s="226"/>
      <c r="C94" s="227"/>
      <c r="D94" s="107" t="s">
        <v>0</v>
      </c>
      <c r="E94" s="5">
        <v>0</v>
      </c>
      <c r="F94" s="5">
        <f t="shared" si="82"/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234"/>
      <c r="M94" s="226"/>
    </row>
    <row r="95" spans="1:28" ht="15" x14ac:dyDescent="0.2">
      <c r="A95" s="237" t="s">
        <v>121</v>
      </c>
      <c r="B95" s="236" t="s">
        <v>387</v>
      </c>
      <c r="C95" s="227" t="s">
        <v>238</v>
      </c>
      <c r="D95" s="107" t="s">
        <v>4</v>
      </c>
      <c r="E95" s="5">
        <f t="shared" ref="E95" si="83">SUM(E96:E99)</f>
        <v>0</v>
      </c>
      <c r="F95" s="5">
        <f t="shared" ref="F95" si="84">F96+F97+F98+F99</f>
        <v>23684.9</v>
      </c>
      <c r="G95" s="5">
        <f t="shared" ref="G95" si="85">G96+G97+G98+G99</f>
        <v>23684.9</v>
      </c>
      <c r="H95" s="5">
        <f t="shared" ref="H95" si="86">H96+H97+H98+H99</f>
        <v>0</v>
      </c>
      <c r="I95" s="5">
        <f t="shared" ref="I95" si="87">I96+I97+I98+I99</f>
        <v>0</v>
      </c>
      <c r="J95" s="5">
        <f t="shared" ref="J95" si="88">J96+J97+J98+J99</f>
        <v>0</v>
      </c>
      <c r="K95" s="5">
        <f t="shared" ref="K95" si="89">K96+K97+K98+K99</f>
        <v>0</v>
      </c>
      <c r="L95" s="232" t="s">
        <v>87</v>
      </c>
      <c r="M95" s="232"/>
    </row>
    <row r="96" spans="1:28" ht="40.9" customHeight="1" x14ac:dyDescent="0.2">
      <c r="A96" s="237"/>
      <c r="B96" s="225"/>
      <c r="C96" s="227"/>
      <c r="D96" s="107" t="s">
        <v>3</v>
      </c>
      <c r="E96" s="5">
        <v>0</v>
      </c>
      <c r="F96" s="5">
        <f t="shared" ref="F96:F99" si="90">G96+H96+I96+J96+K96</f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233"/>
      <c r="M96" s="233"/>
    </row>
    <row r="97" spans="1:13" ht="57.6" customHeight="1" x14ac:dyDescent="0.2">
      <c r="A97" s="237"/>
      <c r="B97" s="225"/>
      <c r="C97" s="227"/>
      <c r="D97" s="107" t="s">
        <v>2</v>
      </c>
      <c r="E97" s="5">
        <v>0</v>
      </c>
      <c r="F97" s="5">
        <f t="shared" si="90"/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233"/>
      <c r="M97" s="233"/>
    </row>
    <row r="98" spans="1:13" ht="68.45" customHeight="1" x14ac:dyDescent="0.2">
      <c r="A98" s="237"/>
      <c r="B98" s="225"/>
      <c r="C98" s="227"/>
      <c r="D98" s="107" t="s">
        <v>1</v>
      </c>
      <c r="E98" s="5">
        <v>0</v>
      </c>
      <c r="F98" s="5">
        <f t="shared" si="90"/>
        <v>23684.9</v>
      </c>
      <c r="G98" s="5">
        <v>23684.9</v>
      </c>
      <c r="H98" s="5">
        <v>0</v>
      </c>
      <c r="I98" s="5">
        <v>0</v>
      </c>
      <c r="J98" s="5">
        <v>0</v>
      </c>
      <c r="K98" s="5">
        <v>0</v>
      </c>
      <c r="L98" s="233"/>
      <c r="M98" s="233"/>
    </row>
    <row r="99" spans="1:13" ht="36.75" customHeight="1" x14ac:dyDescent="0.2">
      <c r="A99" s="237"/>
      <c r="B99" s="226"/>
      <c r="C99" s="227"/>
      <c r="D99" s="107" t="s">
        <v>0</v>
      </c>
      <c r="E99" s="5">
        <v>0</v>
      </c>
      <c r="F99" s="5">
        <f t="shared" si="90"/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234"/>
      <c r="M99" s="234"/>
    </row>
    <row r="100" spans="1:13" ht="15" x14ac:dyDescent="0.2">
      <c r="A100" s="237" t="s">
        <v>122</v>
      </c>
      <c r="B100" s="236" t="s">
        <v>228</v>
      </c>
      <c r="C100" s="227" t="s">
        <v>238</v>
      </c>
      <c r="D100" s="107" t="s">
        <v>4</v>
      </c>
      <c r="E100" s="5">
        <f t="shared" ref="E100" si="91">SUM(E101:E104)</f>
        <v>10588.1</v>
      </c>
      <c r="F100" s="5">
        <f t="shared" ref="F100" si="92">F101+F102+F103+F104</f>
        <v>18500</v>
      </c>
      <c r="G100" s="5">
        <f t="shared" ref="G100" si="93">G101+G102+G103+G104</f>
        <v>3000</v>
      </c>
      <c r="H100" s="5">
        <f t="shared" ref="H100" si="94">H101+H102+H103+H104</f>
        <v>3000</v>
      </c>
      <c r="I100" s="5">
        <f t="shared" ref="I100" si="95">I101+I102+I103+I104</f>
        <v>4000</v>
      </c>
      <c r="J100" s="5">
        <f t="shared" ref="J100" si="96">J101+J102+J103+J104</f>
        <v>4000</v>
      </c>
      <c r="K100" s="5">
        <f t="shared" ref="K100" si="97">K101+K102+K103+K104</f>
        <v>4500</v>
      </c>
      <c r="L100" s="232" t="s">
        <v>7</v>
      </c>
      <c r="M100" s="232"/>
    </row>
    <row r="101" spans="1:13" ht="45" x14ac:dyDescent="0.2">
      <c r="A101" s="237"/>
      <c r="B101" s="225"/>
      <c r="C101" s="227"/>
      <c r="D101" s="107" t="s">
        <v>3</v>
      </c>
      <c r="E101" s="5">
        <v>0</v>
      </c>
      <c r="F101" s="5">
        <f t="shared" ref="F101:F104" si="98">G101+H101+I101+J101+K101</f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233"/>
      <c r="M101" s="233"/>
    </row>
    <row r="102" spans="1:13" ht="60" x14ac:dyDescent="0.2">
      <c r="A102" s="237"/>
      <c r="B102" s="225"/>
      <c r="C102" s="227"/>
      <c r="D102" s="107" t="s">
        <v>2</v>
      </c>
      <c r="E102" s="5">
        <v>0</v>
      </c>
      <c r="F102" s="5">
        <f t="shared" si="98"/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233"/>
      <c r="M102" s="233"/>
    </row>
    <row r="103" spans="1:13" ht="75" x14ac:dyDescent="0.2">
      <c r="A103" s="237"/>
      <c r="B103" s="225"/>
      <c r="C103" s="227"/>
      <c r="D103" s="107" t="s">
        <v>1</v>
      </c>
      <c r="E103" s="5">
        <v>10588.1</v>
      </c>
      <c r="F103" s="5">
        <f t="shared" si="98"/>
        <v>18500</v>
      </c>
      <c r="G103" s="5">
        <v>3000</v>
      </c>
      <c r="H103" s="5">
        <v>3000</v>
      </c>
      <c r="I103" s="5">
        <v>4000</v>
      </c>
      <c r="J103" s="5">
        <v>4000</v>
      </c>
      <c r="K103" s="5">
        <v>4500</v>
      </c>
      <c r="L103" s="233"/>
      <c r="M103" s="233"/>
    </row>
    <row r="104" spans="1:13" ht="32.25" customHeight="1" x14ac:dyDescent="0.2">
      <c r="A104" s="237"/>
      <c r="B104" s="226"/>
      <c r="C104" s="227"/>
      <c r="D104" s="107" t="s">
        <v>0</v>
      </c>
      <c r="E104" s="5">
        <v>0</v>
      </c>
      <c r="F104" s="5">
        <f t="shared" si="98"/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234"/>
      <c r="M104" s="234"/>
    </row>
    <row r="105" spans="1:13" ht="15" x14ac:dyDescent="0.2">
      <c r="A105" s="221" t="s">
        <v>123</v>
      </c>
      <c r="B105" s="236" t="s">
        <v>176</v>
      </c>
      <c r="C105" s="227" t="s">
        <v>238</v>
      </c>
      <c r="D105" s="107" t="s">
        <v>4</v>
      </c>
      <c r="E105" s="5">
        <f t="shared" ref="E105" si="99">SUM(E106:E109)</f>
        <v>1060</v>
      </c>
      <c r="F105" s="5">
        <f t="shared" ref="F105" si="100">F106+F107+F108+F109</f>
        <v>0</v>
      </c>
      <c r="G105" s="5">
        <f t="shared" ref="G105" si="101">G106+G107+G108+G109</f>
        <v>0</v>
      </c>
      <c r="H105" s="5">
        <f t="shared" ref="H105" si="102">H106+H107+H108+H109</f>
        <v>0</v>
      </c>
      <c r="I105" s="5">
        <f t="shared" ref="I105" si="103">I106+I107+I108+I109</f>
        <v>0</v>
      </c>
      <c r="J105" s="5">
        <f t="shared" ref="J105" si="104">J106+J107+J108+J109</f>
        <v>0</v>
      </c>
      <c r="K105" s="5">
        <f t="shared" ref="K105" si="105">K106+K107+K108+K109</f>
        <v>0</v>
      </c>
      <c r="L105" s="232" t="s">
        <v>7</v>
      </c>
      <c r="M105" s="232"/>
    </row>
    <row r="106" spans="1:13" ht="45" x14ac:dyDescent="0.2">
      <c r="A106" s="222"/>
      <c r="B106" s="225"/>
      <c r="C106" s="227"/>
      <c r="D106" s="107" t="s">
        <v>3</v>
      </c>
      <c r="E106" s="5">
        <v>0</v>
      </c>
      <c r="F106" s="5">
        <f t="shared" ref="F106:F109" si="106">G106+H106+I106+J106+K106</f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233"/>
      <c r="M106" s="233"/>
    </row>
    <row r="107" spans="1:13" ht="60" x14ac:dyDescent="0.2">
      <c r="A107" s="222"/>
      <c r="B107" s="225"/>
      <c r="C107" s="227"/>
      <c r="D107" s="107" t="s">
        <v>2</v>
      </c>
      <c r="E107" s="5">
        <v>0</v>
      </c>
      <c r="F107" s="5">
        <f t="shared" si="106"/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233"/>
      <c r="M107" s="233"/>
    </row>
    <row r="108" spans="1:13" ht="75" x14ac:dyDescent="0.2">
      <c r="A108" s="222"/>
      <c r="B108" s="225"/>
      <c r="C108" s="227"/>
      <c r="D108" s="107" t="s">
        <v>1</v>
      </c>
      <c r="E108" s="5">
        <v>1060</v>
      </c>
      <c r="F108" s="5">
        <f t="shared" si="106"/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233"/>
      <c r="M108" s="233"/>
    </row>
    <row r="109" spans="1:13" ht="28.5" customHeight="1" x14ac:dyDescent="0.2">
      <c r="A109" s="223"/>
      <c r="B109" s="226"/>
      <c r="C109" s="227"/>
      <c r="D109" s="107" t="s">
        <v>0</v>
      </c>
      <c r="E109" s="5">
        <v>0</v>
      </c>
      <c r="F109" s="5">
        <f t="shared" si="106"/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234"/>
      <c r="M109" s="234"/>
    </row>
    <row r="110" spans="1:13" ht="15" x14ac:dyDescent="0.2">
      <c r="A110" s="221" t="s">
        <v>11</v>
      </c>
      <c r="B110" s="224" t="s">
        <v>148</v>
      </c>
      <c r="C110" s="227" t="s">
        <v>238</v>
      </c>
      <c r="D110" s="107" t="s">
        <v>4</v>
      </c>
      <c r="E110" s="5">
        <f t="shared" ref="E110:F110" si="107">E111+E112+E113+E114</f>
        <v>125</v>
      </c>
      <c r="F110" s="5">
        <f t="shared" si="107"/>
        <v>11461.800000000001</v>
      </c>
      <c r="G110" s="5">
        <f>G111+G112+G113+G114</f>
        <v>2100</v>
      </c>
      <c r="H110" s="5">
        <f t="shared" ref="H110:K110" si="108">H111+H112+H113+H114</f>
        <v>2100</v>
      </c>
      <c r="I110" s="5">
        <f t="shared" si="108"/>
        <v>2420.6</v>
      </c>
      <c r="J110" s="5">
        <f t="shared" si="108"/>
        <v>2420.6</v>
      </c>
      <c r="K110" s="5">
        <f t="shared" si="108"/>
        <v>2420.6</v>
      </c>
      <c r="L110" s="232"/>
      <c r="M110" s="232" t="s">
        <v>423</v>
      </c>
    </row>
    <row r="111" spans="1:13" ht="45" x14ac:dyDescent="0.2">
      <c r="A111" s="222"/>
      <c r="B111" s="225"/>
      <c r="C111" s="227"/>
      <c r="D111" s="107" t="s">
        <v>3</v>
      </c>
      <c r="E111" s="5">
        <f t="shared" ref="E111:F111" si="109">E116+E121+E126+E131</f>
        <v>0</v>
      </c>
      <c r="F111" s="5">
        <f t="shared" si="109"/>
        <v>0</v>
      </c>
      <c r="G111" s="5">
        <f t="shared" ref="G111:K112" si="110">G116+G121+G126+G131</f>
        <v>0</v>
      </c>
      <c r="H111" s="5">
        <f t="shared" si="110"/>
        <v>0</v>
      </c>
      <c r="I111" s="5">
        <f t="shared" si="110"/>
        <v>0</v>
      </c>
      <c r="J111" s="5">
        <f t="shared" si="110"/>
        <v>0</v>
      </c>
      <c r="K111" s="5">
        <f t="shared" si="110"/>
        <v>0</v>
      </c>
      <c r="L111" s="233"/>
      <c r="M111" s="233"/>
    </row>
    <row r="112" spans="1:13" ht="60" x14ac:dyDescent="0.2">
      <c r="A112" s="222"/>
      <c r="B112" s="225"/>
      <c r="C112" s="227"/>
      <c r="D112" s="107" t="s">
        <v>2</v>
      </c>
      <c r="E112" s="5">
        <f t="shared" ref="E112:F112" si="111">E117+E122+E127+E132</f>
        <v>0</v>
      </c>
      <c r="F112" s="5">
        <f t="shared" si="111"/>
        <v>0</v>
      </c>
      <c r="G112" s="5">
        <f t="shared" si="110"/>
        <v>0</v>
      </c>
      <c r="H112" s="5">
        <f t="shared" si="110"/>
        <v>0</v>
      </c>
      <c r="I112" s="5">
        <f t="shared" si="110"/>
        <v>0</v>
      </c>
      <c r="J112" s="5">
        <f t="shared" si="110"/>
        <v>0</v>
      </c>
      <c r="K112" s="5">
        <f t="shared" si="110"/>
        <v>0</v>
      </c>
      <c r="L112" s="233"/>
      <c r="M112" s="233"/>
    </row>
    <row r="113" spans="1:13" ht="75" x14ac:dyDescent="0.2">
      <c r="A113" s="222"/>
      <c r="B113" s="225"/>
      <c r="C113" s="227"/>
      <c r="D113" s="107" t="s">
        <v>1</v>
      </c>
      <c r="E113" s="5">
        <f t="shared" ref="E113:F113" si="112">E118+E123+E128+E133</f>
        <v>125</v>
      </c>
      <c r="F113" s="5">
        <f t="shared" si="112"/>
        <v>11461.800000000001</v>
      </c>
      <c r="G113" s="5">
        <f>G118+G123+G128+G133</f>
        <v>2100</v>
      </c>
      <c r="H113" s="5">
        <f t="shared" ref="H113:K113" si="113">H118+H123+H128+H133</f>
        <v>2100</v>
      </c>
      <c r="I113" s="5">
        <f t="shared" si="113"/>
        <v>2420.6</v>
      </c>
      <c r="J113" s="5">
        <f t="shared" si="113"/>
        <v>2420.6</v>
      </c>
      <c r="K113" s="5">
        <f t="shared" si="113"/>
        <v>2420.6</v>
      </c>
      <c r="L113" s="233"/>
      <c r="M113" s="233"/>
    </row>
    <row r="114" spans="1:13" ht="61.5" customHeight="1" x14ac:dyDescent="0.2">
      <c r="A114" s="223"/>
      <c r="B114" s="226"/>
      <c r="C114" s="227"/>
      <c r="D114" s="107" t="s">
        <v>0</v>
      </c>
      <c r="E114" s="5">
        <f t="shared" ref="E114:F114" si="114">E119+E124+E129+E134</f>
        <v>0</v>
      </c>
      <c r="F114" s="5">
        <f t="shared" si="114"/>
        <v>0</v>
      </c>
      <c r="G114" s="5">
        <f>G119+G124+G129+G134</f>
        <v>0</v>
      </c>
      <c r="H114" s="5">
        <f t="shared" ref="H114:K114" si="115">H119+H124+H129+H134</f>
        <v>0</v>
      </c>
      <c r="I114" s="5">
        <f t="shared" si="115"/>
        <v>0</v>
      </c>
      <c r="J114" s="5">
        <f t="shared" si="115"/>
        <v>0</v>
      </c>
      <c r="K114" s="5">
        <f t="shared" si="115"/>
        <v>0</v>
      </c>
      <c r="L114" s="234"/>
      <c r="M114" s="234"/>
    </row>
    <row r="115" spans="1:13" ht="29.25" customHeight="1" x14ac:dyDescent="0.2">
      <c r="A115" s="221" t="s">
        <v>124</v>
      </c>
      <c r="B115" s="224" t="s">
        <v>147</v>
      </c>
      <c r="C115" s="227" t="s">
        <v>238</v>
      </c>
      <c r="D115" s="107" t="s">
        <v>4</v>
      </c>
      <c r="E115" s="5">
        <f t="shared" ref="E115" si="116">SUM(E116:E119)</f>
        <v>100</v>
      </c>
      <c r="F115" s="5">
        <f t="shared" ref="F115:K115" si="117">F116+F117+F118+F119</f>
        <v>8961.8000000000011</v>
      </c>
      <c r="G115" s="5">
        <f t="shared" si="117"/>
        <v>1600</v>
      </c>
      <c r="H115" s="5">
        <f t="shared" si="117"/>
        <v>1600</v>
      </c>
      <c r="I115" s="5">
        <f t="shared" si="117"/>
        <v>1920.6</v>
      </c>
      <c r="J115" s="5">
        <f t="shared" si="117"/>
        <v>1920.6</v>
      </c>
      <c r="K115" s="5">
        <f t="shared" si="117"/>
        <v>1920.6</v>
      </c>
      <c r="L115" s="232" t="s">
        <v>89</v>
      </c>
      <c r="M115" s="232"/>
    </row>
    <row r="116" spans="1:13" ht="43.9" customHeight="1" x14ac:dyDescent="0.2">
      <c r="A116" s="222"/>
      <c r="B116" s="225"/>
      <c r="C116" s="227"/>
      <c r="D116" s="107" t="s">
        <v>3</v>
      </c>
      <c r="E116" s="5">
        <v>0</v>
      </c>
      <c r="F116" s="5">
        <f t="shared" ref="F116:F119" si="118">G116+H116+I116+J116+K116</f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233"/>
      <c r="M116" s="233"/>
    </row>
    <row r="117" spans="1:13" ht="43.9" customHeight="1" x14ac:dyDescent="0.2">
      <c r="A117" s="222"/>
      <c r="B117" s="225"/>
      <c r="C117" s="227"/>
      <c r="D117" s="107" t="s">
        <v>2</v>
      </c>
      <c r="E117" s="5">
        <v>0</v>
      </c>
      <c r="F117" s="5">
        <f t="shared" si="118"/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233"/>
      <c r="M117" s="233"/>
    </row>
    <row r="118" spans="1:13" ht="43.9" customHeight="1" x14ac:dyDescent="0.2">
      <c r="A118" s="222"/>
      <c r="B118" s="225"/>
      <c r="C118" s="227"/>
      <c r="D118" s="107" t="s">
        <v>1</v>
      </c>
      <c r="E118" s="5">
        <v>100</v>
      </c>
      <c r="F118" s="5">
        <f t="shared" si="118"/>
        <v>8961.8000000000011</v>
      </c>
      <c r="G118" s="5">
        <v>1600</v>
      </c>
      <c r="H118" s="5">
        <v>1600</v>
      </c>
      <c r="I118" s="5">
        <v>1920.6</v>
      </c>
      <c r="J118" s="5">
        <v>1920.6</v>
      </c>
      <c r="K118" s="5">
        <v>1920.6</v>
      </c>
      <c r="L118" s="233"/>
      <c r="M118" s="233"/>
    </row>
    <row r="119" spans="1:13" ht="43.9" customHeight="1" x14ac:dyDescent="0.2">
      <c r="A119" s="223"/>
      <c r="B119" s="226"/>
      <c r="C119" s="227"/>
      <c r="D119" s="107" t="s">
        <v>0</v>
      </c>
      <c r="E119" s="5">
        <v>0</v>
      </c>
      <c r="F119" s="5">
        <f t="shared" si="118"/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34"/>
      <c r="M119" s="234"/>
    </row>
    <row r="120" spans="1:13" ht="15" x14ac:dyDescent="0.2">
      <c r="A120" s="221" t="s">
        <v>125</v>
      </c>
      <c r="B120" s="224" t="s">
        <v>149</v>
      </c>
      <c r="C120" s="227" t="s">
        <v>238</v>
      </c>
      <c r="D120" s="107" t="s">
        <v>4</v>
      </c>
      <c r="E120" s="5">
        <v>0</v>
      </c>
      <c r="F120" s="5">
        <f>SUM(G120:K120)</f>
        <v>1200</v>
      </c>
      <c r="G120" s="5">
        <f>SUM(G121:G124)</f>
        <v>0</v>
      </c>
      <c r="H120" s="5">
        <f t="shared" ref="H120:K120" si="119">SUM(H121:H124)</f>
        <v>300</v>
      </c>
      <c r="I120" s="5">
        <f t="shared" si="119"/>
        <v>300</v>
      </c>
      <c r="J120" s="5">
        <f t="shared" si="119"/>
        <v>300</v>
      </c>
      <c r="K120" s="5">
        <f t="shared" si="119"/>
        <v>300</v>
      </c>
      <c r="L120" s="232" t="s">
        <v>88</v>
      </c>
      <c r="M120" s="232"/>
    </row>
    <row r="121" spans="1:13" ht="45" x14ac:dyDescent="0.2">
      <c r="A121" s="222"/>
      <c r="B121" s="225"/>
      <c r="C121" s="227"/>
      <c r="D121" s="107" t="s">
        <v>3</v>
      </c>
      <c r="E121" s="5">
        <f t="shared" ref="E121:E122" si="120">F121+G121+H121+I121+J121</f>
        <v>0</v>
      </c>
      <c r="F121" s="5">
        <f t="shared" ref="F121:F122" si="121">G121+H121+I121+J121+K121</f>
        <v>0</v>
      </c>
      <c r="G121" s="5">
        <f t="shared" ref="G121:G122" si="122">H121+I121+J121+K121+L121</f>
        <v>0</v>
      </c>
      <c r="H121" s="5">
        <f t="shared" ref="H121:H122" si="123">I121+J121+K121+L121+M121</f>
        <v>0</v>
      </c>
      <c r="I121" s="5">
        <f t="shared" ref="I121:I122" si="124">J121+K121+L121+M121+N121</f>
        <v>0</v>
      </c>
      <c r="J121" s="5">
        <f t="shared" ref="J121:J122" si="125">K121+L121+M121+N121+O121</f>
        <v>0</v>
      </c>
      <c r="K121" s="5">
        <f t="shared" ref="K121:K122" si="126">L121+M121+N121+O121+P121</f>
        <v>0</v>
      </c>
      <c r="L121" s="233"/>
      <c r="M121" s="233"/>
    </row>
    <row r="122" spans="1:13" ht="60" x14ac:dyDescent="0.2">
      <c r="A122" s="222"/>
      <c r="B122" s="225"/>
      <c r="C122" s="227"/>
      <c r="D122" s="107" t="s">
        <v>2</v>
      </c>
      <c r="E122" s="5">
        <f t="shared" si="120"/>
        <v>0</v>
      </c>
      <c r="F122" s="5">
        <f t="shared" si="121"/>
        <v>0</v>
      </c>
      <c r="G122" s="5">
        <f t="shared" si="122"/>
        <v>0</v>
      </c>
      <c r="H122" s="5">
        <f t="shared" si="123"/>
        <v>0</v>
      </c>
      <c r="I122" s="5">
        <f t="shared" si="124"/>
        <v>0</v>
      </c>
      <c r="J122" s="5">
        <f t="shared" si="125"/>
        <v>0</v>
      </c>
      <c r="K122" s="5">
        <f t="shared" si="126"/>
        <v>0</v>
      </c>
      <c r="L122" s="233"/>
      <c r="M122" s="233"/>
    </row>
    <row r="123" spans="1:13" ht="75" x14ac:dyDescent="0.2">
      <c r="A123" s="222"/>
      <c r="B123" s="225"/>
      <c r="C123" s="227"/>
      <c r="D123" s="107" t="s">
        <v>1</v>
      </c>
      <c r="E123" s="5">
        <v>0</v>
      </c>
      <c r="F123" s="5">
        <f>SUM(G123:K123)</f>
        <v>1200</v>
      </c>
      <c r="G123" s="5">
        <v>0</v>
      </c>
      <c r="H123" s="5">
        <v>300</v>
      </c>
      <c r="I123" s="5">
        <v>300</v>
      </c>
      <c r="J123" s="5">
        <v>300</v>
      </c>
      <c r="K123" s="5">
        <v>300</v>
      </c>
      <c r="L123" s="233"/>
      <c r="M123" s="233"/>
    </row>
    <row r="124" spans="1:13" ht="30" x14ac:dyDescent="0.2">
      <c r="A124" s="223"/>
      <c r="B124" s="226"/>
      <c r="C124" s="227"/>
      <c r="D124" s="107" t="s">
        <v>0</v>
      </c>
      <c r="E124" s="5">
        <f t="shared" ref="E124" si="127">F124+G124+H124+I124+J124</f>
        <v>0</v>
      </c>
      <c r="F124" s="5">
        <f t="shared" ref="F124" si="128">G124+H124+I124+J124+K124</f>
        <v>0</v>
      </c>
      <c r="G124" s="5">
        <f t="shared" ref="G124" si="129">H124+I124+J124+K124+L124</f>
        <v>0</v>
      </c>
      <c r="H124" s="5">
        <f t="shared" ref="H124" si="130">I124+J124+K124+L124+M124</f>
        <v>0</v>
      </c>
      <c r="I124" s="5">
        <f t="shared" ref="I124" si="131">J124+K124+L124+M124+N124</f>
        <v>0</v>
      </c>
      <c r="J124" s="5">
        <f t="shared" ref="J124" si="132">K124+L124+M124+N124+O124</f>
        <v>0</v>
      </c>
      <c r="K124" s="5">
        <f t="shared" ref="K124" si="133">L124+M124+N124+O124+P124</f>
        <v>0</v>
      </c>
      <c r="L124" s="234"/>
      <c r="M124" s="234"/>
    </row>
    <row r="125" spans="1:13" ht="19.5" customHeight="1" x14ac:dyDescent="0.2">
      <c r="A125" s="221" t="s">
        <v>126</v>
      </c>
      <c r="B125" s="224" t="s">
        <v>175</v>
      </c>
      <c r="C125" s="227" t="s">
        <v>238</v>
      </c>
      <c r="D125" s="107" t="s">
        <v>4</v>
      </c>
      <c r="E125" s="5">
        <f t="shared" ref="E125" si="134">SUM(E126:E129)</f>
        <v>0</v>
      </c>
      <c r="F125" s="5">
        <f t="shared" ref="F125:K125" si="135">F126+F127+F128+F129</f>
        <v>400</v>
      </c>
      <c r="G125" s="5">
        <f t="shared" si="135"/>
        <v>0</v>
      </c>
      <c r="H125" s="5">
        <f t="shared" si="135"/>
        <v>100</v>
      </c>
      <c r="I125" s="5">
        <f t="shared" si="135"/>
        <v>100</v>
      </c>
      <c r="J125" s="5">
        <f t="shared" si="135"/>
        <v>100</v>
      </c>
      <c r="K125" s="5">
        <f t="shared" si="135"/>
        <v>100</v>
      </c>
      <c r="L125" s="232" t="s">
        <v>105</v>
      </c>
      <c r="M125" s="232"/>
    </row>
    <row r="126" spans="1:13" ht="46.5" customHeight="1" x14ac:dyDescent="0.2">
      <c r="A126" s="222"/>
      <c r="B126" s="225"/>
      <c r="C126" s="227"/>
      <c r="D126" s="107" t="s">
        <v>3</v>
      </c>
      <c r="E126" s="5">
        <v>0</v>
      </c>
      <c r="F126" s="5">
        <f t="shared" ref="F126:F129" si="136">G126+H126+I126+J126+K126</f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233"/>
      <c r="M126" s="233"/>
    </row>
    <row r="127" spans="1:13" ht="60.75" customHeight="1" x14ac:dyDescent="0.2">
      <c r="A127" s="222"/>
      <c r="B127" s="225"/>
      <c r="C127" s="227"/>
      <c r="D127" s="107" t="s">
        <v>2</v>
      </c>
      <c r="E127" s="5">
        <v>0</v>
      </c>
      <c r="F127" s="5">
        <f t="shared" si="136"/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233"/>
      <c r="M127" s="233"/>
    </row>
    <row r="128" spans="1:13" ht="76.5" customHeight="1" x14ac:dyDescent="0.2">
      <c r="A128" s="222"/>
      <c r="B128" s="225"/>
      <c r="C128" s="227"/>
      <c r="D128" s="107" t="s">
        <v>1</v>
      </c>
      <c r="E128" s="5">
        <v>0</v>
      </c>
      <c r="F128" s="5">
        <f t="shared" si="136"/>
        <v>400</v>
      </c>
      <c r="G128" s="5">
        <v>0</v>
      </c>
      <c r="H128" s="5">
        <v>100</v>
      </c>
      <c r="I128" s="5">
        <v>100</v>
      </c>
      <c r="J128" s="5">
        <v>100</v>
      </c>
      <c r="K128" s="5">
        <v>100</v>
      </c>
      <c r="L128" s="233"/>
      <c r="M128" s="233"/>
    </row>
    <row r="129" spans="1:13" ht="35.25" customHeight="1" x14ac:dyDescent="0.2">
      <c r="A129" s="223"/>
      <c r="B129" s="226"/>
      <c r="C129" s="227"/>
      <c r="D129" s="107" t="s">
        <v>0</v>
      </c>
      <c r="E129" s="5">
        <v>0</v>
      </c>
      <c r="F129" s="5">
        <f t="shared" si="136"/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234"/>
      <c r="M129" s="234"/>
    </row>
    <row r="130" spans="1:13" ht="36.75" customHeight="1" x14ac:dyDescent="0.2">
      <c r="A130" s="221" t="s">
        <v>127</v>
      </c>
      <c r="B130" s="224" t="s">
        <v>150</v>
      </c>
      <c r="C130" s="227" t="s">
        <v>238</v>
      </c>
      <c r="D130" s="107" t="s">
        <v>4</v>
      </c>
      <c r="E130" s="5">
        <f>E131+E132+E133+E134</f>
        <v>25</v>
      </c>
      <c r="F130" s="5">
        <f>F131+F132+F133+F134</f>
        <v>900</v>
      </c>
      <c r="G130" s="5">
        <f>G131+G132+G133+G134</f>
        <v>500</v>
      </c>
      <c r="H130" s="5">
        <f t="shared" ref="H130:K130" si="137">H131+H132+H133+H134</f>
        <v>100</v>
      </c>
      <c r="I130" s="5">
        <f t="shared" si="137"/>
        <v>100</v>
      </c>
      <c r="J130" s="5">
        <f t="shared" si="137"/>
        <v>100</v>
      </c>
      <c r="K130" s="5">
        <f t="shared" si="137"/>
        <v>100</v>
      </c>
      <c r="L130" s="232" t="s">
        <v>7</v>
      </c>
      <c r="M130" s="232"/>
    </row>
    <row r="131" spans="1:13" ht="63" customHeight="1" x14ac:dyDescent="0.2">
      <c r="A131" s="222"/>
      <c r="B131" s="225"/>
      <c r="C131" s="227"/>
      <c r="D131" s="107" t="s">
        <v>3</v>
      </c>
      <c r="E131" s="5">
        <f t="shared" ref="E131:E132" si="138">F131+G131+H131+I131+J131</f>
        <v>0</v>
      </c>
      <c r="F131" s="5">
        <f t="shared" ref="F131:F132" si="139">G131+H131+I131+J131+K131</f>
        <v>0</v>
      </c>
      <c r="G131" s="5">
        <f t="shared" ref="G131:G132" si="140">H131+I131+J131+K131+L131</f>
        <v>0</v>
      </c>
      <c r="H131" s="5">
        <f t="shared" ref="H131:H132" si="141">I131+J131+K131+L131+M131</f>
        <v>0</v>
      </c>
      <c r="I131" s="5">
        <f t="shared" ref="I131:I132" si="142">J131+K131+L131+M131+N131</f>
        <v>0</v>
      </c>
      <c r="J131" s="5">
        <f t="shared" ref="J131:J132" si="143">K131+L131+M131+N131+O131</f>
        <v>0</v>
      </c>
      <c r="K131" s="5">
        <f t="shared" ref="K131:K132" si="144">L131+M131+N131+O131+P131</f>
        <v>0</v>
      </c>
      <c r="L131" s="233"/>
      <c r="M131" s="233"/>
    </row>
    <row r="132" spans="1:13" ht="78" customHeight="1" x14ac:dyDescent="0.2">
      <c r="A132" s="222"/>
      <c r="B132" s="225"/>
      <c r="C132" s="227"/>
      <c r="D132" s="107" t="s">
        <v>2</v>
      </c>
      <c r="E132" s="5">
        <f t="shared" si="138"/>
        <v>0</v>
      </c>
      <c r="F132" s="5">
        <f t="shared" si="139"/>
        <v>0</v>
      </c>
      <c r="G132" s="5">
        <f t="shared" si="140"/>
        <v>0</v>
      </c>
      <c r="H132" s="5">
        <f t="shared" si="141"/>
        <v>0</v>
      </c>
      <c r="I132" s="5">
        <f t="shared" si="142"/>
        <v>0</v>
      </c>
      <c r="J132" s="5">
        <f t="shared" si="143"/>
        <v>0</v>
      </c>
      <c r="K132" s="5">
        <f t="shared" si="144"/>
        <v>0</v>
      </c>
      <c r="L132" s="233"/>
      <c r="M132" s="233"/>
    </row>
    <row r="133" spans="1:13" ht="99" customHeight="1" x14ac:dyDescent="0.2">
      <c r="A133" s="222"/>
      <c r="B133" s="225"/>
      <c r="C133" s="227"/>
      <c r="D133" s="107" t="s">
        <v>1</v>
      </c>
      <c r="E133" s="5">
        <v>25</v>
      </c>
      <c r="F133" s="5">
        <f>SUM(G133:K133)</f>
        <v>900</v>
      </c>
      <c r="G133" s="5">
        <v>500</v>
      </c>
      <c r="H133" s="5">
        <v>100</v>
      </c>
      <c r="I133" s="5">
        <v>100</v>
      </c>
      <c r="J133" s="5">
        <v>100</v>
      </c>
      <c r="K133" s="5">
        <v>100</v>
      </c>
      <c r="L133" s="233"/>
      <c r="M133" s="233"/>
    </row>
    <row r="134" spans="1:13" ht="132.75" customHeight="1" x14ac:dyDescent="0.2">
      <c r="A134" s="223"/>
      <c r="B134" s="226"/>
      <c r="C134" s="227"/>
      <c r="D134" s="107" t="s">
        <v>0</v>
      </c>
      <c r="E134" s="5">
        <f t="shared" ref="E134" si="145">F134+G134+H134+I134+J134</f>
        <v>0</v>
      </c>
      <c r="F134" s="5">
        <f t="shared" ref="F134" si="146">G134+H134+I134+J134+K134</f>
        <v>0</v>
      </c>
      <c r="G134" s="5">
        <f t="shared" ref="G134" si="147">H134+I134+J134+K134+L134</f>
        <v>0</v>
      </c>
      <c r="H134" s="5">
        <f t="shared" ref="H134" si="148">I134+J134+K134+L134+M134</f>
        <v>0</v>
      </c>
      <c r="I134" s="5">
        <f t="shared" ref="I134" si="149">J134+K134+L134+M134+N134</f>
        <v>0</v>
      </c>
      <c r="J134" s="5">
        <f t="shared" ref="J134" si="150">K134+L134+M134+N134+O134</f>
        <v>0</v>
      </c>
      <c r="K134" s="5">
        <f t="shared" ref="K134" si="151">L134+M134+N134+O134+P134</f>
        <v>0</v>
      </c>
      <c r="L134" s="234"/>
      <c r="M134" s="234"/>
    </row>
    <row r="135" spans="1:13" ht="24.75" customHeight="1" x14ac:dyDescent="0.2">
      <c r="A135" s="128" t="s">
        <v>239</v>
      </c>
      <c r="B135" s="224" t="s">
        <v>388</v>
      </c>
      <c r="C135" s="227" t="s">
        <v>238</v>
      </c>
      <c r="D135" s="107" t="s">
        <v>4</v>
      </c>
      <c r="E135" s="5">
        <f>E136+E137+E138+E139</f>
        <v>25</v>
      </c>
      <c r="F135" s="5">
        <f>F136+F137+F138+F139</f>
        <v>400</v>
      </c>
      <c r="G135" s="5">
        <f>G136+G137+G138+G139</f>
        <v>0</v>
      </c>
      <c r="H135" s="5">
        <f t="shared" ref="H135:K135" si="152">H136+H137+H138+H139</f>
        <v>100</v>
      </c>
      <c r="I135" s="5">
        <f t="shared" si="152"/>
        <v>100</v>
      </c>
      <c r="J135" s="5">
        <f t="shared" si="152"/>
        <v>100</v>
      </c>
      <c r="K135" s="5">
        <f t="shared" si="152"/>
        <v>100</v>
      </c>
      <c r="L135" s="232" t="s">
        <v>7</v>
      </c>
      <c r="M135" s="232"/>
    </row>
    <row r="136" spans="1:13" ht="46.5" customHeight="1" x14ac:dyDescent="0.2">
      <c r="A136" s="128"/>
      <c r="B136" s="225"/>
      <c r="C136" s="227"/>
      <c r="D136" s="107" t="s">
        <v>3</v>
      </c>
      <c r="E136" s="5">
        <f t="shared" ref="E136:E137" si="153">F136+G136+H136+I136+J136</f>
        <v>0</v>
      </c>
      <c r="F136" s="5">
        <f t="shared" ref="F136:F137" si="154">G136+H136+I136+J136+K136</f>
        <v>0</v>
      </c>
      <c r="G136" s="5">
        <f t="shared" ref="G136:G137" si="155">H136+I136+J136+K136+L136</f>
        <v>0</v>
      </c>
      <c r="H136" s="5">
        <f t="shared" ref="H136:H137" si="156">I136+J136+K136+L136+M136</f>
        <v>0</v>
      </c>
      <c r="I136" s="5">
        <f t="shared" ref="I136:I137" si="157">J136+K136+L136+M136+N136</f>
        <v>0</v>
      </c>
      <c r="J136" s="5">
        <f t="shared" ref="J136:J137" si="158">K136+L136+M136+N136+O136</f>
        <v>0</v>
      </c>
      <c r="K136" s="5">
        <f t="shared" ref="K136:K137" si="159">L136+M136+N136+O136+P136</f>
        <v>0</v>
      </c>
      <c r="L136" s="233"/>
      <c r="M136" s="233"/>
    </row>
    <row r="137" spans="1:13" ht="60" customHeight="1" x14ac:dyDescent="0.2">
      <c r="A137" s="128"/>
      <c r="B137" s="225"/>
      <c r="C137" s="227"/>
      <c r="D137" s="107" t="s">
        <v>2</v>
      </c>
      <c r="E137" s="5">
        <f t="shared" si="153"/>
        <v>0</v>
      </c>
      <c r="F137" s="5">
        <f t="shared" si="154"/>
        <v>0</v>
      </c>
      <c r="G137" s="5">
        <f t="shared" si="155"/>
        <v>0</v>
      </c>
      <c r="H137" s="5">
        <f t="shared" si="156"/>
        <v>0</v>
      </c>
      <c r="I137" s="5">
        <f t="shared" si="157"/>
        <v>0</v>
      </c>
      <c r="J137" s="5">
        <f t="shared" si="158"/>
        <v>0</v>
      </c>
      <c r="K137" s="5">
        <f t="shared" si="159"/>
        <v>0</v>
      </c>
      <c r="L137" s="233"/>
      <c r="M137" s="233"/>
    </row>
    <row r="138" spans="1:13" ht="84" customHeight="1" x14ac:dyDescent="0.2">
      <c r="A138" s="128"/>
      <c r="B138" s="225"/>
      <c r="C138" s="227"/>
      <c r="D138" s="107" t="s">
        <v>1</v>
      </c>
      <c r="E138" s="5">
        <v>25</v>
      </c>
      <c r="F138" s="5">
        <f>SUM(G138:K138)</f>
        <v>400</v>
      </c>
      <c r="G138" s="5">
        <v>0</v>
      </c>
      <c r="H138" s="5">
        <v>100</v>
      </c>
      <c r="I138" s="5">
        <v>100</v>
      </c>
      <c r="J138" s="5">
        <v>100</v>
      </c>
      <c r="K138" s="5">
        <v>100</v>
      </c>
      <c r="L138" s="233"/>
      <c r="M138" s="233"/>
    </row>
    <row r="139" spans="1:13" ht="33.75" customHeight="1" x14ac:dyDescent="0.2">
      <c r="A139" s="128"/>
      <c r="B139" s="226"/>
      <c r="C139" s="227"/>
      <c r="D139" s="107" t="s">
        <v>0</v>
      </c>
      <c r="E139" s="5">
        <f t="shared" ref="E139" si="160">F139+G139+H139+I139+J139</f>
        <v>0</v>
      </c>
      <c r="F139" s="5">
        <f t="shared" ref="F139" si="161">G139+H139+I139+J139+K139</f>
        <v>0</v>
      </c>
      <c r="G139" s="5">
        <f t="shared" ref="G139" si="162">H139+I139+J139+K139+L139</f>
        <v>0</v>
      </c>
      <c r="H139" s="5">
        <f t="shared" ref="H139" si="163">I139+J139+K139+L139+M139</f>
        <v>0</v>
      </c>
      <c r="I139" s="5">
        <f t="shared" ref="I139" si="164">J139+K139+L139+M139+N139</f>
        <v>0</v>
      </c>
      <c r="J139" s="5">
        <f t="shared" ref="J139" si="165">K139+L139+M139+N139+O139</f>
        <v>0</v>
      </c>
      <c r="K139" s="5">
        <f t="shared" ref="K139" si="166">L139+M139+N139+O139+P139</f>
        <v>0</v>
      </c>
      <c r="L139" s="234"/>
      <c r="M139" s="234"/>
    </row>
    <row r="140" spans="1:13" ht="16.149999999999999" customHeight="1" x14ac:dyDescent="0.2">
      <c r="A140" s="221" t="s">
        <v>6</v>
      </c>
      <c r="B140" s="228" t="s">
        <v>389</v>
      </c>
      <c r="C140" s="227" t="s">
        <v>238</v>
      </c>
      <c r="D140" s="107" t="s">
        <v>4</v>
      </c>
      <c r="E140" s="6">
        <f t="shared" ref="E140:F140" si="167">SUM(E141:E144)</f>
        <v>66806</v>
      </c>
      <c r="F140" s="6">
        <f t="shared" si="167"/>
        <v>651387</v>
      </c>
      <c r="G140" s="6">
        <f t="shared" ref="G140" si="168">SUM(G141:G144)</f>
        <v>102595</v>
      </c>
      <c r="H140" s="6">
        <f t="shared" ref="H140:K140" si="169">SUM(H141:H144)</f>
        <v>137198</v>
      </c>
      <c r="I140" s="6">
        <f t="shared" si="169"/>
        <v>137198</v>
      </c>
      <c r="J140" s="6">
        <f t="shared" si="169"/>
        <v>137198</v>
      </c>
      <c r="K140" s="6">
        <f t="shared" si="169"/>
        <v>137198</v>
      </c>
      <c r="L140" s="227"/>
      <c r="M140" s="235" t="s">
        <v>424</v>
      </c>
    </row>
    <row r="141" spans="1:13" ht="44.45" customHeight="1" x14ac:dyDescent="0.2">
      <c r="A141" s="222"/>
      <c r="B141" s="228"/>
      <c r="C141" s="227"/>
      <c r="D141" s="107" t="s">
        <v>3</v>
      </c>
      <c r="E141" s="5">
        <f t="shared" ref="E141" si="170">E146+E151+E156+E161+E166+E171+E176+E186</f>
        <v>0</v>
      </c>
      <c r="F141" s="5">
        <f t="shared" ref="F141:F143" si="171">F146+F151+F156+F161+F166+F171+F176+F181+F186</f>
        <v>0</v>
      </c>
      <c r="G141" s="5">
        <f t="shared" ref="G141:G143" si="172">G146+G151+G156+G161+G166+G171+G176+G181+G186</f>
        <v>0</v>
      </c>
      <c r="H141" s="5">
        <f t="shared" ref="H141:K142" si="173">H146+H151+H156+H161+H166+H171+H176+H186</f>
        <v>0</v>
      </c>
      <c r="I141" s="6">
        <f t="shared" si="173"/>
        <v>0</v>
      </c>
      <c r="J141" s="6">
        <f t="shared" si="173"/>
        <v>0</v>
      </c>
      <c r="K141" s="6">
        <f t="shared" si="173"/>
        <v>0</v>
      </c>
      <c r="L141" s="227"/>
      <c r="M141" s="235"/>
    </row>
    <row r="142" spans="1:13" ht="55.9" customHeight="1" x14ac:dyDescent="0.2">
      <c r="A142" s="222"/>
      <c r="B142" s="228"/>
      <c r="C142" s="227"/>
      <c r="D142" s="107" t="s">
        <v>2</v>
      </c>
      <c r="E142" s="5">
        <f t="shared" ref="E142" si="174">E147+E152+E157+E162+E167+E172+E177+E187</f>
        <v>0</v>
      </c>
      <c r="F142" s="5">
        <f t="shared" si="171"/>
        <v>16679</v>
      </c>
      <c r="G142" s="5">
        <f t="shared" si="172"/>
        <v>3107</v>
      </c>
      <c r="H142" s="5">
        <f t="shared" si="173"/>
        <v>3393</v>
      </c>
      <c r="I142" s="6">
        <f t="shared" si="173"/>
        <v>3393</v>
      </c>
      <c r="J142" s="6">
        <f t="shared" si="173"/>
        <v>3393</v>
      </c>
      <c r="K142" s="6">
        <f t="shared" si="173"/>
        <v>3393</v>
      </c>
      <c r="L142" s="227"/>
      <c r="M142" s="235"/>
    </row>
    <row r="143" spans="1:13" ht="98.25" customHeight="1" x14ac:dyDescent="0.2">
      <c r="A143" s="222"/>
      <c r="B143" s="228"/>
      <c r="C143" s="227"/>
      <c r="D143" s="107" t="s">
        <v>1</v>
      </c>
      <c r="E143" s="5">
        <f t="shared" ref="E143" si="175">E148+E153+E158+E163+E168+E173+E178+E188</f>
        <v>66806</v>
      </c>
      <c r="F143" s="5">
        <f t="shared" si="171"/>
        <v>634708</v>
      </c>
      <c r="G143" s="5">
        <f t="shared" si="172"/>
        <v>99488</v>
      </c>
      <c r="H143" s="6">
        <f t="shared" ref="H143:K143" si="176">H148+H153+H158+H163+H168+H173+H178+H188</f>
        <v>133805</v>
      </c>
      <c r="I143" s="6">
        <f t="shared" si="176"/>
        <v>133805</v>
      </c>
      <c r="J143" s="6">
        <f t="shared" si="176"/>
        <v>133805</v>
      </c>
      <c r="K143" s="6">
        <f t="shared" si="176"/>
        <v>133805</v>
      </c>
      <c r="L143" s="227"/>
      <c r="M143" s="235"/>
    </row>
    <row r="144" spans="1:13" ht="87" hidden="1" customHeight="1" x14ac:dyDescent="0.2">
      <c r="A144" s="223"/>
      <c r="B144" s="228"/>
      <c r="C144" s="227"/>
      <c r="D144" s="107" t="s">
        <v>0</v>
      </c>
      <c r="E144" s="5">
        <f t="shared" ref="E144" si="177">E149+E154+E159+E164+E169+E174+E179+E189</f>
        <v>0</v>
      </c>
      <c r="F144" s="5">
        <f>F149+F154+F159+F164+F169+F174+F179+F184+F189</f>
        <v>0</v>
      </c>
      <c r="G144" s="5">
        <f>G149+G154+G159+G164+G169+G174+G179+G184+G189</f>
        <v>0</v>
      </c>
      <c r="H144" s="5">
        <f t="shared" ref="H144:K144" si="178">H149+H154+H159+H164+H169+H174+H179+H189</f>
        <v>0</v>
      </c>
      <c r="I144" s="6">
        <f t="shared" si="178"/>
        <v>0</v>
      </c>
      <c r="J144" s="6">
        <f t="shared" si="178"/>
        <v>0</v>
      </c>
      <c r="K144" s="6">
        <f t="shared" si="178"/>
        <v>0</v>
      </c>
      <c r="L144" s="227"/>
      <c r="M144" s="235"/>
    </row>
    <row r="145" spans="1:13" ht="15" customHeight="1" x14ac:dyDescent="0.2">
      <c r="A145" s="221" t="s">
        <v>128</v>
      </c>
      <c r="B145" s="231" t="s">
        <v>229</v>
      </c>
      <c r="C145" s="227" t="s">
        <v>238</v>
      </c>
      <c r="D145" s="107" t="s">
        <v>4</v>
      </c>
      <c r="E145" s="5">
        <f t="shared" ref="E145:K145" si="179">SUM(E146:E149)</f>
        <v>0</v>
      </c>
      <c r="F145" s="5">
        <f t="shared" si="179"/>
        <v>0</v>
      </c>
      <c r="G145" s="5">
        <f t="shared" si="179"/>
        <v>0</v>
      </c>
      <c r="H145" s="5">
        <f t="shared" si="179"/>
        <v>0</v>
      </c>
      <c r="I145" s="5">
        <f t="shared" si="179"/>
        <v>0</v>
      </c>
      <c r="J145" s="5">
        <f t="shared" si="179"/>
        <v>0</v>
      </c>
      <c r="K145" s="5">
        <f t="shared" si="179"/>
        <v>0</v>
      </c>
      <c r="L145" s="227" t="s">
        <v>90</v>
      </c>
      <c r="M145" s="227"/>
    </row>
    <row r="146" spans="1:13" ht="45" x14ac:dyDescent="0.2">
      <c r="A146" s="222"/>
      <c r="B146" s="231"/>
      <c r="C146" s="227"/>
      <c r="D146" s="107" t="s">
        <v>3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227"/>
      <c r="M146" s="227"/>
    </row>
    <row r="147" spans="1:13" ht="60" x14ac:dyDescent="0.2">
      <c r="A147" s="222"/>
      <c r="B147" s="231"/>
      <c r="C147" s="227"/>
      <c r="D147" s="107" t="s">
        <v>2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227"/>
      <c r="M147" s="227"/>
    </row>
    <row r="148" spans="1:13" ht="75" x14ac:dyDescent="0.2">
      <c r="A148" s="222"/>
      <c r="B148" s="231"/>
      <c r="C148" s="227"/>
      <c r="D148" s="107" t="s">
        <v>1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227"/>
      <c r="M148" s="227"/>
    </row>
    <row r="149" spans="1:13" ht="30" x14ac:dyDescent="0.2">
      <c r="A149" s="223"/>
      <c r="B149" s="231"/>
      <c r="C149" s="227"/>
      <c r="D149" s="107" t="s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227"/>
      <c r="M149" s="227"/>
    </row>
    <row r="150" spans="1:13" ht="15" x14ac:dyDescent="0.2">
      <c r="A150" s="221" t="s">
        <v>129</v>
      </c>
      <c r="B150" s="224" t="s">
        <v>214</v>
      </c>
      <c r="C150" s="227" t="s">
        <v>238</v>
      </c>
      <c r="D150" s="107" t="s">
        <v>4</v>
      </c>
      <c r="E150" s="5">
        <f t="shared" ref="E150:K150" si="180">SUM(E151:E154)</f>
        <v>60236</v>
      </c>
      <c r="F150" s="6">
        <f t="shared" si="180"/>
        <v>55467</v>
      </c>
      <c r="G150" s="6">
        <f t="shared" si="180"/>
        <v>12595</v>
      </c>
      <c r="H150" s="6">
        <f t="shared" si="180"/>
        <v>10718</v>
      </c>
      <c r="I150" s="6">
        <f t="shared" si="180"/>
        <v>10718</v>
      </c>
      <c r="J150" s="6">
        <f t="shared" si="180"/>
        <v>10718</v>
      </c>
      <c r="K150" s="6">
        <f t="shared" si="180"/>
        <v>10718</v>
      </c>
      <c r="L150" s="227" t="s">
        <v>90</v>
      </c>
      <c r="M150" s="224"/>
    </row>
    <row r="151" spans="1:13" ht="45" x14ac:dyDescent="0.2">
      <c r="A151" s="222"/>
      <c r="B151" s="225"/>
      <c r="C151" s="227"/>
      <c r="D151" s="107" t="s">
        <v>3</v>
      </c>
      <c r="E151" s="5">
        <v>0</v>
      </c>
      <c r="F151" s="5">
        <f>G151+H151+I151+J151+K151</f>
        <v>0</v>
      </c>
      <c r="G151" s="5">
        <v>0</v>
      </c>
      <c r="H151" s="5">
        <v>0</v>
      </c>
      <c r="I151" s="6">
        <v>0</v>
      </c>
      <c r="J151" s="6">
        <v>0</v>
      </c>
      <c r="K151" s="6">
        <v>0</v>
      </c>
      <c r="L151" s="227"/>
      <c r="M151" s="225"/>
    </row>
    <row r="152" spans="1:13" ht="60" x14ac:dyDescent="0.2">
      <c r="A152" s="222"/>
      <c r="B152" s="225"/>
      <c r="C152" s="227"/>
      <c r="D152" s="107" t="s">
        <v>2</v>
      </c>
      <c r="E152" s="5">
        <v>0</v>
      </c>
      <c r="F152" s="5">
        <f>G152+H152+I152+J152+K152</f>
        <v>16679</v>
      </c>
      <c r="G152" s="5">
        <v>3107</v>
      </c>
      <c r="H152" s="5">
        <v>3393</v>
      </c>
      <c r="I152" s="6">
        <v>3393</v>
      </c>
      <c r="J152" s="6">
        <v>3393</v>
      </c>
      <c r="K152" s="6">
        <v>3393</v>
      </c>
      <c r="L152" s="227"/>
      <c r="M152" s="225"/>
    </row>
    <row r="153" spans="1:13" ht="75" x14ac:dyDescent="0.2">
      <c r="A153" s="222"/>
      <c r="B153" s="225"/>
      <c r="C153" s="227"/>
      <c r="D153" s="107" t="s">
        <v>1</v>
      </c>
      <c r="E153" s="5">
        <v>60236</v>
      </c>
      <c r="F153" s="6">
        <f>G153+H153+I153+J153+K153</f>
        <v>38788</v>
      </c>
      <c r="G153" s="6">
        <v>9488</v>
      </c>
      <c r="H153" s="6">
        <v>7325</v>
      </c>
      <c r="I153" s="6">
        <v>7325</v>
      </c>
      <c r="J153" s="6">
        <v>7325</v>
      </c>
      <c r="K153" s="6">
        <v>7325</v>
      </c>
      <c r="L153" s="227"/>
      <c r="M153" s="225"/>
    </row>
    <row r="154" spans="1:13" ht="36" customHeight="1" x14ac:dyDescent="0.2">
      <c r="A154" s="223"/>
      <c r="B154" s="226"/>
      <c r="C154" s="227"/>
      <c r="D154" s="107" t="s">
        <v>0</v>
      </c>
      <c r="E154" s="5">
        <v>0</v>
      </c>
      <c r="F154" s="5">
        <f>G154+H154+I154+J154+K154</f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227"/>
      <c r="M154" s="226"/>
    </row>
    <row r="155" spans="1:13" ht="15" customHeight="1" x14ac:dyDescent="0.2">
      <c r="A155" s="221" t="s">
        <v>130</v>
      </c>
      <c r="B155" s="228" t="s">
        <v>230</v>
      </c>
      <c r="C155" s="227" t="s">
        <v>238</v>
      </c>
      <c r="D155" s="107" t="s">
        <v>4</v>
      </c>
      <c r="E155" s="5">
        <f t="shared" ref="E155" si="181">SUM(E156:E159)</f>
        <v>0</v>
      </c>
      <c r="F155" s="5">
        <f t="shared" ref="F155:K155" si="182">F156+F157+F158+F159</f>
        <v>0</v>
      </c>
      <c r="G155" s="5">
        <f t="shared" si="182"/>
        <v>0</v>
      </c>
      <c r="H155" s="5">
        <f t="shared" si="182"/>
        <v>0</v>
      </c>
      <c r="I155" s="5">
        <f t="shared" si="182"/>
        <v>0</v>
      </c>
      <c r="J155" s="5">
        <f t="shared" si="182"/>
        <v>0</v>
      </c>
      <c r="K155" s="5">
        <f t="shared" si="182"/>
        <v>0</v>
      </c>
      <c r="L155" s="227" t="s">
        <v>90</v>
      </c>
      <c r="M155" s="227"/>
    </row>
    <row r="156" spans="1:13" ht="45" x14ac:dyDescent="0.2">
      <c r="A156" s="222"/>
      <c r="B156" s="228"/>
      <c r="C156" s="227"/>
      <c r="D156" s="107" t="s">
        <v>3</v>
      </c>
      <c r="E156" s="5">
        <v>0</v>
      </c>
      <c r="F156" s="5">
        <f t="shared" ref="F156:F159" si="183">G156+H156+I156+J156+K156</f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227"/>
      <c r="M156" s="227"/>
    </row>
    <row r="157" spans="1:13" ht="60" x14ac:dyDescent="0.2">
      <c r="A157" s="222"/>
      <c r="B157" s="228"/>
      <c r="C157" s="227"/>
      <c r="D157" s="107" t="s">
        <v>2</v>
      </c>
      <c r="E157" s="5">
        <v>0</v>
      </c>
      <c r="F157" s="5">
        <f t="shared" si="183"/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227"/>
      <c r="M157" s="227"/>
    </row>
    <row r="158" spans="1:13" ht="75" x14ac:dyDescent="0.2">
      <c r="A158" s="222"/>
      <c r="B158" s="228"/>
      <c r="C158" s="227"/>
      <c r="D158" s="107" t="s">
        <v>1</v>
      </c>
      <c r="E158" s="5">
        <v>0</v>
      </c>
      <c r="F158" s="5">
        <f t="shared" si="183"/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227"/>
      <c r="M158" s="227"/>
    </row>
    <row r="159" spans="1:13" ht="30" x14ac:dyDescent="0.2">
      <c r="A159" s="223"/>
      <c r="B159" s="228"/>
      <c r="C159" s="227"/>
      <c r="D159" s="107" t="s">
        <v>0</v>
      </c>
      <c r="E159" s="5">
        <v>0</v>
      </c>
      <c r="F159" s="5">
        <f t="shared" si="183"/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227"/>
      <c r="M159" s="227"/>
    </row>
    <row r="160" spans="1:13" ht="15" customHeight="1" x14ac:dyDescent="0.2">
      <c r="A160" s="221" t="s">
        <v>131</v>
      </c>
      <c r="B160" s="228" t="s">
        <v>231</v>
      </c>
      <c r="C160" s="227" t="s">
        <v>238</v>
      </c>
      <c r="D160" s="107" t="s">
        <v>4</v>
      </c>
      <c r="E160" s="5">
        <f t="shared" ref="E160" si="184">SUM(E161:E164)</f>
        <v>0</v>
      </c>
      <c r="F160" s="5">
        <f t="shared" ref="F160:K160" si="185">F161+F162+F163+F164</f>
        <v>595920</v>
      </c>
      <c r="G160" s="5">
        <f t="shared" si="185"/>
        <v>90000</v>
      </c>
      <c r="H160" s="5">
        <f t="shared" si="185"/>
        <v>126480</v>
      </c>
      <c r="I160" s="5">
        <f t="shared" si="185"/>
        <v>126480</v>
      </c>
      <c r="J160" s="5">
        <f t="shared" si="185"/>
        <v>126480</v>
      </c>
      <c r="K160" s="5">
        <f t="shared" si="185"/>
        <v>126480</v>
      </c>
      <c r="L160" s="227" t="s">
        <v>90</v>
      </c>
      <c r="M160" s="227"/>
    </row>
    <row r="161" spans="1:13" ht="45" x14ac:dyDescent="0.2">
      <c r="A161" s="222"/>
      <c r="B161" s="228"/>
      <c r="C161" s="227"/>
      <c r="D161" s="107" t="s">
        <v>3</v>
      </c>
      <c r="E161" s="5">
        <v>0</v>
      </c>
      <c r="F161" s="5">
        <f t="shared" ref="F161:F164" si="186">G161+H161+I161+J161+K161</f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227"/>
      <c r="M161" s="227"/>
    </row>
    <row r="162" spans="1:13" ht="60" x14ac:dyDescent="0.2">
      <c r="A162" s="222"/>
      <c r="B162" s="228"/>
      <c r="C162" s="227"/>
      <c r="D162" s="107" t="s">
        <v>2</v>
      </c>
      <c r="E162" s="5">
        <v>0</v>
      </c>
      <c r="F162" s="5">
        <f t="shared" si="186"/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227"/>
      <c r="M162" s="227"/>
    </row>
    <row r="163" spans="1:13" ht="75" x14ac:dyDescent="0.2">
      <c r="A163" s="222"/>
      <c r="B163" s="228"/>
      <c r="C163" s="227"/>
      <c r="D163" s="107" t="s">
        <v>1</v>
      </c>
      <c r="E163" s="5">
        <v>0</v>
      </c>
      <c r="F163" s="5">
        <f t="shared" si="186"/>
        <v>595920</v>
      </c>
      <c r="G163" s="5">
        <v>90000</v>
      </c>
      <c r="H163" s="5">
        <v>126480</v>
      </c>
      <c r="I163" s="5">
        <v>126480</v>
      </c>
      <c r="J163" s="5">
        <v>126480</v>
      </c>
      <c r="K163" s="5">
        <v>126480</v>
      </c>
      <c r="L163" s="227"/>
      <c r="M163" s="227"/>
    </row>
    <row r="164" spans="1:13" ht="30" x14ac:dyDescent="0.2">
      <c r="A164" s="223"/>
      <c r="B164" s="228"/>
      <c r="C164" s="227"/>
      <c r="D164" s="107" t="s">
        <v>0</v>
      </c>
      <c r="E164" s="5">
        <v>0</v>
      </c>
      <c r="F164" s="5">
        <f t="shared" si="186"/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227"/>
      <c r="M164" s="227"/>
    </row>
    <row r="165" spans="1:13" ht="15" customHeight="1" x14ac:dyDescent="0.2">
      <c r="A165" s="221" t="s">
        <v>132</v>
      </c>
      <c r="B165" s="228" t="s">
        <v>232</v>
      </c>
      <c r="C165" s="227" t="s">
        <v>238</v>
      </c>
      <c r="D165" s="107" t="s">
        <v>4</v>
      </c>
      <c r="E165" s="5">
        <f t="shared" ref="E165" si="187">SUM(E166:E169)</f>
        <v>0</v>
      </c>
      <c r="F165" s="5">
        <f t="shared" ref="F165:K165" si="188">F166+F167+F168+F169</f>
        <v>0</v>
      </c>
      <c r="G165" s="5">
        <f t="shared" si="188"/>
        <v>0</v>
      </c>
      <c r="H165" s="5">
        <f t="shared" si="188"/>
        <v>0</v>
      </c>
      <c r="I165" s="5">
        <f t="shared" si="188"/>
        <v>0</v>
      </c>
      <c r="J165" s="5">
        <f t="shared" si="188"/>
        <v>0</v>
      </c>
      <c r="K165" s="5">
        <f t="shared" si="188"/>
        <v>0</v>
      </c>
      <c r="L165" s="227" t="s">
        <v>90</v>
      </c>
      <c r="M165" s="227"/>
    </row>
    <row r="166" spans="1:13" ht="45" x14ac:dyDescent="0.2">
      <c r="A166" s="222"/>
      <c r="B166" s="228"/>
      <c r="C166" s="227"/>
      <c r="D166" s="107" t="s">
        <v>3</v>
      </c>
      <c r="E166" s="5">
        <v>0</v>
      </c>
      <c r="F166" s="5">
        <f t="shared" ref="F166:F169" si="189">G166+H166+I166+J166+K166</f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227"/>
      <c r="M166" s="227"/>
    </row>
    <row r="167" spans="1:13" ht="60" x14ac:dyDescent="0.2">
      <c r="A167" s="222"/>
      <c r="B167" s="228"/>
      <c r="C167" s="227"/>
      <c r="D167" s="107" t="s">
        <v>2</v>
      </c>
      <c r="E167" s="5">
        <v>0</v>
      </c>
      <c r="F167" s="5">
        <f t="shared" si="189"/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227"/>
      <c r="M167" s="227"/>
    </row>
    <row r="168" spans="1:13" ht="75" x14ac:dyDescent="0.2">
      <c r="A168" s="222"/>
      <c r="B168" s="228"/>
      <c r="C168" s="227"/>
      <c r="D168" s="107" t="s">
        <v>1</v>
      </c>
      <c r="E168" s="5">
        <v>0</v>
      </c>
      <c r="F168" s="5">
        <f t="shared" si="189"/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227"/>
      <c r="M168" s="227"/>
    </row>
    <row r="169" spans="1:13" ht="30" x14ac:dyDescent="0.2">
      <c r="A169" s="223"/>
      <c r="B169" s="228"/>
      <c r="C169" s="227"/>
      <c r="D169" s="107" t="s">
        <v>0</v>
      </c>
      <c r="E169" s="5">
        <v>0</v>
      </c>
      <c r="F169" s="5">
        <f t="shared" si="189"/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227"/>
      <c r="M169" s="227"/>
    </row>
    <row r="170" spans="1:13" ht="17.45" customHeight="1" x14ac:dyDescent="0.2">
      <c r="A170" s="221" t="s">
        <v>133</v>
      </c>
      <c r="B170" s="224" t="s">
        <v>233</v>
      </c>
      <c r="C170" s="227" t="s">
        <v>238</v>
      </c>
      <c r="D170" s="107" t="s">
        <v>4</v>
      </c>
      <c r="E170" s="5">
        <f t="shared" ref="E170" si="190">SUM(E171:E174)</f>
        <v>0</v>
      </c>
      <c r="F170" s="5">
        <f t="shared" ref="F170:K170" si="191">F171+F172+F173+F174</f>
        <v>0</v>
      </c>
      <c r="G170" s="5">
        <f t="shared" si="191"/>
        <v>0</v>
      </c>
      <c r="H170" s="5">
        <f t="shared" si="191"/>
        <v>0</v>
      </c>
      <c r="I170" s="5">
        <f t="shared" si="191"/>
        <v>0</v>
      </c>
      <c r="J170" s="5">
        <f t="shared" si="191"/>
        <v>0</v>
      </c>
      <c r="K170" s="5">
        <f t="shared" si="191"/>
        <v>0</v>
      </c>
      <c r="L170" s="227" t="s">
        <v>90</v>
      </c>
      <c r="M170" s="224"/>
    </row>
    <row r="171" spans="1:13" ht="44.45" customHeight="1" x14ac:dyDescent="0.2">
      <c r="A171" s="222"/>
      <c r="B171" s="225"/>
      <c r="C171" s="227"/>
      <c r="D171" s="107" t="s">
        <v>3</v>
      </c>
      <c r="E171" s="5">
        <f t="shared" ref="E171" si="192">E176</f>
        <v>0</v>
      </c>
      <c r="F171" s="5">
        <f>G171+H171+I171+J171+K171</f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227"/>
      <c r="M171" s="225"/>
    </row>
    <row r="172" spans="1:13" ht="60" x14ac:dyDescent="0.2">
      <c r="A172" s="222"/>
      <c r="B172" s="225"/>
      <c r="C172" s="227"/>
      <c r="D172" s="107" t="s">
        <v>2</v>
      </c>
      <c r="E172" s="5">
        <f t="shared" ref="E172" si="193">E177</f>
        <v>0</v>
      </c>
      <c r="F172" s="5">
        <f>G172+H172+I172+J172+K172</f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227"/>
      <c r="M172" s="225"/>
    </row>
    <row r="173" spans="1:13" ht="75" x14ac:dyDescent="0.2">
      <c r="A173" s="222"/>
      <c r="B173" s="225"/>
      <c r="C173" s="227"/>
      <c r="D173" s="107" t="s">
        <v>1</v>
      </c>
      <c r="E173" s="5">
        <v>0</v>
      </c>
      <c r="F173" s="5">
        <f>G173+H173+I173+J173+K173</f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227"/>
      <c r="M173" s="225"/>
    </row>
    <row r="174" spans="1:13" ht="29.45" customHeight="1" x14ac:dyDescent="0.2">
      <c r="A174" s="223"/>
      <c r="B174" s="226"/>
      <c r="C174" s="227"/>
      <c r="D174" s="107" t="s">
        <v>0</v>
      </c>
      <c r="E174" s="5">
        <f t="shared" ref="E174" si="194">E179</f>
        <v>0</v>
      </c>
      <c r="F174" s="5">
        <f>G174+H174+I174+J174+K174</f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227"/>
      <c r="M174" s="226"/>
    </row>
    <row r="175" spans="1:13" ht="15" customHeight="1" x14ac:dyDescent="0.2">
      <c r="A175" s="221" t="s">
        <v>134</v>
      </c>
      <c r="B175" s="228" t="s">
        <v>390</v>
      </c>
      <c r="C175" s="227" t="s">
        <v>238</v>
      </c>
      <c r="D175" s="107" t="s">
        <v>4</v>
      </c>
      <c r="E175" s="5">
        <f>SUM(E176:E179)</f>
        <v>6570</v>
      </c>
      <c r="F175" s="5">
        <f t="shared" ref="F175:K175" si="195">F176+F177+F178+F179</f>
        <v>0</v>
      </c>
      <c r="G175" s="5">
        <f t="shared" si="195"/>
        <v>0</v>
      </c>
      <c r="H175" s="5">
        <f t="shared" si="195"/>
        <v>0</v>
      </c>
      <c r="I175" s="5">
        <f t="shared" si="195"/>
        <v>0</v>
      </c>
      <c r="J175" s="5">
        <f t="shared" si="195"/>
        <v>0</v>
      </c>
      <c r="K175" s="5">
        <f t="shared" si="195"/>
        <v>0</v>
      </c>
      <c r="L175" s="227" t="s">
        <v>90</v>
      </c>
      <c r="M175" s="227"/>
    </row>
    <row r="176" spans="1:13" ht="45" x14ac:dyDescent="0.2">
      <c r="A176" s="222"/>
      <c r="B176" s="228"/>
      <c r="C176" s="227"/>
      <c r="D176" s="107" t="s">
        <v>3</v>
      </c>
      <c r="E176" s="5">
        <v>0</v>
      </c>
      <c r="F176" s="5">
        <f>G176+H176+I176+J176+K176</f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227"/>
      <c r="M176" s="227"/>
    </row>
    <row r="177" spans="1:28" ht="60" x14ac:dyDescent="0.2">
      <c r="A177" s="222"/>
      <c r="B177" s="228"/>
      <c r="C177" s="227"/>
      <c r="D177" s="107" t="s">
        <v>2</v>
      </c>
      <c r="E177" s="5">
        <v>0</v>
      </c>
      <c r="F177" s="5">
        <f>G177+H177+I177+J177+K177</f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227"/>
      <c r="M177" s="227"/>
    </row>
    <row r="178" spans="1:28" ht="75" x14ac:dyDescent="0.2">
      <c r="A178" s="222"/>
      <c r="B178" s="228"/>
      <c r="C178" s="227"/>
      <c r="D178" s="107" t="s">
        <v>1</v>
      </c>
      <c r="E178" s="5">
        <v>6570</v>
      </c>
      <c r="F178" s="5">
        <f>G178+H178+I178+J178+K178</f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227"/>
      <c r="M178" s="227"/>
    </row>
    <row r="179" spans="1:28" ht="33" customHeight="1" x14ac:dyDescent="0.2">
      <c r="A179" s="223"/>
      <c r="B179" s="228"/>
      <c r="C179" s="227"/>
      <c r="D179" s="107" t="s">
        <v>0</v>
      </c>
      <c r="E179" s="5">
        <v>0</v>
      </c>
      <c r="F179" s="5">
        <f>G179+H179+I179+J179+K179</f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227"/>
      <c r="M179" s="227"/>
    </row>
    <row r="180" spans="1:28" ht="21" customHeight="1" x14ac:dyDescent="0.2">
      <c r="A180" s="221" t="s">
        <v>135</v>
      </c>
      <c r="B180" s="224" t="s">
        <v>234</v>
      </c>
      <c r="C180" s="227" t="s">
        <v>238</v>
      </c>
      <c r="D180" s="107" t="s">
        <v>4</v>
      </c>
      <c r="E180" s="5">
        <f t="shared" ref="E180:K180" si="196">E181+E182+E183+E184</f>
        <v>0</v>
      </c>
      <c r="F180" s="5">
        <f t="shared" si="196"/>
        <v>0</v>
      </c>
      <c r="G180" s="5">
        <f t="shared" si="196"/>
        <v>0</v>
      </c>
      <c r="H180" s="5">
        <f t="shared" si="196"/>
        <v>0</v>
      </c>
      <c r="I180" s="5">
        <f t="shared" si="196"/>
        <v>0</v>
      </c>
      <c r="J180" s="5">
        <f t="shared" si="196"/>
        <v>0</v>
      </c>
      <c r="K180" s="5">
        <f t="shared" si="196"/>
        <v>0</v>
      </c>
      <c r="L180" s="232" t="s">
        <v>90</v>
      </c>
      <c r="M180" s="232"/>
    </row>
    <row r="181" spans="1:28" ht="48" customHeight="1" x14ac:dyDescent="0.2">
      <c r="A181" s="222"/>
      <c r="B181" s="225"/>
      <c r="C181" s="227"/>
      <c r="D181" s="107" t="s">
        <v>3</v>
      </c>
      <c r="E181" s="5">
        <v>0</v>
      </c>
      <c r="F181" s="5">
        <f>G181+H181+I181+J181+K181</f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233"/>
      <c r="M181" s="233"/>
    </row>
    <row r="182" spans="1:28" ht="60.75" customHeight="1" x14ac:dyDescent="0.2">
      <c r="A182" s="222"/>
      <c r="B182" s="225"/>
      <c r="C182" s="227"/>
      <c r="D182" s="107" t="s">
        <v>2</v>
      </c>
      <c r="E182" s="5">
        <v>0</v>
      </c>
      <c r="F182" s="5">
        <f>G182+H182+I182+J182+K182</f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233"/>
      <c r="M182" s="233"/>
    </row>
    <row r="183" spans="1:28" ht="76.5" customHeight="1" x14ac:dyDescent="0.2">
      <c r="A183" s="222"/>
      <c r="B183" s="225"/>
      <c r="C183" s="227"/>
      <c r="D183" s="107" t="s">
        <v>1</v>
      </c>
      <c r="E183" s="5">
        <v>0</v>
      </c>
      <c r="F183" s="5">
        <f>G183+H183+I183+J183+K183</f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233"/>
      <c r="M183" s="233"/>
    </row>
    <row r="184" spans="1:28" ht="33" customHeight="1" x14ac:dyDescent="0.2">
      <c r="A184" s="223"/>
      <c r="B184" s="226"/>
      <c r="C184" s="227"/>
      <c r="D184" s="107" t="s">
        <v>0</v>
      </c>
      <c r="E184" s="5">
        <v>0</v>
      </c>
      <c r="F184" s="5">
        <f>G184+H184+I184+J184+K184</f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234"/>
      <c r="M184" s="234"/>
    </row>
    <row r="185" spans="1:28" ht="14.45" customHeight="1" x14ac:dyDescent="0.2">
      <c r="A185" s="221" t="s">
        <v>136</v>
      </c>
      <c r="B185" s="231" t="s">
        <v>235</v>
      </c>
      <c r="C185" s="227" t="s">
        <v>238</v>
      </c>
      <c r="D185" s="107" t="s">
        <v>4</v>
      </c>
      <c r="E185" s="5">
        <f t="shared" ref="E185:K185" si="197">SUM(E186:E189)</f>
        <v>0</v>
      </c>
      <c r="F185" s="6">
        <f t="shared" si="197"/>
        <v>0</v>
      </c>
      <c r="G185" s="6">
        <f t="shared" si="197"/>
        <v>0</v>
      </c>
      <c r="H185" s="6">
        <f t="shared" si="197"/>
        <v>0</v>
      </c>
      <c r="I185" s="6">
        <f t="shared" si="197"/>
        <v>0</v>
      </c>
      <c r="J185" s="6">
        <f t="shared" si="197"/>
        <v>0</v>
      </c>
      <c r="K185" s="6">
        <f t="shared" si="197"/>
        <v>0</v>
      </c>
      <c r="L185" s="227" t="s">
        <v>90</v>
      </c>
      <c r="M185" s="232"/>
    </row>
    <row r="186" spans="1:28" ht="43.5" customHeight="1" x14ac:dyDescent="0.2">
      <c r="A186" s="222"/>
      <c r="B186" s="231"/>
      <c r="C186" s="227"/>
      <c r="D186" s="107" t="s">
        <v>3</v>
      </c>
      <c r="E186" s="5">
        <v>0</v>
      </c>
      <c r="F186" s="5">
        <v>0</v>
      </c>
      <c r="G186" s="5">
        <v>0</v>
      </c>
      <c r="H186" s="5">
        <v>0</v>
      </c>
      <c r="I186" s="6">
        <v>0</v>
      </c>
      <c r="J186" s="6">
        <v>0</v>
      </c>
      <c r="K186" s="6">
        <v>0</v>
      </c>
      <c r="L186" s="227"/>
      <c r="M186" s="233"/>
    </row>
    <row r="187" spans="1:28" ht="58.5" customHeight="1" x14ac:dyDescent="0.2">
      <c r="A187" s="222"/>
      <c r="B187" s="231"/>
      <c r="C187" s="227"/>
      <c r="D187" s="107" t="s">
        <v>2</v>
      </c>
      <c r="E187" s="5">
        <v>0</v>
      </c>
      <c r="F187" s="5">
        <v>0</v>
      </c>
      <c r="G187" s="5">
        <v>0</v>
      </c>
      <c r="H187" s="5">
        <v>0</v>
      </c>
      <c r="I187" s="6">
        <v>0</v>
      </c>
      <c r="J187" s="6">
        <v>0</v>
      </c>
      <c r="K187" s="6">
        <v>0</v>
      </c>
      <c r="L187" s="227"/>
      <c r="M187" s="233"/>
    </row>
    <row r="188" spans="1:28" ht="77.25" customHeight="1" x14ac:dyDescent="0.2">
      <c r="A188" s="222"/>
      <c r="B188" s="231"/>
      <c r="C188" s="227"/>
      <c r="D188" s="107" t="s">
        <v>1</v>
      </c>
      <c r="E188" s="5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227"/>
      <c r="M188" s="233"/>
    </row>
    <row r="189" spans="1:28" ht="30" customHeight="1" x14ac:dyDescent="0.2">
      <c r="A189" s="223"/>
      <c r="B189" s="231"/>
      <c r="C189" s="227"/>
      <c r="D189" s="107" t="s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227"/>
      <c r="M189" s="234"/>
    </row>
    <row r="190" spans="1:28" s="3" customFormat="1" ht="15" customHeight="1" x14ac:dyDescent="0.2">
      <c r="A190" s="229"/>
      <c r="B190" s="230" t="s">
        <v>98</v>
      </c>
      <c r="C190" s="230" t="s">
        <v>238</v>
      </c>
      <c r="D190" s="108" t="s">
        <v>4</v>
      </c>
      <c r="E190" s="5">
        <f>E191+E192+E193+E194</f>
        <v>90064.9</v>
      </c>
      <c r="F190" s="5">
        <f>F191+F192+F193+F194</f>
        <v>1006794</v>
      </c>
      <c r="G190" s="5">
        <f t="shared" ref="G190:K190" si="198">G191+G192+G193+G194</f>
        <v>163013.6</v>
      </c>
      <c r="H190" s="5">
        <f t="shared" si="198"/>
        <v>206613.6</v>
      </c>
      <c r="I190" s="5">
        <f t="shared" si="198"/>
        <v>210855.6</v>
      </c>
      <c r="J190" s="5">
        <f t="shared" si="198"/>
        <v>212205.6</v>
      </c>
      <c r="K190" s="5">
        <f t="shared" si="198"/>
        <v>214105.60000000001</v>
      </c>
      <c r="L190" s="227"/>
      <c r="M190" s="227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s="3" customFormat="1" ht="42.75" customHeight="1" x14ac:dyDescent="0.2">
      <c r="A191" s="229"/>
      <c r="B191" s="230"/>
      <c r="C191" s="230"/>
      <c r="D191" s="108" t="s">
        <v>3</v>
      </c>
      <c r="E191" s="5">
        <f t="shared" ref="E191:K194" si="199">E11+E31+E61+E86+E111+E141</f>
        <v>0</v>
      </c>
      <c r="F191" s="5">
        <f t="shared" si="199"/>
        <v>0</v>
      </c>
      <c r="G191" s="5">
        <f t="shared" si="199"/>
        <v>0</v>
      </c>
      <c r="H191" s="5">
        <f t="shared" si="199"/>
        <v>0</v>
      </c>
      <c r="I191" s="5">
        <f t="shared" si="199"/>
        <v>0</v>
      </c>
      <c r="J191" s="5">
        <f t="shared" si="199"/>
        <v>0</v>
      </c>
      <c r="K191" s="5">
        <f t="shared" si="199"/>
        <v>0</v>
      </c>
      <c r="L191" s="227"/>
      <c r="M191" s="227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s="3" customFormat="1" ht="58.5" customHeight="1" x14ac:dyDescent="0.2">
      <c r="A192" s="229"/>
      <c r="B192" s="230"/>
      <c r="C192" s="230"/>
      <c r="D192" s="108" t="s">
        <v>2</v>
      </c>
      <c r="E192" s="5">
        <f t="shared" si="199"/>
        <v>0</v>
      </c>
      <c r="F192" s="5">
        <f t="shared" si="199"/>
        <v>16679</v>
      </c>
      <c r="G192" s="5">
        <f t="shared" si="199"/>
        <v>3107</v>
      </c>
      <c r="H192" s="5">
        <f t="shared" si="199"/>
        <v>3393</v>
      </c>
      <c r="I192" s="5">
        <f t="shared" si="199"/>
        <v>3393</v>
      </c>
      <c r="J192" s="5">
        <f t="shared" si="199"/>
        <v>3393</v>
      </c>
      <c r="K192" s="5">
        <f t="shared" si="199"/>
        <v>3393</v>
      </c>
      <c r="L192" s="227"/>
      <c r="M192" s="227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s="3" customFormat="1" ht="71.25" customHeight="1" x14ac:dyDescent="0.2">
      <c r="A193" s="229"/>
      <c r="B193" s="230"/>
      <c r="C193" s="230"/>
      <c r="D193" s="108" t="s">
        <v>1</v>
      </c>
      <c r="E193" s="5">
        <f t="shared" si="199"/>
        <v>90064.9</v>
      </c>
      <c r="F193" s="5">
        <f t="shared" si="199"/>
        <v>990115</v>
      </c>
      <c r="G193" s="5">
        <f t="shared" si="199"/>
        <v>159906.6</v>
      </c>
      <c r="H193" s="5">
        <f t="shared" si="199"/>
        <v>203220.6</v>
      </c>
      <c r="I193" s="5">
        <f t="shared" si="199"/>
        <v>207462.6</v>
      </c>
      <c r="J193" s="5">
        <f t="shared" si="199"/>
        <v>208812.6</v>
      </c>
      <c r="K193" s="5">
        <f t="shared" si="199"/>
        <v>210712.6</v>
      </c>
      <c r="L193" s="227"/>
      <c r="M193" s="227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s="3" customFormat="1" ht="30" customHeight="1" x14ac:dyDescent="0.2">
      <c r="A194" s="229"/>
      <c r="B194" s="230"/>
      <c r="C194" s="230"/>
      <c r="D194" s="108" t="s">
        <v>0</v>
      </c>
      <c r="E194" s="5">
        <f t="shared" si="199"/>
        <v>0</v>
      </c>
      <c r="F194" s="5">
        <f t="shared" si="199"/>
        <v>0</v>
      </c>
      <c r="G194" s="5">
        <f t="shared" si="199"/>
        <v>0</v>
      </c>
      <c r="H194" s="5">
        <f t="shared" si="199"/>
        <v>0</v>
      </c>
      <c r="I194" s="5">
        <f t="shared" si="199"/>
        <v>0</v>
      </c>
      <c r="J194" s="5">
        <f t="shared" si="199"/>
        <v>0</v>
      </c>
      <c r="K194" s="5">
        <f t="shared" si="199"/>
        <v>0</v>
      </c>
      <c r="L194" s="227"/>
      <c r="M194" s="227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37.5" customHeight="1" x14ac:dyDescent="0.2">
      <c r="A195" s="227" t="s">
        <v>264</v>
      </c>
      <c r="B195" s="275"/>
      <c r="C195" s="275"/>
      <c r="D195" s="275"/>
      <c r="E195" s="275"/>
      <c r="F195" s="275"/>
      <c r="G195" s="275"/>
      <c r="H195" s="275"/>
      <c r="I195" s="275"/>
      <c r="J195" s="275"/>
      <c r="K195" s="275"/>
      <c r="L195" s="275"/>
      <c r="M195" s="275"/>
    </row>
    <row r="196" spans="1:28" ht="21" customHeight="1" x14ac:dyDescent="0.2">
      <c r="A196" s="229" t="s">
        <v>21</v>
      </c>
      <c r="B196" s="228" t="s">
        <v>241</v>
      </c>
      <c r="C196" s="227" t="s">
        <v>238</v>
      </c>
      <c r="D196" s="107" t="s">
        <v>4</v>
      </c>
      <c r="E196" s="109">
        <f t="shared" ref="E196" si="200">E197+E198+E199+E200</f>
        <v>0</v>
      </c>
      <c r="F196" s="109">
        <f t="shared" ref="F196:K196" si="201">F197+F198+F199+F200</f>
        <v>0</v>
      </c>
      <c r="G196" s="109">
        <f t="shared" si="201"/>
        <v>0</v>
      </c>
      <c r="H196" s="109">
        <f t="shared" si="201"/>
        <v>0</v>
      </c>
      <c r="I196" s="109">
        <f t="shared" si="201"/>
        <v>0</v>
      </c>
      <c r="J196" s="109">
        <f t="shared" si="201"/>
        <v>0</v>
      </c>
      <c r="K196" s="109">
        <f t="shared" si="201"/>
        <v>0</v>
      </c>
      <c r="L196" s="284"/>
      <c r="M196" s="227" t="s">
        <v>402</v>
      </c>
      <c r="N196" s="301"/>
    </row>
    <row r="197" spans="1:28" ht="51.75" customHeight="1" x14ac:dyDescent="0.2">
      <c r="A197" s="291"/>
      <c r="B197" s="228"/>
      <c r="C197" s="227"/>
      <c r="D197" s="107" t="s">
        <v>3</v>
      </c>
      <c r="E197" s="109">
        <f t="shared" ref="E197:F200" si="202">E202+E207+E212</f>
        <v>0</v>
      </c>
      <c r="F197" s="109">
        <f t="shared" si="202"/>
        <v>0</v>
      </c>
      <c r="G197" s="109">
        <f t="shared" ref="G197:K197" si="203">G202+G207+G212</f>
        <v>0</v>
      </c>
      <c r="H197" s="109">
        <f t="shared" si="203"/>
        <v>0</v>
      </c>
      <c r="I197" s="109">
        <f t="shared" si="203"/>
        <v>0</v>
      </c>
      <c r="J197" s="109">
        <f t="shared" si="203"/>
        <v>0</v>
      </c>
      <c r="K197" s="109">
        <f t="shared" si="203"/>
        <v>0</v>
      </c>
      <c r="L197" s="284"/>
      <c r="M197" s="227"/>
      <c r="N197" s="301"/>
    </row>
    <row r="198" spans="1:28" ht="58.5" customHeight="1" x14ac:dyDescent="0.2">
      <c r="A198" s="291"/>
      <c r="B198" s="228"/>
      <c r="C198" s="227"/>
      <c r="D198" s="107" t="s">
        <v>2</v>
      </c>
      <c r="E198" s="109">
        <f t="shared" si="202"/>
        <v>0</v>
      </c>
      <c r="F198" s="109">
        <f t="shared" si="202"/>
        <v>0</v>
      </c>
      <c r="G198" s="109">
        <f t="shared" ref="G198:K198" si="204">G203+G208+G213</f>
        <v>0</v>
      </c>
      <c r="H198" s="109">
        <f t="shared" si="204"/>
        <v>0</v>
      </c>
      <c r="I198" s="109">
        <f t="shared" si="204"/>
        <v>0</v>
      </c>
      <c r="J198" s="109">
        <f t="shared" si="204"/>
        <v>0</v>
      </c>
      <c r="K198" s="109">
        <f t="shared" si="204"/>
        <v>0</v>
      </c>
      <c r="L198" s="284"/>
      <c r="M198" s="227"/>
      <c r="N198" s="301"/>
    </row>
    <row r="199" spans="1:28" ht="81" customHeight="1" x14ac:dyDescent="0.2">
      <c r="A199" s="291"/>
      <c r="B199" s="228"/>
      <c r="C199" s="227"/>
      <c r="D199" s="107" t="s">
        <v>22</v>
      </c>
      <c r="E199" s="109">
        <f t="shared" si="202"/>
        <v>0</v>
      </c>
      <c r="F199" s="109">
        <f t="shared" si="202"/>
        <v>0</v>
      </c>
      <c r="G199" s="109">
        <f t="shared" ref="G199:K199" si="205">G204+G209+G214</f>
        <v>0</v>
      </c>
      <c r="H199" s="109">
        <f t="shared" si="205"/>
        <v>0</v>
      </c>
      <c r="I199" s="109">
        <f t="shared" si="205"/>
        <v>0</v>
      </c>
      <c r="J199" s="109">
        <f t="shared" si="205"/>
        <v>0</v>
      </c>
      <c r="K199" s="109">
        <f t="shared" si="205"/>
        <v>0</v>
      </c>
      <c r="L199" s="284"/>
      <c r="M199" s="227"/>
      <c r="N199" s="301"/>
    </row>
    <row r="200" spans="1:28" ht="35.25" customHeight="1" x14ac:dyDescent="0.2">
      <c r="A200" s="291"/>
      <c r="B200" s="228"/>
      <c r="C200" s="227"/>
      <c r="D200" s="107" t="s">
        <v>0</v>
      </c>
      <c r="E200" s="109">
        <f t="shared" si="202"/>
        <v>0</v>
      </c>
      <c r="F200" s="109">
        <f t="shared" si="202"/>
        <v>0</v>
      </c>
      <c r="G200" s="109">
        <f t="shared" ref="G200:K200" si="206">G205+G210+G215</f>
        <v>0</v>
      </c>
      <c r="H200" s="109">
        <f t="shared" si="206"/>
        <v>0</v>
      </c>
      <c r="I200" s="109">
        <f t="shared" si="206"/>
        <v>0</v>
      </c>
      <c r="J200" s="109">
        <f t="shared" si="206"/>
        <v>0</v>
      </c>
      <c r="K200" s="109">
        <f t="shared" si="206"/>
        <v>0</v>
      </c>
      <c r="L200" s="284"/>
      <c r="M200" s="227"/>
      <c r="N200" s="301"/>
    </row>
    <row r="201" spans="1:28" ht="27" customHeight="1" x14ac:dyDescent="0.2">
      <c r="A201" s="229" t="s">
        <v>26</v>
      </c>
      <c r="B201" s="276" t="s">
        <v>242</v>
      </c>
      <c r="C201" s="227" t="s">
        <v>238</v>
      </c>
      <c r="D201" s="107" t="s">
        <v>4</v>
      </c>
      <c r="E201" s="109">
        <f>E202+E203+E204+E205</f>
        <v>0</v>
      </c>
      <c r="F201" s="109">
        <f>F202+F203+F204+F205</f>
        <v>0</v>
      </c>
      <c r="G201" s="109">
        <f>G202+G203+G204+G205</f>
        <v>0</v>
      </c>
      <c r="H201" s="109">
        <f t="shared" ref="H201:K201" si="207">H202+H203+H204+H205</f>
        <v>0</v>
      </c>
      <c r="I201" s="109">
        <f t="shared" si="207"/>
        <v>0</v>
      </c>
      <c r="J201" s="109">
        <f t="shared" si="207"/>
        <v>0</v>
      </c>
      <c r="K201" s="109">
        <f t="shared" si="207"/>
        <v>0</v>
      </c>
      <c r="L201" s="227" t="s">
        <v>87</v>
      </c>
      <c r="M201" s="227"/>
    </row>
    <row r="202" spans="1:28" ht="45.75" customHeight="1" x14ac:dyDescent="0.2">
      <c r="A202" s="291"/>
      <c r="B202" s="228"/>
      <c r="C202" s="227"/>
      <c r="D202" s="107" t="s">
        <v>3</v>
      </c>
      <c r="E202" s="109">
        <v>0</v>
      </c>
      <c r="F202" s="109">
        <f>G202+H202+I202+J202+K202</f>
        <v>0</v>
      </c>
      <c r="G202" s="109">
        <v>0</v>
      </c>
      <c r="H202" s="109">
        <v>0</v>
      </c>
      <c r="I202" s="109">
        <v>0</v>
      </c>
      <c r="J202" s="109">
        <v>0</v>
      </c>
      <c r="K202" s="109">
        <v>0</v>
      </c>
      <c r="L202" s="227"/>
      <c r="M202" s="227"/>
    </row>
    <row r="203" spans="1:28" ht="65.25" customHeight="1" x14ac:dyDescent="0.2">
      <c r="A203" s="291"/>
      <c r="B203" s="228"/>
      <c r="C203" s="227"/>
      <c r="D203" s="107" t="s">
        <v>2</v>
      </c>
      <c r="E203" s="109">
        <v>0</v>
      </c>
      <c r="F203" s="109">
        <f>G203+H203+I203+J203+K203</f>
        <v>0</v>
      </c>
      <c r="G203" s="109">
        <v>0</v>
      </c>
      <c r="H203" s="109">
        <v>0</v>
      </c>
      <c r="I203" s="109">
        <v>0</v>
      </c>
      <c r="J203" s="109">
        <v>0</v>
      </c>
      <c r="K203" s="109">
        <v>0</v>
      </c>
      <c r="L203" s="227"/>
      <c r="M203" s="227"/>
    </row>
    <row r="204" spans="1:28" ht="86.25" customHeight="1" x14ac:dyDescent="0.2">
      <c r="A204" s="291"/>
      <c r="B204" s="228"/>
      <c r="C204" s="227"/>
      <c r="D204" s="107" t="s">
        <v>22</v>
      </c>
      <c r="E204" s="109">
        <v>0</v>
      </c>
      <c r="F204" s="109">
        <f>G204+H204+I204+J204+K204</f>
        <v>0</v>
      </c>
      <c r="G204" s="110">
        <v>0</v>
      </c>
      <c r="H204" s="110">
        <v>0</v>
      </c>
      <c r="I204" s="110">
        <v>0</v>
      </c>
      <c r="J204" s="110">
        <v>0</v>
      </c>
      <c r="K204" s="110">
        <v>0</v>
      </c>
      <c r="L204" s="227"/>
      <c r="M204" s="227"/>
    </row>
    <row r="205" spans="1:28" ht="27.75" customHeight="1" x14ac:dyDescent="0.2">
      <c r="A205" s="291"/>
      <c r="B205" s="228"/>
      <c r="C205" s="227"/>
      <c r="D205" s="107" t="s">
        <v>0</v>
      </c>
      <c r="E205" s="109">
        <v>0</v>
      </c>
      <c r="F205" s="109">
        <f>G205+H205+I205+J205+K205</f>
        <v>0</v>
      </c>
      <c r="G205" s="109">
        <v>0</v>
      </c>
      <c r="H205" s="109">
        <v>0</v>
      </c>
      <c r="I205" s="109">
        <v>0</v>
      </c>
      <c r="J205" s="109">
        <v>0</v>
      </c>
      <c r="K205" s="109">
        <v>0</v>
      </c>
      <c r="L205" s="227"/>
      <c r="M205" s="227"/>
    </row>
    <row r="206" spans="1:28" ht="20.25" customHeight="1" x14ac:dyDescent="0.2">
      <c r="A206" s="229" t="s">
        <v>53</v>
      </c>
      <c r="B206" s="231" t="s">
        <v>243</v>
      </c>
      <c r="C206" s="227" t="s">
        <v>238</v>
      </c>
      <c r="D206" s="107" t="s">
        <v>4</v>
      </c>
      <c r="E206" s="109">
        <f>E207+E208+E210</f>
        <v>0</v>
      </c>
      <c r="F206" s="109">
        <f t="shared" ref="F206:K206" si="208">F207+F208+F209+F210</f>
        <v>0</v>
      </c>
      <c r="G206" s="109">
        <f t="shared" si="208"/>
        <v>0</v>
      </c>
      <c r="H206" s="109">
        <f t="shared" si="208"/>
        <v>0</v>
      </c>
      <c r="I206" s="109">
        <f>I207+I208+I209+I210</f>
        <v>0</v>
      </c>
      <c r="J206" s="109">
        <f t="shared" si="208"/>
        <v>0</v>
      </c>
      <c r="K206" s="109">
        <f t="shared" si="208"/>
        <v>0</v>
      </c>
      <c r="L206" s="227" t="s">
        <v>103</v>
      </c>
      <c r="M206" s="227"/>
    </row>
    <row r="207" spans="1:28" ht="51.75" customHeight="1" x14ac:dyDescent="0.2">
      <c r="A207" s="229"/>
      <c r="B207" s="231"/>
      <c r="C207" s="227"/>
      <c r="D207" s="107" t="s">
        <v>3</v>
      </c>
      <c r="E207" s="109">
        <v>0</v>
      </c>
      <c r="F207" s="109">
        <f t="shared" ref="F207:F208" si="209">G207+H207+I207+J207+K207</f>
        <v>0</v>
      </c>
      <c r="G207" s="109">
        <v>0</v>
      </c>
      <c r="H207" s="109">
        <v>0</v>
      </c>
      <c r="I207" s="109">
        <v>0</v>
      </c>
      <c r="J207" s="109">
        <v>0</v>
      </c>
      <c r="K207" s="109">
        <v>0</v>
      </c>
      <c r="L207" s="227"/>
      <c r="M207" s="227"/>
    </row>
    <row r="208" spans="1:28" ht="60" customHeight="1" x14ac:dyDescent="0.2">
      <c r="A208" s="229"/>
      <c r="B208" s="231"/>
      <c r="C208" s="227"/>
      <c r="D208" s="107" t="s">
        <v>2</v>
      </c>
      <c r="E208" s="109">
        <v>0</v>
      </c>
      <c r="F208" s="109">
        <f t="shared" si="209"/>
        <v>0</v>
      </c>
      <c r="G208" s="109">
        <v>0</v>
      </c>
      <c r="H208" s="109">
        <v>0</v>
      </c>
      <c r="I208" s="109">
        <v>0</v>
      </c>
      <c r="J208" s="109">
        <v>0</v>
      </c>
      <c r="K208" s="109">
        <v>0</v>
      </c>
      <c r="L208" s="227"/>
      <c r="M208" s="227"/>
    </row>
    <row r="209" spans="1:15" ht="77.25" customHeight="1" x14ac:dyDescent="0.2">
      <c r="A209" s="229"/>
      <c r="B209" s="231"/>
      <c r="C209" s="227"/>
      <c r="D209" s="107" t="s">
        <v>22</v>
      </c>
      <c r="E209" s="109">
        <v>0</v>
      </c>
      <c r="F209" s="109">
        <f t="shared" ref="F209" si="210">G209+H209+I209+J209+K209</f>
        <v>0</v>
      </c>
      <c r="G209" s="109">
        <v>0</v>
      </c>
      <c r="H209" s="109">
        <v>0</v>
      </c>
      <c r="I209" s="109">
        <v>0</v>
      </c>
      <c r="J209" s="109">
        <v>0</v>
      </c>
      <c r="K209" s="109">
        <v>0</v>
      </c>
      <c r="L209" s="227"/>
      <c r="M209" s="227"/>
    </row>
    <row r="210" spans="1:15" ht="36" customHeight="1" x14ac:dyDescent="0.2">
      <c r="A210" s="229"/>
      <c r="B210" s="231"/>
      <c r="C210" s="227"/>
      <c r="D210" s="107" t="s">
        <v>0</v>
      </c>
      <c r="E210" s="109">
        <v>0</v>
      </c>
      <c r="F210" s="109">
        <f t="shared" ref="F210" si="211">G210+H210+I210+J210+K210</f>
        <v>0</v>
      </c>
      <c r="G210" s="109">
        <v>0</v>
      </c>
      <c r="H210" s="109">
        <v>0</v>
      </c>
      <c r="I210" s="109">
        <v>0</v>
      </c>
      <c r="J210" s="109">
        <v>0</v>
      </c>
      <c r="K210" s="109">
        <v>0</v>
      </c>
      <c r="L210" s="227"/>
      <c r="M210" s="227"/>
    </row>
    <row r="211" spans="1:15" ht="18.75" customHeight="1" x14ac:dyDescent="0.2">
      <c r="A211" s="229" t="s">
        <v>64</v>
      </c>
      <c r="B211" s="231" t="s">
        <v>244</v>
      </c>
      <c r="C211" s="227" t="s">
        <v>238</v>
      </c>
      <c r="D211" s="107" t="s">
        <v>4</v>
      </c>
      <c r="E211" s="109">
        <f t="shared" ref="E211:K211" si="212">E212+E213+E214+E215</f>
        <v>0</v>
      </c>
      <c r="F211" s="109">
        <f t="shared" si="212"/>
        <v>0</v>
      </c>
      <c r="G211" s="109">
        <f t="shared" si="212"/>
        <v>0</v>
      </c>
      <c r="H211" s="109">
        <f t="shared" si="212"/>
        <v>0</v>
      </c>
      <c r="I211" s="109">
        <f t="shared" si="212"/>
        <v>0</v>
      </c>
      <c r="J211" s="109">
        <f t="shared" si="212"/>
        <v>0</v>
      </c>
      <c r="K211" s="109">
        <f t="shared" si="212"/>
        <v>0</v>
      </c>
      <c r="L211" s="232" t="s">
        <v>7</v>
      </c>
      <c r="M211" s="227"/>
    </row>
    <row r="212" spans="1:15" ht="48" customHeight="1" x14ac:dyDescent="0.2">
      <c r="A212" s="229"/>
      <c r="B212" s="228"/>
      <c r="C212" s="227"/>
      <c r="D212" s="107" t="s">
        <v>3</v>
      </c>
      <c r="E212" s="109">
        <v>0</v>
      </c>
      <c r="F212" s="109">
        <f t="shared" ref="F212:F215" si="213">G212+H212+I212+J212+K212</f>
        <v>0</v>
      </c>
      <c r="G212" s="109">
        <v>0</v>
      </c>
      <c r="H212" s="109">
        <v>0</v>
      </c>
      <c r="I212" s="109">
        <v>0</v>
      </c>
      <c r="J212" s="109">
        <v>0</v>
      </c>
      <c r="K212" s="109">
        <v>0</v>
      </c>
      <c r="L212" s="233"/>
      <c r="M212" s="227"/>
    </row>
    <row r="213" spans="1:15" ht="61.5" customHeight="1" x14ac:dyDescent="0.2">
      <c r="A213" s="229"/>
      <c r="B213" s="228"/>
      <c r="C213" s="227"/>
      <c r="D213" s="107" t="s">
        <v>2</v>
      </c>
      <c r="E213" s="109">
        <v>0</v>
      </c>
      <c r="F213" s="109">
        <f t="shared" si="213"/>
        <v>0</v>
      </c>
      <c r="G213" s="109">
        <v>0</v>
      </c>
      <c r="H213" s="109">
        <v>0</v>
      </c>
      <c r="I213" s="109">
        <v>0</v>
      </c>
      <c r="J213" s="109">
        <v>0</v>
      </c>
      <c r="K213" s="109">
        <v>0</v>
      </c>
      <c r="L213" s="233"/>
      <c r="M213" s="227"/>
    </row>
    <row r="214" spans="1:15" ht="75.75" customHeight="1" x14ac:dyDescent="0.2">
      <c r="A214" s="229"/>
      <c r="B214" s="228"/>
      <c r="C214" s="227"/>
      <c r="D214" s="107" t="s">
        <v>22</v>
      </c>
      <c r="E214" s="109">
        <v>0</v>
      </c>
      <c r="F214" s="109">
        <f t="shared" si="213"/>
        <v>0</v>
      </c>
      <c r="G214" s="110">
        <v>0</v>
      </c>
      <c r="H214" s="110">
        <v>0</v>
      </c>
      <c r="I214" s="110">
        <v>0</v>
      </c>
      <c r="J214" s="110">
        <v>0</v>
      </c>
      <c r="K214" s="110">
        <v>0</v>
      </c>
      <c r="L214" s="233"/>
      <c r="M214" s="227"/>
    </row>
    <row r="215" spans="1:15" ht="32.25" customHeight="1" x14ac:dyDescent="0.2">
      <c r="A215" s="229"/>
      <c r="B215" s="228"/>
      <c r="C215" s="227"/>
      <c r="D215" s="107" t="s">
        <v>0</v>
      </c>
      <c r="E215" s="109">
        <v>0</v>
      </c>
      <c r="F215" s="109">
        <f t="shared" si="213"/>
        <v>0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234"/>
      <c r="M215" s="227"/>
    </row>
    <row r="216" spans="1:15" ht="20.25" customHeight="1" x14ac:dyDescent="0.2">
      <c r="A216" s="229" t="s">
        <v>245</v>
      </c>
      <c r="B216" s="248" t="s">
        <v>246</v>
      </c>
      <c r="C216" s="227" t="s">
        <v>238</v>
      </c>
      <c r="D216" s="107" t="s">
        <v>4</v>
      </c>
      <c r="E216" s="109">
        <f t="shared" ref="E216" si="214">E217+E218+E219+E220</f>
        <v>300</v>
      </c>
      <c r="F216" s="109">
        <f t="shared" ref="F216:K216" si="215">F217+F218+F219+F220</f>
        <v>1500</v>
      </c>
      <c r="G216" s="109">
        <f t="shared" si="215"/>
        <v>300</v>
      </c>
      <c r="H216" s="109">
        <f t="shared" si="215"/>
        <v>300</v>
      </c>
      <c r="I216" s="109">
        <f t="shared" si="215"/>
        <v>300</v>
      </c>
      <c r="J216" s="109">
        <f t="shared" si="215"/>
        <v>300</v>
      </c>
      <c r="K216" s="109">
        <f t="shared" si="215"/>
        <v>300</v>
      </c>
      <c r="L216" s="227"/>
      <c r="M216" s="227" t="s">
        <v>403</v>
      </c>
      <c r="N216" s="301">
        <v>900</v>
      </c>
      <c r="O216" s="302">
        <f>N216-G244-G249-G254-G259-G224</f>
        <v>0</v>
      </c>
    </row>
    <row r="217" spans="1:15" ht="44.25" customHeight="1" x14ac:dyDescent="0.2">
      <c r="A217" s="229"/>
      <c r="B217" s="248"/>
      <c r="C217" s="227"/>
      <c r="D217" s="107" t="s">
        <v>3</v>
      </c>
      <c r="E217" s="109">
        <f>E222+E227</f>
        <v>0</v>
      </c>
      <c r="F217" s="109">
        <f t="shared" ref="F217:K217" si="216">F222+F227</f>
        <v>0</v>
      </c>
      <c r="G217" s="109">
        <f t="shared" si="216"/>
        <v>0</v>
      </c>
      <c r="H217" s="109">
        <f t="shared" si="216"/>
        <v>0</v>
      </c>
      <c r="I217" s="109">
        <f t="shared" si="216"/>
        <v>0</v>
      </c>
      <c r="J217" s="109">
        <f t="shared" si="216"/>
        <v>0</v>
      </c>
      <c r="K217" s="109">
        <f t="shared" si="216"/>
        <v>0</v>
      </c>
      <c r="L217" s="227"/>
      <c r="M217" s="227"/>
      <c r="N217" s="301"/>
      <c r="O217" s="303"/>
    </row>
    <row r="218" spans="1:15" ht="57.75" customHeight="1" x14ac:dyDescent="0.2">
      <c r="A218" s="229"/>
      <c r="B218" s="248"/>
      <c r="C218" s="227"/>
      <c r="D218" s="107" t="s">
        <v>2</v>
      </c>
      <c r="E218" s="109">
        <f t="shared" ref="E218:K220" si="217">E223+E228</f>
        <v>0</v>
      </c>
      <c r="F218" s="109">
        <f t="shared" si="217"/>
        <v>0</v>
      </c>
      <c r="G218" s="109">
        <f t="shared" si="217"/>
        <v>0</v>
      </c>
      <c r="H218" s="109">
        <f t="shared" si="217"/>
        <v>0</v>
      </c>
      <c r="I218" s="109">
        <f t="shared" si="217"/>
        <v>0</v>
      </c>
      <c r="J218" s="109">
        <f t="shared" si="217"/>
        <v>0</v>
      </c>
      <c r="K218" s="109">
        <f t="shared" si="217"/>
        <v>0</v>
      </c>
      <c r="L218" s="227"/>
      <c r="M218" s="227"/>
      <c r="N218" s="301"/>
      <c r="O218" s="303"/>
    </row>
    <row r="219" spans="1:15" ht="75.75" customHeight="1" x14ac:dyDescent="0.2">
      <c r="A219" s="229"/>
      <c r="B219" s="248"/>
      <c r="C219" s="227"/>
      <c r="D219" s="107" t="s">
        <v>22</v>
      </c>
      <c r="E219" s="109">
        <f t="shared" si="217"/>
        <v>300</v>
      </c>
      <c r="F219" s="109">
        <f t="shared" si="217"/>
        <v>1500</v>
      </c>
      <c r="G219" s="109">
        <f t="shared" si="217"/>
        <v>300</v>
      </c>
      <c r="H219" s="109">
        <f t="shared" si="217"/>
        <v>300</v>
      </c>
      <c r="I219" s="109">
        <f t="shared" si="217"/>
        <v>300</v>
      </c>
      <c r="J219" s="109">
        <f t="shared" si="217"/>
        <v>300</v>
      </c>
      <c r="K219" s="109">
        <f t="shared" si="217"/>
        <v>300</v>
      </c>
      <c r="L219" s="227"/>
      <c r="M219" s="227"/>
      <c r="N219" s="301"/>
      <c r="O219" s="303"/>
    </row>
    <row r="220" spans="1:15" ht="37.5" customHeight="1" x14ac:dyDescent="0.2">
      <c r="A220" s="229"/>
      <c r="B220" s="248"/>
      <c r="C220" s="227"/>
      <c r="D220" s="107" t="s">
        <v>0</v>
      </c>
      <c r="E220" s="109">
        <f t="shared" si="217"/>
        <v>0</v>
      </c>
      <c r="F220" s="109">
        <f t="shared" si="217"/>
        <v>0</v>
      </c>
      <c r="G220" s="109">
        <f t="shared" si="217"/>
        <v>0</v>
      </c>
      <c r="H220" s="109">
        <f t="shared" si="217"/>
        <v>0</v>
      </c>
      <c r="I220" s="109">
        <f t="shared" si="217"/>
        <v>0</v>
      </c>
      <c r="J220" s="109">
        <f t="shared" si="217"/>
        <v>0</v>
      </c>
      <c r="K220" s="109">
        <f t="shared" si="217"/>
        <v>0</v>
      </c>
      <c r="L220" s="227"/>
      <c r="M220" s="227"/>
      <c r="N220" s="301"/>
      <c r="O220" s="303"/>
    </row>
    <row r="221" spans="1:15" ht="20.25" customHeight="1" x14ac:dyDescent="0.2">
      <c r="A221" s="229" t="s">
        <v>25</v>
      </c>
      <c r="B221" s="231" t="s">
        <v>247</v>
      </c>
      <c r="C221" s="227" t="s">
        <v>238</v>
      </c>
      <c r="D221" s="107" t="s">
        <v>4</v>
      </c>
      <c r="E221" s="109">
        <f>E222+E223+E224+E225</f>
        <v>300</v>
      </c>
      <c r="F221" s="109">
        <f>F222+F223+F224+F225</f>
        <v>1500</v>
      </c>
      <c r="G221" s="109">
        <f>G222+G223+G224+G225</f>
        <v>300</v>
      </c>
      <c r="H221" s="109">
        <f t="shared" ref="H221:K221" si="218">H222+H223+H224+H225</f>
        <v>300</v>
      </c>
      <c r="I221" s="109">
        <f t="shared" si="218"/>
        <v>300</v>
      </c>
      <c r="J221" s="109">
        <f t="shared" si="218"/>
        <v>300</v>
      </c>
      <c r="K221" s="109">
        <f t="shared" si="218"/>
        <v>300</v>
      </c>
      <c r="L221" s="227" t="s">
        <v>87</v>
      </c>
      <c r="M221" s="227"/>
    </row>
    <row r="222" spans="1:15" ht="45.75" customHeight="1" x14ac:dyDescent="0.2">
      <c r="A222" s="229"/>
      <c r="B222" s="231"/>
      <c r="C222" s="227"/>
      <c r="D222" s="107" t="s">
        <v>3</v>
      </c>
      <c r="E222" s="109">
        <v>0</v>
      </c>
      <c r="F222" s="109">
        <f>G222+H222+I222+J222+K222</f>
        <v>0</v>
      </c>
      <c r="G222" s="109">
        <v>0</v>
      </c>
      <c r="H222" s="109">
        <v>0</v>
      </c>
      <c r="I222" s="109">
        <v>0</v>
      </c>
      <c r="J222" s="109">
        <v>0</v>
      </c>
      <c r="K222" s="109">
        <v>0</v>
      </c>
      <c r="L222" s="227"/>
      <c r="M222" s="227"/>
    </row>
    <row r="223" spans="1:15" ht="57.75" customHeight="1" x14ac:dyDescent="0.2">
      <c r="A223" s="229"/>
      <c r="B223" s="231"/>
      <c r="C223" s="227"/>
      <c r="D223" s="107" t="s">
        <v>2</v>
      </c>
      <c r="E223" s="109">
        <v>0</v>
      </c>
      <c r="F223" s="109">
        <f>G223+H223+I223+J223+K223</f>
        <v>0</v>
      </c>
      <c r="G223" s="109">
        <v>0</v>
      </c>
      <c r="H223" s="109">
        <v>0</v>
      </c>
      <c r="I223" s="109">
        <v>0</v>
      </c>
      <c r="J223" s="109">
        <v>0</v>
      </c>
      <c r="K223" s="109">
        <v>0</v>
      </c>
      <c r="L223" s="227"/>
      <c r="M223" s="227"/>
    </row>
    <row r="224" spans="1:15" ht="74.25" customHeight="1" x14ac:dyDescent="0.2">
      <c r="A224" s="229"/>
      <c r="B224" s="231"/>
      <c r="C224" s="227"/>
      <c r="D224" s="107" t="s">
        <v>22</v>
      </c>
      <c r="E224" s="109">
        <v>300</v>
      </c>
      <c r="F224" s="109">
        <f>G224+H224+I224+J224+K224</f>
        <v>1500</v>
      </c>
      <c r="G224" s="109">
        <v>300</v>
      </c>
      <c r="H224" s="109">
        <v>300</v>
      </c>
      <c r="I224" s="109">
        <v>300</v>
      </c>
      <c r="J224" s="109">
        <v>300</v>
      </c>
      <c r="K224" s="109">
        <v>300</v>
      </c>
      <c r="L224" s="227"/>
      <c r="M224" s="227"/>
    </row>
    <row r="225" spans="1:13" ht="31.5" customHeight="1" x14ac:dyDescent="0.2">
      <c r="A225" s="229"/>
      <c r="B225" s="231"/>
      <c r="C225" s="227"/>
      <c r="D225" s="107" t="s">
        <v>0</v>
      </c>
      <c r="E225" s="109">
        <v>0</v>
      </c>
      <c r="F225" s="109">
        <f>G225+H225+I225+J225+K225</f>
        <v>0</v>
      </c>
      <c r="G225" s="109">
        <v>0</v>
      </c>
      <c r="H225" s="109">
        <v>0</v>
      </c>
      <c r="I225" s="109">
        <v>0</v>
      </c>
      <c r="J225" s="109">
        <v>0</v>
      </c>
      <c r="K225" s="109">
        <v>0</v>
      </c>
      <c r="L225" s="227"/>
      <c r="M225" s="227"/>
    </row>
    <row r="226" spans="1:13" ht="20.25" customHeight="1" x14ac:dyDescent="0.2">
      <c r="A226" s="229" t="s">
        <v>24</v>
      </c>
      <c r="B226" s="228" t="s">
        <v>248</v>
      </c>
      <c r="C226" s="227" t="s">
        <v>238</v>
      </c>
      <c r="D226" s="107" t="s">
        <v>4</v>
      </c>
      <c r="E226" s="109">
        <f>E227+E228+E229+E230</f>
        <v>0</v>
      </c>
      <c r="F226" s="109">
        <f>F227+F228+F229+F230</f>
        <v>0</v>
      </c>
      <c r="G226" s="109">
        <f>G227+G228+G229+G230</f>
        <v>0</v>
      </c>
      <c r="H226" s="109">
        <f t="shared" ref="H226:K226" si="219">H227+H228+H229+H230</f>
        <v>0</v>
      </c>
      <c r="I226" s="109">
        <f t="shared" si="219"/>
        <v>0</v>
      </c>
      <c r="J226" s="109">
        <f t="shared" si="219"/>
        <v>0</v>
      </c>
      <c r="K226" s="109">
        <f t="shared" si="219"/>
        <v>0</v>
      </c>
      <c r="L226" s="227" t="s">
        <v>87</v>
      </c>
      <c r="M226" s="227"/>
    </row>
    <row r="227" spans="1:13" ht="49.5" customHeight="1" x14ac:dyDescent="0.2">
      <c r="A227" s="229"/>
      <c r="B227" s="228"/>
      <c r="C227" s="227"/>
      <c r="D227" s="107" t="s">
        <v>3</v>
      </c>
      <c r="E227" s="109">
        <v>0</v>
      </c>
      <c r="F227" s="109">
        <f>G227+H227+I227+J227+K227</f>
        <v>0</v>
      </c>
      <c r="G227" s="109">
        <v>0</v>
      </c>
      <c r="H227" s="109">
        <v>0</v>
      </c>
      <c r="I227" s="109">
        <v>0</v>
      </c>
      <c r="J227" s="109">
        <v>0</v>
      </c>
      <c r="K227" s="109">
        <v>0</v>
      </c>
      <c r="L227" s="227"/>
      <c r="M227" s="227"/>
    </row>
    <row r="228" spans="1:13" ht="62.25" customHeight="1" x14ac:dyDescent="0.2">
      <c r="A228" s="229"/>
      <c r="B228" s="228"/>
      <c r="C228" s="227"/>
      <c r="D228" s="107" t="s">
        <v>2</v>
      </c>
      <c r="E228" s="109">
        <v>0</v>
      </c>
      <c r="F228" s="109">
        <f>G228+H228+I228+J228+K228</f>
        <v>0</v>
      </c>
      <c r="G228" s="109">
        <v>0</v>
      </c>
      <c r="H228" s="109">
        <v>0</v>
      </c>
      <c r="I228" s="109">
        <v>0</v>
      </c>
      <c r="J228" s="109">
        <v>0</v>
      </c>
      <c r="K228" s="109">
        <v>0</v>
      </c>
      <c r="L228" s="227"/>
      <c r="M228" s="227"/>
    </row>
    <row r="229" spans="1:13" ht="82.5" customHeight="1" x14ac:dyDescent="0.2">
      <c r="A229" s="229"/>
      <c r="B229" s="228"/>
      <c r="C229" s="227"/>
      <c r="D229" s="107" t="s">
        <v>22</v>
      </c>
      <c r="E229" s="109">
        <v>0</v>
      </c>
      <c r="F229" s="109">
        <f>G229+H229+I229+J229+K229</f>
        <v>0</v>
      </c>
      <c r="G229" s="109">
        <v>0</v>
      </c>
      <c r="H229" s="109">
        <v>0</v>
      </c>
      <c r="I229" s="109">
        <v>0</v>
      </c>
      <c r="J229" s="109">
        <v>0</v>
      </c>
      <c r="K229" s="109">
        <v>0</v>
      </c>
      <c r="L229" s="227"/>
      <c r="M229" s="227"/>
    </row>
    <row r="230" spans="1:13" ht="33" customHeight="1" x14ac:dyDescent="0.2">
      <c r="A230" s="229"/>
      <c r="B230" s="228"/>
      <c r="C230" s="227"/>
      <c r="D230" s="107" t="s">
        <v>0</v>
      </c>
      <c r="E230" s="109">
        <v>0</v>
      </c>
      <c r="F230" s="109">
        <f>G230+H230+I230+J230+K230</f>
        <v>0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227"/>
      <c r="M230" s="227"/>
    </row>
    <row r="231" spans="1:13" ht="21" customHeight="1" x14ac:dyDescent="0.2">
      <c r="A231" s="245" t="s">
        <v>70</v>
      </c>
      <c r="B231" s="228" t="s">
        <v>249</v>
      </c>
      <c r="C231" s="227" t="s">
        <v>238</v>
      </c>
      <c r="D231" s="107" t="s">
        <v>4</v>
      </c>
      <c r="E231" s="109">
        <f>E232+E233+E234+E235</f>
        <v>500</v>
      </c>
      <c r="F231" s="109">
        <f t="shared" ref="F231:K231" si="220">F232+F233+F234+F235</f>
        <v>3000</v>
      </c>
      <c r="G231" s="109">
        <f t="shared" si="220"/>
        <v>600</v>
      </c>
      <c r="H231" s="109">
        <f t="shared" si="220"/>
        <v>600</v>
      </c>
      <c r="I231" s="109">
        <f t="shared" si="220"/>
        <v>600</v>
      </c>
      <c r="J231" s="109">
        <f t="shared" si="220"/>
        <v>600</v>
      </c>
      <c r="K231" s="109">
        <f t="shared" si="220"/>
        <v>600</v>
      </c>
      <c r="L231" s="232"/>
      <c r="M231" s="232" t="s">
        <v>404</v>
      </c>
    </row>
    <row r="232" spans="1:13" ht="48" customHeight="1" x14ac:dyDescent="0.2">
      <c r="A232" s="246"/>
      <c r="B232" s="228"/>
      <c r="C232" s="227"/>
      <c r="D232" s="107" t="s">
        <v>3</v>
      </c>
      <c r="E232" s="109">
        <f>E237+E242+E247+E252+E257+E262</f>
        <v>0</v>
      </c>
      <c r="F232" s="109">
        <f t="shared" ref="F232:K232" si="221">F237+F242+F247+F252+F257+F262</f>
        <v>0</v>
      </c>
      <c r="G232" s="109">
        <f t="shared" si="221"/>
        <v>0</v>
      </c>
      <c r="H232" s="109">
        <f t="shared" si="221"/>
        <v>0</v>
      </c>
      <c r="I232" s="109">
        <f t="shared" si="221"/>
        <v>0</v>
      </c>
      <c r="J232" s="109">
        <f t="shared" si="221"/>
        <v>0</v>
      </c>
      <c r="K232" s="109">
        <f t="shared" si="221"/>
        <v>0</v>
      </c>
      <c r="L232" s="233"/>
      <c r="M232" s="233"/>
    </row>
    <row r="233" spans="1:13" ht="60.75" customHeight="1" x14ac:dyDescent="0.2">
      <c r="A233" s="246"/>
      <c r="B233" s="228"/>
      <c r="C233" s="227"/>
      <c r="D233" s="107" t="s">
        <v>2</v>
      </c>
      <c r="E233" s="109">
        <f t="shared" ref="E233:K235" si="222">E238+E243+E248+E253+E258+E263</f>
        <v>0</v>
      </c>
      <c r="F233" s="109">
        <f t="shared" si="222"/>
        <v>0</v>
      </c>
      <c r="G233" s="109">
        <f t="shared" si="222"/>
        <v>0</v>
      </c>
      <c r="H233" s="109">
        <f t="shared" si="222"/>
        <v>0</v>
      </c>
      <c r="I233" s="109">
        <f t="shared" si="222"/>
        <v>0</v>
      </c>
      <c r="J233" s="109">
        <f t="shared" si="222"/>
        <v>0</v>
      </c>
      <c r="K233" s="109">
        <f t="shared" si="222"/>
        <v>0</v>
      </c>
      <c r="L233" s="233"/>
      <c r="M233" s="233"/>
    </row>
    <row r="234" spans="1:13" ht="74.25" customHeight="1" x14ac:dyDescent="0.2">
      <c r="A234" s="246"/>
      <c r="B234" s="228"/>
      <c r="C234" s="227"/>
      <c r="D234" s="107" t="s">
        <v>22</v>
      </c>
      <c r="E234" s="109">
        <f t="shared" si="222"/>
        <v>500</v>
      </c>
      <c r="F234" s="109">
        <f t="shared" si="222"/>
        <v>3000</v>
      </c>
      <c r="G234" s="109">
        <f t="shared" si="222"/>
        <v>600</v>
      </c>
      <c r="H234" s="109">
        <f t="shared" si="222"/>
        <v>600</v>
      </c>
      <c r="I234" s="109">
        <f t="shared" si="222"/>
        <v>600</v>
      </c>
      <c r="J234" s="109">
        <f t="shared" si="222"/>
        <v>600</v>
      </c>
      <c r="K234" s="109">
        <f t="shared" si="222"/>
        <v>600</v>
      </c>
      <c r="L234" s="233"/>
      <c r="M234" s="233"/>
    </row>
    <row r="235" spans="1:13" ht="33" customHeight="1" x14ac:dyDescent="0.2">
      <c r="A235" s="247"/>
      <c r="B235" s="228"/>
      <c r="C235" s="227"/>
      <c r="D235" s="107" t="s">
        <v>0</v>
      </c>
      <c r="E235" s="109">
        <f t="shared" si="222"/>
        <v>0</v>
      </c>
      <c r="F235" s="109">
        <f t="shared" si="222"/>
        <v>0</v>
      </c>
      <c r="G235" s="109">
        <f t="shared" si="222"/>
        <v>0</v>
      </c>
      <c r="H235" s="109">
        <f t="shared" si="222"/>
        <v>0</v>
      </c>
      <c r="I235" s="109">
        <f t="shared" si="222"/>
        <v>0</v>
      </c>
      <c r="J235" s="109">
        <f t="shared" si="222"/>
        <v>0</v>
      </c>
      <c r="K235" s="109">
        <f t="shared" si="222"/>
        <v>0</v>
      </c>
      <c r="L235" s="234"/>
      <c r="M235" s="234"/>
    </row>
    <row r="236" spans="1:13" ht="21" customHeight="1" x14ac:dyDescent="0.2">
      <c r="A236" s="245" t="s">
        <v>27</v>
      </c>
      <c r="B236" s="231" t="s">
        <v>250</v>
      </c>
      <c r="C236" s="227" t="s">
        <v>238</v>
      </c>
      <c r="D236" s="107" t="s">
        <v>4</v>
      </c>
      <c r="E236" s="109">
        <f>E237+E238+E239+E240</f>
        <v>0</v>
      </c>
      <c r="F236" s="109">
        <f>F237+F238+F239+F240</f>
        <v>0</v>
      </c>
      <c r="G236" s="109">
        <f>G237+G238+G239+G240</f>
        <v>0</v>
      </c>
      <c r="H236" s="109">
        <f t="shared" ref="H236:K236" si="223">H237+H238+H239+H240</f>
        <v>0</v>
      </c>
      <c r="I236" s="109">
        <f t="shared" si="223"/>
        <v>0</v>
      </c>
      <c r="J236" s="109">
        <f t="shared" si="223"/>
        <v>0</v>
      </c>
      <c r="K236" s="109">
        <f t="shared" si="223"/>
        <v>0</v>
      </c>
      <c r="L236" s="232" t="s">
        <v>7</v>
      </c>
      <c r="M236" s="232"/>
    </row>
    <row r="237" spans="1:13" ht="48.75" customHeight="1" x14ac:dyDescent="0.2">
      <c r="A237" s="246"/>
      <c r="B237" s="228"/>
      <c r="C237" s="227"/>
      <c r="D237" s="107" t="s">
        <v>3</v>
      </c>
      <c r="E237" s="109">
        <v>0</v>
      </c>
      <c r="F237" s="109">
        <f>G237+H237+I237+J237+K237</f>
        <v>0</v>
      </c>
      <c r="G237" s="109">
        <v>0</v>
      </c>
      <c r="H237" s="109">
        <v>0</v>
      </c>
      <c r="I237" s="109">
        <v>0</v>
      </c>
      <c r="J237" s="109">
        <v>0</v>
      </c>
      <c r="K237" s="109">
        <v>0</v>
      </c>
      <c r="L237" s="233"/>
      <c r="M237" s="233"/>
    </row>
    <row r="238" spans="1:13" ht="63.75" customHeight="1" x14ac:dyDescent="0.2">
      <c r="A238" s="246"/>
      <c r="B238" s="228"/>
      <c r="C238" s="227"/>
      <c r="D238" s="107" t="s">
        <v>2</v>
      </c>
      <c r="E238" s="109">
        <v>0</v>
      </c>
      <c r="F238" s="109">
        <f>G238+H238+I238+J238+K238</f>
        <v>0</v>
      </c>
      <c r="G238" s="109">
        <v>0</v>
      </c>
      <c r="H238" s="109">
        <v>0</v>
      </c>
      <c r="I238" s="109">
        <v>0</v>
      </c>
      <c r="J238" s="109">
        <v>0</v>
      </c>
      <c r="K238" s="109">
        <v>0</v>
      </c>
      <c r="L238" s="233"/>
      <c r="M238" s="233"/>
    </row>
    <row r="239" spans="1:13" ht="75" customHeight="1" x14ac:dyDescent="0.2">
      <c r="A239" s="246"/>
      <c r="B239" s="228"/>
      <c r="C239" s="227"/>
      <c r="D239" s="107" t="s">
        <v>22</v>
      </c>
      <c r="E239" s="109">
        <v>0</v>
      </c>
      <c r="F239" s="109">
        <f>G239+H239+I239+J239+K239</f>
        <v>0</v>
      </c>
      <c r="G239" s="110">
        <v>0</v>
      </c>
      <c r="H239" s="110">
        <v>0</v>
      </c>
      <c r="I239" s="110">
        <v>0</v>
      </c>
      <c r="J239" s="110">
        <v>0</v>
      </c>
      <c r="K239" s="110">
        <v>0</v>
      </c>
      <c r="L239" s="233"/>
      <c r="M239" s="233"/>
    </row>
    <row r="240" spans="1:13" ht="33" customHeight="1" x14ac:dyDescent="0.2">
      <c r="A240" s="247"/>
      <c r="B240" s="228"/>
      <c r="C240" s="227"/>
      <c r="D240" s="107" t="s">
        <v>0</v>
      </c>
      <c r="E240" s="109">
        <v>0</v>
      </c>
      <c r="F240" s="109">
        <f>G240+H240+I240+J240+K240</f>
        <v>0</v>
      </c>
      <c r="G240" s="109">
        <v>0</v>
      </c>
      <c r="H240" s="109">
        <v>0</v>
      </c>
      <c r="I240" s="109">
        <v>0</v>
      </c>
      <c r="J240" s="109">
        <v>0</v>
      </c>
      <c r="K240" s="109">
        <v>0</v>
      </c>
      <c r="L240" s="234"/>
      <c r="M240" s="234"/>
    </row>
    <row r="241" spans="1:13" ht="19.5" customHeight="1" x14ac:dyDescent="0.2">
      <c r="A241" s="245" t="s">
        <v>117</v>
      </c>
      <c r="B241" s="228" t="s">
        <v>251</v>
      </c>
      <c r="C241" s="227" t="s">
        <v>238</v>
      </c>
      <c r="D241" s="107" t="s">
        <v>4</v>
      </c>
      <c r="E241" s="109">
        <f t="shared" ref="E241" si="224">E242+E243+E244+E245</f>
        <v>0</v>
      </c>
      <c r="F241" s="109">
        <f>F242+F243+F244+F245</f>
        <v>500</v>
      </c>
      <c r="G241" s="109">
        <f>G242+G243+G244+G245</f>
        <v>100</v>
      </c>
      <c r="H241" s="109">
        <f t="shared" ref="H241:K241" si="225">H242+H243+H244+H245</f>
        <v>100</v>
      </c>
      <c r="I241" s="109">
        <f t="shared" si="225"/>
        <v>100</v>
      </c>
      <c r="J241" s="109">
        <f t="shared" si="225"/>
        <v>100</v>
      </c>
      <c r="K241" s="109">
        <f t="shared" si="225"/>
        <v>100</v>
      </c>
      <c r="L241" s="232" t="s">
        <v>7</v>
      </c>
      <c r="M241" s="232"/>
    </row>
    <row r="242" spans="1:13" ht="45" customHeight="1" x14ac:dyDescent="0.2">
      <c r="A242" s="246"/>
      <c r="B242" s="228"/>
      <c r="C242" s="227"/>
      <c r="D242" s="107" t="s">
        <v>3</v>
      </c>
      <c r="E242" s="109">
        <v>0</v>
      </c>
      <c r="F242" s="109">
        <f>G242+H242+I242+J242+K242</f>
        <v>0</v>
      </c>
      <c r="G242" s="109">
        <v>0</v>
      </c>
      <c r="H242" s="109">
        <v>0</v>
      </c>
      <c r="I242" s="109">
        <v>0</v>
      </c>
      <c r="J242" s="109">
        <v>0</v>
      </c>
      <c r="K242" s="109">
        <v>0</v>
      </c>
      <c r="L242" s="233"/>
      <c r="M242" s="233"/>
    </row>
    <row r="243" spans="1:13" ht="65.25" customHeight="1" x14ac:dyDescent="0.2">
      <c r="A243" s="246"/>
      <c r="B243" s="228"/>
      <c r="C243" s="227"/>
      <c r="D243" s="107" t="s">
        <v>2</v>
      </c>
      <c r="E243" s="109">
        <v>0</v>
      </c>
      <c r="F243" s="109">
        <f>G243+H243+I243+J243+K243</f>
        <v>0</v>
      </c>
      <c r="G243" s="109">
        <v>0</v>
      </c>
      <c r="H243" s="109">
        <v>0</v>
      </c>
      <c r="I243" s="109">
        <v>0</v>
      </c>
      <c r="J243" s="109">
        <v>0</v>
      </c>
      <c r="K243" s="109">
        <v>0</v>
      </c>
      <c r="L243" s="233"/>
      <c r="M243" s="233"/>
    </row>
    <row r="244" spans="1:13" ht="74.25" customHeight="1" x14ac:dyDescent="0.2">
      <c r="A244" s="246"/>
      <c r="B244" s="228"/>
      <c r="C244" s="227"/>
      <c r="D244" s="107" t="s">
        <v>22</v>
      </c>
      <c r="E244" s="109">
        <v>0</v>
      </c>
      <c r="F244" s="109">
        <f>G244+H244+I244+J244+K244</f>
        <v>500</v>
      </c>
      <c r="G244" s="110">
        <v>100</v>
      </c>
      <c r="H244" s="110">
        <v>100</v>
      </c>
      <c r="I244" s="110">
        <v>100</v>
      </c>
      <c r="J244" s="110">
        <v>100</v>
      </c>
      <c r="K244" s="110">
        <v>100</v>
      </c>
      <c r="L244" s="233"/>
      <c r="M244" s="233"/>
    </row>
    <row r="245" spans="1:13" ht="33" customHeight="1" x14ac:dyDescent="0.2">
      <c r="A245" s="247"/>
      <c r="B245" s="228"/>
      <c r="C245" s="227"/>
      <c r="D245" s="107" t="s">
        <v>0</v>
      </c>
      <c r="E245" s="109">
        <v>0</v>
      </c>
      <c r="F245" s="109">
        <f>G245+H245+I245+J245+K245</f>
        <v>0</v>
      </c>
      <c r="G245" s="109">
        <v>0</v>
      </c>
      <c r="H245" s="109">
        <v>0</v>
      </c>
      <c r="I245" s="109">
        <v>0</v>
      </c>
      <c r="J245" s="109">
        <v>0</v>
      </c>
      <c r="K245" s="109">
        <v>0</v>
      </c>
      <c r="L245" s="234"/>
      <c r="M245" s="234"/>
    </row>
    <row r="246" spans="1:13" ht="23.25" customHeight="1" x14ac:dyDescent="0.2">
      <c r="A246" s="245" t="s">
        <v>118</v>
      </c>
      <c r="B246" s="224" t="s">
        <v>252</v>
      </c>
      <c r="C246" s="227" t="s">
        <v>238</v>
      </c>
      <c r="D246" s="107" t="s">
        <v>4</v>
      </c>
      <c r="E246" s="109">
        <f t="shared" ref="E246" si="226">E247+E248+E249+E250</f>
        <v>35</v>
      </c>
      <c r="F246" s="109">
        <f>F247+F248+F249+F250</f>
        <v>175</v>
      </c>
      <c r="G246" s="109">
        <f>G247+G248+G249+G250</f>
        <v>35</v>
      </c>
      <c r="H246" s="109">
        <f t="shared" ref="H246:K246" si="227">H247+H248+H249+H250</f>
        <v>35</v>
      </c>
      <c r="I246" s="109">
        <f t="shared" si="227"/>
        <v>35</v>
      </c>
      <c r="J246" s="109">
        <f t="shared" si="227"/>
        <v>35</v>
      </c>
      <c r="K246" s="109">
        <f t="shared" si="227"/>
        <v>35</v>
      </c>
      <c r="L246" s="232" t="s">
        <v>7</v>
      </c>
      <c r="M246" s="232"/>
    </row>
    <row r="247" spans="1:13" ht="47.25" customHeight="1" x14ac:dyDescent="0.2">
      <c r="A247" s="246"/>
      <c r="B247" s="225"/>
      <c r="C247" s="227"/>
      <c r="D247" s="107" t="s">
        <v>3</v>
      </c>
      <c r="E247" s="109">
        <v>0</v>
      </c>
      <c r="F247" s="109">
        <f>G247+H247+I247+J247+K247</f>
        <v>0</v>
      </c>
      <c r="G247" s="109">
        <v>0</v>
      </c>
      <c r="H247" s="109">
        <v>0</v>
      </c>
      <c r="I247" s="109">
        <v>0</v>
      </c>
      <c r="J247" s="109">
        <v>0</v>
      </c>
      <c r="K247" s="109">
        <v>0</v>
      </c>
      <c r="L247" s="233"/>
      <c r="M247" s="233"/>
    </row>
    <row r="248" spans="1:13" ht="67.5" customHeight="1" x14ac:dyDescent="0.2">
      <c r="A248" s="246"/>
      <c r="B248" s="225"/>
      <c r="C248" s="227"/>
      <c r="D248" s="107" t="s">
        <v>2</v>
      </c>
      <c r="E248" s="109">
        <v>0</v>
      </c>
      <c r="F248" s="109">
        <f>G248+H248+I248+J248+K248</f>
        <v>0</v>
      </c>
      <c r="G248" s="109">
        <v>0</v>
      </c>
      <c r="H248" s="109">
        <v>0</v>
      </c>
      <c r="I248" s="109">
        <v>0</v>
      </c>
      <c r="J248" s="109">
        <v>0</v>
      </c>
      <c r="K248" s="109">
        <v>0</v>
      </c>
      <c r="L248" s="233"/>
      <c r="M248" s="233"/>
    </row>
    <row r="249" spans="1:13" ht="78" customHeight="1" x14ac:dyDescent="0.2">
      <c r="A249" s="246"/>
      <c r="B249" s="225"/>
      <c r="C249" s="227"/>
      <c r="D249" s="107" t="s">
        <v>22</v>
      </c>
      <c r="E249" s="109">
        <v>35</v>
      </c>
      <c r="F249" s="109">
        <f>G249+H249+I249+J249+K249</f>
        <v>175</v>
      </c>
      <c r="G249" s="110">
        <v>35</v>
      </c>
      <c r="H249" s="110">
        <v>35</v>
      </c>
      <c r="I249" s="110">
        <v>35</v>
      </c>
      <c r="J249" s="110">
        <v>35</v>
      </c>
      <c r="K249" s="110">
        <v>35</v>
      </c>
      <c r="L249" s="233"/>
      <c r="M249" s="233"/>
    </row>
    <row r="250" spans="1:13" ht="36" customHeight="1" x14ac:dyDescent="0.2">
      <c r="A250" s="247"/>
      <c r="B250" s="226"/>
      <c r="C250" s="227"/>
      <c r="D250" s="107" t="s">
        <v>0</v>
      </c>
      <c r="E250" s="109">
        <v>0</v>
      </c>
      <c r="F250" s="109">
        <f>G250+H250+I250+J250+K250</f>
        <v>0</v>
      </c>
      <c r="G250" s="109">
        <v>0</v>
      </c>
      <c r="H250" s="109">
        <v>0</v>
      </c>
      <c r="I250" s="109">
        <v>0</v>
      </c>
      <c r="J250" s="109">
        <v>0</v>
      </c>
      <c r="K250" s="109">
        <v>0</v>
      </c>
      <c r="L250" s="234"/>
      <c r="M250" s="234"/>
    </row>
    <row r="251" spans="1:13" ht="21" customHeight="1" x14ac:dyDescent="0.2">
      <c r="A251" s="229" t="s">
        <v>119</v>
      </c>
      <c r="B251" s="224" t="s">
        <v>253</v>
      </c>
      <c r="C251" s="227" t="s">
        <v>238</v>
      </c>
      <c r="D251" s="107" t="s">
        <v>4</v>
      </c>
      <c r="E251" s="109">
        <f>E252+E253+E254+E255</f>
        <v>15</v>
      </c>
      <c r="F251" s="109">
        <f>F252+F253+F254+F255</f>
        <v>75</v>
      </c>
      <c r="G251" s="109">
        <f>G252+G253+G254+G255</f>
        <v>15</v>
      </c>
      <c r="H251" s="109">
        <f t="shared" ref="H251:K251" si="228">H252+H253+H254+H255</f>
        <v>15</v>
      </c>
      <c r="I251" s="109">
        <f t="shared" si="228"/>
        <v>15</v>
      </c>
      <c r="J251" s="109">
        <f t="shared" si="228"/>
        <v>15</v>
      </c>
      <c r="K251" s="109">
        <f t="shared" si="228"/>
        <v>15</v>
      </c>
      <c r="L251" s="227" t="s">
        <v>87</v>
      </c>
      <c r="M251" s="232"/>
    </row>
    <row r="252" spans="1:13" ht="45" customHeight="1" x14ac:dyDescent="0.2">
      <c r="A252" s="229"/>
      <c r="B252" s="225"/>
      <c r="C252" s="227"/>
      <c r="D252" s="107" t="s">
        <v>3</v>
      </c>
      <c r="E252" s="109">
        <f>E257+E262+E267</f>
        <v>0</v>
      </c>
      <c r="F252" s="109">
        <f>G252+H252+I252+J252+K252</f>
        <v>0</v>
      </c>
      <c r="G252" s="109">
        <f>G257+G262</f>
        <v>0</v>
      </c>
      <c r="H252" s="109">
        <f t="shared" ref="H252:K252" si="229">H257+H262</f>
        <v>0</v>
      </c>
      <c r="I252" s="109">
        <f t="shared" si="229"/>
        <v>0</v>
      </c>
      <c r="J252" s="109">
        <f t="shared" si="229"/>
        <v>0</v>
      </c>
      <c r="K252" s="109">
        <f t="shared" si="229"/>
        <v>0</v>
      </c>
      <c r="L252" s="227"/>
      <c r="M252" s="233"/>
    </row>
    <row r="253" spans="1:13" ht="60.75" customHeight="1" x14ac:dyDescent="0.2">
      <c r="A253" s="229"/>
      <c r="B253" s="225"/>
      <c r="C253" s="227"/>
      <c r="D253" s="107" t="s">
        <v>2</v>
      </c>
      <c r="E253" s="109">
        <f>E258+E263+E268</f>
        <v>0</v>
      </c>
      <c r="F253" s="109">
        <f>G253+H253+I253+J253+K253</f>
        <v>0</v>
      </c>
      <c r="G253" s="109">
        <f>G258+G263</f>
        <v>0</v>
      </c>
      <c r="H253" s="109">
        <f t="shared" ref="H253:K253" si="230">H258+H263</f>
        <v>0</v>
      </c>
      <c r="I253" s="109">
        <f t="shared" si="230"/>
        <v>0</v>
      </c>
      <c r="J253" s="109">
        <f t="shared" si="230"/>
        <v>0</v>
      </c>
      <c r="K253" s="109">
        <f t="shared" si="230"/>
        <v>0</v>
      </c>
      <c r="L253" s="227"/>
      <c r="M253" s="233"/>
    </row>
    <row r="254" spans="1:13" ht="78.75" customHeight="1" x14ac:dyDescent="0.2">
      <c r="A254" s="229"/>
      <c r="B254" s="225"/>
      <c r="C254" s="227"/>
      <c r="D254" s="107" t="s">
        <v>22</v>
      </c>
      <c r="E254" s="109">
        <v>15</v>
      </c>
      <c r="F254" s="109">
        <f>G254+H254+I254+J254+K254</f>
        <v>75</v>
      </c>
      <c r="G254" s="109">
        <v>15</v>
      </c>
      <c r="H254" s="109">
        <v>15</v>
      </c>
      <c r="I254" s="109">
        <v>15</v>
      </c>
      <c r="J254" s="109">
        <v>15</v>
      </c>
      <c r="K254" s="109">
        <v>15</v>
      </c>
      <c r="L254" s="227"/>
      <c r="M254" s="233"/>
    </row>
    <row r="255" spans="1:13" ht="39" customHeight="1" x14ac:dyDescent="0.2">
      <c r="A255" s="229"/>
      <c r="B255" s="226"/>
      <c r="C255" s="227"/>
      <c r="D255" s="107" t="s">
        <v>0</v>
      </c>
      <c r="E255" s="109">
        <f>E260+E265+E270</f>
        <v>0</v>
      </c>
      <c r="F255" s="109">
        <f>G255+H255+I255+J255+K255</f>
        <v>0</v>
      </c>
      <c r="G255" s="109">
        <f>G260+G265</f>
        <v>0</v>
      </c>
      <c r="H255" s="109">
        <f t="shared" ref="H255:K255" si="231">H260+H265</f>
        <v>0</v>
      </c>
      <c r="I255" s="109">
        <f t="shared" si="231"/>
        <v>0</v>
      </c>
      <c r="J255" s="109">
        <f t="shared" si="231"/>
        <v>0</v>
      </c>
      <c r="K255" s="109">
        <f t="shared" si="231"/>
        <v>0</v>
      </c>
      <c r="L255" s="227"/>
      <c r="M255" s="234"/>
    </row>
    <row r="256" spans="1:13" ht="24" customHeight="1" x14ac:dyDescent="0.2">
      <c r="A256" s="229" t="s">
        <v>255</v>
      </c>
      <c r="B256" s="228" t="s">
        <v>254</v>
      </c>
      <c r="C256" s="227" t="s">
        <v>238</v>
      </c>
      <c r="D256" s="107" t="s">
        <v>4</v>
      </c>
      <c r="E256" s="109">
        <f>E257+E258+E259+E260</f>
        <v>450</v>
      </c>
      <c r="F256" s="109">
        <f>F257+F258+F259+F260</f>
        <v>2250</v>
      </c>
      <c r="G256" s="109">
        <f>G257+G258+G259+G260</f>
        <v>450</v>
      </c>
      <c r="H256" s="109">
        <f t="shared" ref="H256:K256" si="232">H257+H258+H259+H260</f>
        <v>450</v>
      </c>
      <c r="I256" s="109">
        <f t="shared" si="232"/>
        <v>450</v>
      </c>
      <c r="J256" s="109">
        <f t="shared" si="232"/>
        <v>450</v>
      </c>
      <c r="K256" s="109">
        <f t="shared" si="232"/>
        <v>450</v>
      </c>
      <c r="L256" s="227" t="s">
        <v>87</v>
      </c>
      <c r="M256" s="241"/>
    </row>
    <row r="257" spans="1:13" ht="45.75" customHeight="1" x14ac:dyDescent="0.2">
      <c r="A257" s="229"/>
      <c r="B257" s="228"/>
      <c r="C257" s="227"/>
      <c r="D257" s="107" t="s">
        <v>3</v>
      </c>
      <c r="E257" s="109">
        <v>0</v>
      </c>
      <c r="F257" s="109">
        <f>G257+H257+I257+J257+K257</f>
        <v>0</v>
      </c>
      <c r="G257" s="109">
        <v>0</v>
      </c>
      <c r="H257" s="109">
        <v>0</v>
      </c>
      <c r="I257" s="109">
        <v>0</v>
      </c>
      <c r="J257" s="109">
        <v>0</v>
      </c>
      <c r="K257" s="109">
        <v>0</v>
      </c>
      <c r="L257" s="227"/>
      <c r="M257" s="241"/>
    </row>
    <row r="258" spans="1:13" ht="64.5" customHeight="1" x14ac:dyDescent="0.2">
      <c r="A258" s="229"/>
      <c r="B258" s="228"/>
      <c r="C258" s="227"/>
      <c r="D258" s="107" t="s">
        <v>2</v>
      </c>
      <c r="E258" s="109">
        <v>0</v>
      </c>
      <c r="F258" s="109">
        <f>G258+H258+I258+J258+K258</f>
        <v>0</v>
      </c>
      <c r="G258" s="109">
        <v>0</v>
      </c>
      <c r="H258" s="109">
        <v>0</v>
      </c>
      <c r="I258" s="109">
        <v>0</v>
      </c>
      <c r="J258" s="109">
        <v>0</v>
      </c>
      <c r="K258" s="109">
        <v>0</v>
      </c>
      <c r="L258" s="227"/>
      <c r="M258" s="241"/>
    </row>
    <row r="259" spans="1:13" ht="76.5" customHeight="1" x14ac:dyDescent="0.2">
      <c r="A259" s="229"/>
      <c r="B259" s="228"/>
      <c r="C259" s="227"/>
      <c r="D259" s="107" t="s">
        <v>22</v>
      </c>
      <c r="E259" s="109">
        <v>450</v>
      </c>
      <c r="F259" s="109">
        <f>G259+H259+I259+J259+K259</f>
        <v>2250</v>
      </c>
      <c r="G259" s="110">
        <v>450</v>
      </c>
      <c r="H259" s="110">
        <v>450</v>
      </c>
      <c r="I259" s="110">
        <v>450</v>
      </c>
      <c r="J259" s="110">
        <v>450</v>
      </c>
      <c r="K259" s="110">
        <v>450</v>
      </c>
      <c r="L259" s="227"/>
      <c r="M259" s="241"/>
    </row>
    <row r="260" spans="1:13" ht="36" customHeight="1" x14ac:dyDescent="0.2">
      <c r="A260" s="229"/>
      <c r="B260" s="228"/>
      <c r="C260" s="227"/>
      <c r="D260" s="107" t="s">
        <v>0</v>
      </c>
      <c r="E260" s="109">
        <v>0</v>
      </c>
      <c r="F260" s="109">
        <f>G260+H260+I260+J260+K260</f>
        <v>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227"/>
      <c r="M260" s="241"/>
    </row>
    <row r="261" spans="1:13" ht="19.5" customHeight="1" x14ac:dyDescent="0.2">
      <c r="A261" s="245" t="s">
        <v>257</v>
      </c>
      <c r="B261" s="206" t="s">
        <v>256</v>
      </c>
      <c r="C261" s="227" t="s">
        <v>238</v>
      </c>
      <c r="D261" s="107" t="s">
        <v>4</v>
      </c>
      <c r="E261" s="109">
        <f>E262+E263+E264+E265</f>
        <v>0</v>
      </c>
      <c r="F261" s="109">
        <f>F262+F263+F264+F265</f>
        <v>0</v>
      </c>
      <c r="G261" s="109">
        <f>G262+G263+G264+G265</f>
        <v>0</v>
      </c>
      <c r="H261" s="109">
        <f t="shared" ref="H261:K261" si="233">H262+H263+H264+H265</f>
        <v>0</v>
      </c>
      <c r="I261" s="109">
        <f t="shared" si="233"/>
        <v>0</v>
      </c>
      <c r="J261" s="109">
        <f t="shared" si="233"/>
        <v>0</v>
      </c>
      <c r="K261" s="109">
        <f t="shared" si="233"/>
        <v>0</v>
      </c>
      <c r="L261" s="227" t="s">
        <v>87</v>
      </c>
      <c r="M261" s="232"/>
    </row>
    <row r="262" spans="1:13" ht="46.5" customHeight="1" x14ac:dyDescent="0.2">
      <c r="A262" s="246"/>
      <c r="B262" s="207"/>
      <c r="C262" s="227"/>
      <c r="D262" s="107" t="s">
        <v>3</v>
      </c>
      <c r="E262" s="109">
        <v>0</v>
      </c>
      <c r="F262" s="109">
        <f>G262+H262+I262+J262+K262</f>
        <v>0</v>
      </c>
      <c r="G262" s="109">
        <v>0</v>
      </c>
      <c r="H262" s="109">
        <v>0</v>
      </c>
      <c r="I262" s="109">
        <v>0</v>
      </c>
      <c r="J262" s="109">
        <v>0</v>
      </c>
      <c r="K262" s="109">
        <v>0</v>
      </c>
      <c r="L262" s="227"/>
      <c r="M262" s="233"/>
    </row>
    <row r="263" spans="1:13" ht="62.25" customHeight="1" x14ac:dyDescent="0.2">
      <c r="A263" s="246"/>
      <c r="B263" s="207"/>
      <c r="C263" s="227"/>
      <c r="D263" s="107" t="s">
        <v>2</v>
      </c>
      <c r="E263" s="109">
        <v>0</v>
      </c>
      <c r="F263" s="109">
        <f>G263+H263+I263+J263+K263</f>
        <v>0</v>
      </c>
      <c r="G263" s="109">
        <v>0</v>
      </c>
      <c r="H263" s="109">
        <v>0</v>
      </c>
      <c r="I263" s="109">
        <v>0</v>
      </c>
      <c r="J263" s="109">
        <v>0</v>
      </c>
      <c r="K263" s="109">
        <v>0</v>
      </c>
      <c r="L263" s="227"/>
      <c r="M263" s="233"/>
    </row>
    <row r="264" spans="1:13" ht="73.5" customHeight="1" x14ac:dyDescent="0.2">
      <c r="A264" s="246"/>
      <c r="B264" s="207"/>
      <c r="C264" s="227"/>
      <c r="D264" s="107" t="s">
        <v>22</v>
      </c>
      <c r="E264" s="109">
        <v>0</v>
      </c>
      <c r="F264" s="109">
        <f>G264+H264+I264+J264+K264</f>
        <v>0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227"/>
      <c r="M264" s="233"/>
    </row>
    <row r="265" spans="1:13" ht="36" customHeight="1" x14ac:dyDescent="0.2">
      <c r="A265" s="247"/>
      <c r="B265" s="208"/>
      <c r="C265" s="227"/>
      <c r="D265" s="107" t="s">
        <v>0</v>
      </c>
      <c r="E265" s="109">
        <v>0</v>
      </c>
      <c r="F265" s="109">
        <f>G265+H265+I265+J265+K265</f>
        <v>0</v>
      </c>
      <c r="G265" s="109">
        <v>0</v>
      </c>
      <c r="H265" s="109">
        <v>0</v>
      </c>
      <c r="I265" s="109">
        <v>0</v>
      </c>
      <c r="J265" s="109">
        <v>0</v>
      </c>
      <c r="K265" s="109">
        <v>0</v>
      </c>
      <c r="L265" s="227"/>
      <c r="M265" s="234"/>
    </row>
    <row r="266" spans="1:13" ht="15" customHeight="1" x14ac:dyDescent="0.2">
      <c r="A266" s="229" t="s">
        <v>13</v>
      </c>
      <c r="B266" s="224" t="s">
        <v>258</v>
      </c>
      <c r="C266" s="227" t="s">
        <v>238</v>
      </c>
      <c r="D266" s="107" t="s">
        <v>4</v>
      </c>
      <c r="E266" s="109">
        <f>E267+E268+E269+E270</f>
        <v>0</v>
      </c>
      <c r="F266" s="109">
        <f t="shared" ref="F266:K266" si="234">F267+F268+F269+F270</f>
        <v>0</v>
      </c>
      <c r="G266" s="109">
        <f t="shared" si="234"/>
        <v>0</v>
      </c>
      <c r="H266" s="109">
        <f t="shared" si="234"/>
        <v>0</v>
      </c>
      <c r="I266" s="109">
        <f t="shared" si="234"/>
        <v>0</v>
      </c>
      <c r="J266" s="109">
        <f t="shared" si="234"/>
        <v>0</v>
      </c>
      <c r="K266" s="109">
        <f t="shared" si="234"/>
        <v>0</v>
      </c>
      <c r="L266" s="268"/>
      <c r="M266" s="232" t="s">
        <v>404</v>
      </c>
    </row>
    <row r="267" spans="1:13" ht="45.75" customHeight="1" x14ac:dyDescent="0.2">
      <c r="A267" s="229"/>
      <c r="B267" s="225"/>
      <c r="C267" s="227"/>
      <c r="D267" s="107" t="s">
        <v>3</v>
      </c>
      <c r="E267" s="109">
        <f>E272+E277</f>
        <v>0</v>
      </c>
      <c r="F267" s="109">
        <f t="shared" ref="F267:K267" si="235">F272+F277</f>
        <v>0</v>
      </c>
      <c r="G267" s="109">
        <f t="shared" si="235"/>
        <v>0</v>
      </c>
      <c r="H267" s="109">
        <f t="shared" si="235"/>
        <v>0</v>
      </c>
      <c r="I267" s="109">
        <f t="shared" si="235"/>
        <v>0</v>
      </c>
      <c r="J267" s="109">
        <f t="shared" si="235"/>
        <v>0</v>
      </c>
      <c r="K267" s="109">
        <f t="shared" si="235"/>
        <v>0</v>
      </c>
      <c r="L267" s="269"/>
      <c r="M267" s="233"/>
    </row>
    <row r="268" spans="1:13" ht="63" customHeight="1" x14ac:dyDescent="0.2">
      <c r="A268" s="229"/>
      <c r="B268" s="225"/>
      <c r="C268" s="227"/>
      <c r="D268" s="107" t="s">
        <v>2</v>
      </c>
      <c r="E268" s="109">
        <f t="shared" ref="E268:K270" si="236">E273+E278</f>
        <v>0</v>
      </c>
      <c r="F268" s="109">
        <f t="shared" si="236"/>
        <v>0</v>
      </c>
      <c r="G268" s="109">
        <f t="shared" si="236"/>
        <v>0</v>
      </c>
      <c r="H268" s="109">
        <f t="shared" si="236"/>
        <v>0</v>
      </c>
      <c r="I268" s="109">
        <f t="shared" si="236"/>
        <v>0</v>
      </c>
      <c r="J268" s="109">
        <f t="shared" si="236"/>
        <v>0</v>
      </c>
      <c r="K268" s="109">
        <f t="shared" si="236"/>
        <v>0</v>
      </c>
      <c r="L268" s="269"/>
      <c r="M268" s="233"/>
    </row>
    <row r="269" spans="1:13" ht="78.75" customHeight="1" x14ac:dyDescent="0.2">
      <c r="A269" s="229"/>
      <c r="B269" s="225"/>
      <c r="C269" s="227"/>
      <c r="D269" s="107" t="s">
        <v>22</v>
      </c>
      <c r="E269" s="109">
        <f t="shared" si="236"/>
        <v>0</v>
      </c>
      <c r="F269" s="109">
        <f t="shared" si="236"/>
        <v>0</v>
      </c>
      <c r="G269" s="109">
        <f t="shared" si="236"/>
        <v>0</v>
      </c>
      <c r="H269" s="109">
        <f t="shared" si="236"/>
        <v>0</v>
      </c>
      <c r="I269" s="109">
        <f t="shared" si="236"/>
        <v>0</v>
      </c>
      <c r="J269" s="109">
        <f t="shared" si="236"/>
        <v>0</v>
      </c>
      <c r="K269" s="109">
        <f t="shared" si="236"/>
        <v>0</v>
      </c>
      <c r="L269" s="269"/>
      <c r="M269" s="233"/>
    </row>
    <row r="270" spans="1:13" ht="34.5" customHeight="1" x14ac:dyDescent="0.2">
      <c r="A270" s="229"/>
      <c r="B270" s="226"/>
      <c r="C270" s="227"/>
      <c r="D270" s="107" t="s">
        <v>0</v>
      </c>
      <c r="E270" s="109">
        <f t="shared" si="236"/>
        <v>0</v>
      </c>
      <c r="F270" s="109">
        <f t="shared" si="236"/>
        <v>0</v>
      </c>
      <c r="G270" s="109">
        <f t="shared" si="236"/>
        <v>0</v>
      </c>
      <c r="H270" s="109">
        <f t="shared" si="236"/>
        <v>0</v>
      </c>
      <c r="I270" s="109">
        <f t="shared" si="236"/>
        <v>0</v>
      </c>
      <c r="J270" s="109">
        <f t="shared" si="236"/>
        <v>0</v>
      </c>
      <c r="K270" s="109">
        <f t="shared" si="236"/>
        <v>0</v>
      </c>
      <c r="L270" s="270"/>
      <c r="M270" s="234"/>
    </row>
    <row r="271" spans="1:13" ht="15.75" customHeight="1" x14ac:dyDescent="0.2">
      <c r="A271" s="229" t="s">
        <v>120</v>
      </c>
      <c r="B271" s="228" t="s">
        <v>259</v>
      </c>
      <c r="C271" s="227" t="s">
        <v>238</v>
      </c>
      <c r="D271" s="107" t="s">
        <v>4</v>
      </c>
      <c r="E271" s="109">
        <f>E272+E273+E274+E275</f>
        <v>0</v>
      </c>
      <c r="F271" s="109">
        <f>F272+F273+F274+F275</f>
        <v>0</v>
      </c>
      <c r="G271" s="109">
        <f>G272+G273+G274+G275</f>
        <v>0</v>
      </c>
      <c r="H271" s="109">
        <f t="shared" ref="H271" si="237">H272+H273+H274+H275</f>
        <v>0</v>
      </c>
      <c r="I271" s="109">
        <f t="shared" ref="I271" si="238">I272+I273+I274+I275</f>
        <v>0</v>
      </c>
      <c r="J271" s="109">
        <f t="shared" ref="J271" si="239">J272+J273+J274+J275</f>
        <v>0</v>
      </c>
      <c r="K271" s="109">
        <f t="shared" ref="K271" si="240">K272+K273+K274+K275</f>
        <v>0</v>
      </c>
      <c r="L271" s="227" t="s">
        <v>87</v>
      </c>
      <c r="M271" s="227"/>
    </row>
    <row r="272" spans="1:13" ht="50.25" customHeight="1" x14ac:dyDescent="0.2">
      <c r="A272" s="229"/>
      <c r="B272" s="228"/>
      <c r="C272" s="227"/>
      <c r="D272" s="107" t="s">
        <v>3</v>
      </c>
      <c r="E272" s="109">
        <v>0</v>
      </c>
      <c r="F272" s="109">
        <f>G272+H272+I272+J272+K272</f>
        <v>0</v>
      </c>
      <c r="G272" s="109">
        <v>0</v>
      </c>
      <c r="H272" s="109">
        <v>0</v>
      </c>
      <c r="I272" s="109">
        <v>0</v>
      </c>
      <c r="J272" s="109">
        <v>0</v>
      </c>
      <c r="K272" s="109">
        <v>0</v>
      </c>
      <c r="L272" s="227"/>
      <c r="M272" s="227"/>
    </row>
    <row r="273" spans="1:13" ht="60.75" customHeight="1" x14ac:dyDescent="0.2">
      <c r="A273" s="229"/>
      <c r="B273" s="228"/>
      <c r="C273" s="227"/>
      <c r="D273" s="107" t="s">
        <v>2</v>
      </c>
      <c r="E273" s="109">
        <v>0</v>
      </c>
      <c r="F273" s="109">
        <f>G273+H273+I273+J273+K273</f>
        <v>0</v>
      </c>
      <c r="G273" s="109">
        <v>0</v>
      </c>
      <c r="H273" s="109">
        <v>0</v>
      </c>
      <c r="I273" s="109">
        <v>0</v>
      </c>
      <c r="J273" s="109">
        <v>0</v>
      </c>
      <c r="K273" s="109">
        <v>0</v>
      </c>
      <c r="L273" s="227"/>
      <c r="M273" s="227"/>
    </row>
    <row r="274" spans="1:13" ht="78.75" customHeight="1" x14ac:dyDescent="0.2">
      <c r="A274" s="229"/>
      <c r="B274" s="228"/>
      <c r="C274" s="227"/>
      <c r="D274" s="107" t="s">
        <v>22</v>
      </c>
      <c r="E274" s="110">
        <v>0</v>
      </c>
      <c r="F274" s="109">
        <f>G274+H274+I274+J274+K274</f>
        <v>0</v>
      </c>
      <c r="G274" s="110">
        <v>0</v>
      </c>
      <c r="H274" s="110">
        <v>0</v>
      </c>
      <c r="I274" s="110">
        <v>0</v>
      </c>
      <c r="J274" s="110">
        <v>0</v>
      </c>
      <c r="K274" s="110">
        <v>0</v>
      </c>
      <c r="L274" s="227"/>
      <c r="M274" s="227"/>
    </row>
    <row r="275" spans="1:13" ht="37.5" customHeight="1" x14ac:dyDescent="0.2">
      <c r="A275" s="229"/>
      <c r="B275" s="228"/>
      <c r="C275" s="227"/>
      <c r="D275" s="107" t="s">
        <v>0</v>
      </c>
      <c r="E275" s="109">
        <v>0</v>
      </c>
      <c r="F275" s="109">
        <f>G275+H275+I275+J275+K275</f>
        <v>0</v>
      </c>
      <c r="G275" s="109">
        <v>0</v>
      </c>
      <c r="H275" s="109">
        <v>0</v>
      </c>
      <c r="I275" s="109">
        <v>0</v>
      </c>
      <c r="J275" s="109">
        <v>0</v>
      </c>
      <c r="K275" s="109">
        <v>0</v>
      </c>
      <c r="L275" s="227"/>
      <c r="M275" s="227"/>
    </row>
    <row r="276" spans="1:13" ht="22.5" customHeight="1" x14ac:dyDescent="0.2">
      <c r="A276" s="245" t="s">
        <v>121</v>
      </c>
      <c r="B276" s="224" t="s">
        <v>260</v>
      </c>
      <c r="C276" s="227" t="s">
        <v>238</v>
      </c>
      <c r="D276" s="107" t="s">
        <v>4</v>
      </c>
      <c r="E276" s="109">
        <f>E277+E278+E279+E280</f>
        <v>0</v>
      </c>
      <c r="F276" s="109">
        <f>F277+F278+F279+F280</f>
        <v>0</v>
      </c>
      <c r="G276" s="109">
        <f>G277+G278+G279+G280</f>
        <v>0</v>
      </c>
      <c r="H276" s="109">
        <f t="shared" ref="H276:K276" si="241">H277+H278+H279+H280</f>
        <v>0</v>
      </c>
      <c r="I276" s="109">
        <f t="shared" si="241"/>
        <v>0</v>
      </c>
      <c r="J276" s="109">
        <f t="shared" si="241"/>
        <v>0</v>
      </c>
      <c r="K276" s="109">
        <f t="shared" si="241"/>
        <v>0</v>
      </c>
      <c r="L276" s="227" t="s">
        <v>87</v>
      </c>
      <c r="M276" s="227"/>
    </row>
    <row r="277" spans="1:13" ht="46.5" customHeight="1" x14ac:dyDescent="0.2">
      <c r="A277" s="246"/>
      <c r="B277" s="225"/>
      <c r="C277" s="227"/>
      <c r="D277" s="107" t="s">
        <v>3</v>
      </c>
      <c r="E277" s="109">
        <v>0</v>
      </c>
      <c r="F277" s="109">
        <f>G277+H277+I277+J277+K277</f>
        <v>0</v>
      </c>
      <c r="G277" s="109">
        <v>0</v>
      </c>
      <c r="H277" s="109">
        <v>0</v>
      </c>
      <c r="I277" s="109">
        <v>0</v>
      </c>
      <c r="J277" s="109">
        <v>0</v>
      </c>
      <c r="K277" s="109">
        <v>0</v>
      </c>
      <c r="L277" s="227"/>
      <c r="M277" s="227"/>
    </row>
    <row r="278" spans="1:13" ht="64.5" customHeight="1" x14ac:dyDescent="0.2">
      <c r="A278" s="246"/>
      <c r="B278" s="225"/>
      <c r="C278" s="227"/>
      <c r="D278" s="107" t="s">
        <v>2</v>
      </c>
      <c r="E278" s="109">
        <v>0</v>
      </c>
      <c r="F278" s="109">
        <f>G278+H278+I278+J278+K278</f>
        <v>0</v>
      </c>
      <c r="G278" s="109">
        <v>0</v>
      </c>
      <c r="H278" s="109">
        <v>0</v>
      </c>
      <c r="I278" s="109">
        <v>0</v>
      </c>
      <c r="J278" s="109">
        <v>0</v>
      </c>
      <c r="K278" s="109">
        <v>0</v>
      </c>
      <c r="L278" s="227"/>
      <c r="M278" s="227"/>
    </row>
    <row r="279" spans="1:13" ht="78.75" customHeight="1" x14ac:dyDescent="0.2">
      <c r="A279" s="246"/>
      <c r="B279" s="225"/>
      <c r="C279" s="227"/>
      <c r="D279" s="107" t="s">
        <v>22</v>
      </c>
      <c r="E279" s="109">
        <v>0</v>
      </c>
      <c r="F279" s="109">
        <f>G279+H279+I279+J279+K279</f>
        <v>0</v>
      </c>
      <c r="G279" s="110">
        <v>0</v>
      </c>
      <c r="H279" s="110">
        <v>0</v>
      </c>
      <c r="I279" s="110">
        <v>0</v>
      </c>
      <c r="J279" s="110">
        <v>0</v>
      </c>
      <c r="K279" s="110">
        <v>0</v>
      </c>
      <c r="L279" s="227"/>
      <c r="M279" s="227"/>
    </row>
    <row r="280" spans="1:13" ht="37.5" customHeight="1" x14ac:dyDescent="0.2">
      <c r="A280" s="247"/>
      <c r="B280" s="226"/>
      <c r="C280" s="227"/>
      <c r="D280" s="107" t="s">
        <v>0</v>
      </c>
      <c r="E280" s="109">
        <v>0</v>
      </c>
      <c r="F280" s="109">
        <f>G280+H280+I280+J280+K280</f>
        <v>0</v>
      </c>
      <c r="G280" s="109">
        <v>0</v>
      </c>
      <c r="H280" s="109">
        <v>0</v>
      </c>
      <c r="I280" s="109">
        <v>0</v>
      </c>
      <c r="J280" s="109">
        <v>0</v>
      </c>
      <c r="K280" s="109">
        <v>0</v>
      </c>
      <c r="L280" s="227"/>
      <c r="M280" s="227"/>
    </row>
    <row r="281" spans="1:13" ht="24" customHeight="1" x14ac:dyDescent="0.2">
      <c r="A281" s="245" t="s">
        <v>262</v>
      </c>
      <c r="B281" s="224" t="s">
        <v>261</v>
      </c>
      <c r="C281" s="227" t="s">
        <v>238</v>
      </c>
      <c r="D281" s="107" t="s">
        <v>4</v>
      </c>
      <c r="E281" s="109">
        <f>E282+E283+E284+E285</f>
        <v>0</v>
      </c>
      <c r="F281" s="109">
        <f t="shared" ref="F281:K281" si="242">F282+F283+F284+F285</f>
        <v>0</v>
      </c>
      <c r="G281" s="109">
        <f t="shared" si="242"/>
        <v>0</v>
      </c>
      <c r="H281" s="109">
        <f t="shared" si="242"/>
        <v>0</v>
      </c>
      <c r="I281" s="109">
        <f t="shared" si="242"/>
        <v>0</v>
      </c>
      <c r="J281" s="109">
        <f t="shared" si="242"/>
        <v>0</v>
      </c>
      <c r="K281" s="109">
        <f t="shared" si="242"/>
        <v>0</v>
      </c>
      <c r="L281" s="227"/>
      <c r="M281" s="232" t="s">
        <v>404</v>
      </c>
    </row>
    <row r="282" spans="1:13" ht="50.25" customHeight="1" x14ac:dyDescent="0.2">
      <c r="A282" s="246"/>
      <c r="B282" s="225"/>
      <c r="C282" s="227"/>
      <c r="D282" s="107" t="s">
        <v>3</v>
      </c>
      <c r="E282" s="109">
        <f>E287</f>
        <v>0</v>
      </c>
      <c r="F282" s="109">
        <f t="shared" ref="F282:K282" si="243">F287</f>
        <v>0</v>
      </c>
      <c r="G282" s="109">
        <f t="shared" si="243"/>
        <v>0</v>
      </c>
      <c r="H282" s="109">
        <f t="shared" si="243"/>
        <v>0</v>
      </c>
      <c r="I282" s="109">
        <f t="shared" si="243"/>
        <v>0</v>
      </c>
      <c r="J282" s="109">
        <f t="shared" si="243"/>
        <v>0</v>
      </c>
      <c r="K282" s="109">
        <f t="shared" si="243"/>
        <v>0</v>
      </c>
      <c r="L282" s="227"/>
      <c r="M282" s="233"/>
    </row>
    <row r="283" spans="1:13" ht="66" customHeight="1" x14ac:dyDescent="0.2">
      <c r="A283" s="246"/>
      <c r="B283" s="225"/>
      <c r="C283" s="227"/>
      <c r="D283" s="107" t="s">
        <v>2</v>
      </c>
      <c r="E283" s="109">
        <f t="shared" ref="E283:K285" si="244">E288</f>
        <v>0</v>
      </c>
      <c r="F283" s="109">
        <f t="shared" si="244"/>
        <v>0</v>
      </c>
      <c r="G283" s="109">
        <f t="shared" si="244"/>
        <v>0</v>
      </c>
      <c r="H283" s="109">
        <f t="shared" si="244"/>
        <v>0</v>
      </c>
      <c r="I283" s="109">
        <f t="shared" si="244"/>
        <v>0</v>
      </c>
      <c r="J283" s="109">
        <f t="shared" si="244"/>
        <v>0</v>
      </c>
      <c r="K283" s="109">
        <f t="shared" si="244"/>
        <v>0</v>
      </c>
      <c r="L283" s="227"/>
      <c r="M283" s="233"/>
    </row>
    <row r="284" spans="1:13" ht="75" customHeight="1" x14ac:dyDescent="0.2">
      <c r="A284" s="246"/>
      <c r="B284" s="225"/>
      <c r="C284" s="227"/>
      <c r="D284" s="107" t="s">
        <v>22</v>
      </c>
      <c r="E284" s="109">
        <f t="shared" si="244"/>
        <v>0</v>
      </c>
      <c r="F284" s="109">
        <f t="shared" si="244"/>
        <v>0</v>
      </c>
      <c r="G284" s="109">
        <f t="shared" si="244"/>
        <v>0</v>
      </c>
      <c r="H284" s="109">
        <f t="shared" si="244"/>
        <v>0</v>
      </c>
      <c r="I284" s="109">
        <f t="shared" si="244"/>
        <v>0</v>
      </c>
      <c r="J284" s="109">
        <f t="shared" si="244"/>
        <v>0</v>
      </c>
      <c r="K284" s="109">
        <f t="shared" si="244"/>
        <v>0</v>
      </c>
      <c r="L284" s="227"/>
      <c r="M284" s="233"/>
    </row>
    <row r="285" spans="1:13" ht="37.5" customHeight="1" x14ac:dyDescent="0.2">
      <c r="A285" s="247"/>
      <c r="B285" s="226"/>
      <c r="C285" s="227"/>
      <c r="D285" s="107" t="s">
        <v>0</v>
      </c>
      <c r="E285" s="109">
        <f t="shared" si="244"/>
        <v>0</v>
      </c>
      <c r="F285" s="109">
        <f t="shared" si="244"/>
        <v>0</v>
      </c>
      <c r="G285" s="109">
        <f t="shared" si="244"/>
        <v>0</v>
      </c>
      <c r="H285" s="109">
        <f t="shared" si="244"/>
        <v>0</v>
      </c>
      <c r="I285" s="109">
        <f t="shared" si="244"/>
        <v>0</v>
      </c>
      <c r="J285" s="109">
        <f t="shared" si="244"/>
        <v>0</v>
      </c>
      <c r="K285" s="109">
        <f t="shared" si="244"/>
        <v>0</v>
      </c>
      <c r="L285" s="227"/>
      <c r="M285" s="234"/>
    </row>
    <row r="286" spans="1:13" ht="24.75" customHeight="1" x14ac:dyDescent="0.2">
      <c r="A286" s="245" t="s">
        <v>124</v>
      </c>
      <c r="B286" s="224" t="s">
        <v>263</v>
      </c>
      <c r="C286" s="227" t="s">
        <v>238</v>
      </c>
      <c r="D286" s="107" t="s">
        <v>4</v>
      </c>
      <c r="E286" s="109">
        <f>E287+E288+E289+E290</f>
        <v>0</v>
      </c>
      <c r="F286" s="109">
        <f>F287+F288+F289+F290</f>
        <v>0</v>
      </c>
      <c r="G286" s="109">
        <f>G287+G288+G289+G290</f>
        <v>0</v>
      </c>
      <c r="H286" s="109">
        <f t="shared" ref="H286:K286" si="245">H287+H288+H289+H290</f>
        <v>0</v>
      </c>
      <c r="I286" s="109">
        <f t="shared" si="245"/>
        <v>0</v>
      </c>
      <c r="J286" s="109">
        <f t="shared" si="245"/>
        <v>0</v>
      </c>
      <c r="K286" s="109">
        <f t="shared" si="245"/>
        <v>0</v>
      </c>
      <c r="L286" s="227" t="s">
        <v>87</v>
      </c>
      <c r="M286" s="227"/>
    </row>
    <row r="287" spans="1:13" ht="46.5" customHeight="1" x14ac:dyDescent="0.2">
      <c r="A287" s="246"/>
      <c r="B287" s="225"/>
      <c r="C287" s="227"/>
      <c r="D287" s="107" t="s">
        <v>3</v>
      </c>
      <c r="E287" s="109">
        <v>0</v>
      </c>
      <c r="F287" s="109">
        <f>G287+H287+I287+J287+K287</f>
        <v>0</v>
      </c>
      <c r="G287" s="109">
        <v>0</v>
      </c>
      <c r="H287" s="109">
        <v>0</v>
      </c>
      <c r="I287" s="109">
        <v>0</v>
      </c>
      <c r="J287" s="109">
        <v>0</v>
      </c>
      <c r="K287" s="109">
        <v>0</v>
      </c>
      <c r="L287" s="227"/>
      <c r="M287" s="227"/>
    </row>
    <row r="288" spans="1:13" ht="71.25" customHeight="1" x14ac:dyDescent="0.2">
      <c r="A288" s="246"/>
      <c r="B288" s="225"/>
      <c r="C288" s="227"/>
      <c r="D288" s="107" t="s">
        <v>2</v>
      </c>
      <c r="E288" s="109">
        <v>0</v>
      </c>
      <c r="F288" s="109">
        <f t="shared" ref="F288:F290" si="246">G288+H288+I288+J288+K288</f>
        <v>0</v>
      </c>
      <c r="G288" s="109">
        <v>0</v>
      </c>
      <c r="H288" s="109">
        <v>0</v>
      </c>
      <c r="I288" s="109">
        <v>0</v>
      </c>
      <c r="J288" s="109">
        <v>0</v>
      </c>
      <c r="K288" s="109">
        <v>0</v>
      </c>
      <c r="L288" s="227"/>
      <c r="M288" s="227"/>
    </row>
    <row r="289" spans="1:14" ht="75.75" customHeight="1" x14ac:dyDescent="0.2">
      <c r="A289" s="246"/>
      <c r="B289" s="225"/>
      <c r="C289" s="227"/>
      <c r="D289" s="107" t="s">
        <v>22</v>
      </c>
      <c r="E289" s="109">
        <v>0</v>
      </c>
      <c r="F289" s="109">
        <f t="shared" si="246"/>
        <v>0</v>
      </c>
      <c r="G289" s="109">
        <v>0</v>
      </c>
      <c r="H289" s="109">
        <v>0</v>
      </c>
      <c r="I289" s="109">
        <v>0</v>
      </c>
      <c r="J289" s="109">
        <v>0</v>
      </c>
      <c r="K289" s="109">
        <v>0</v>
      </c>
      <c r="L289" s="227"/>
      <c r="M289" s="227"/>
    </row>
    <row r="290" spans="1:14" ht="37.5" customHeight="1" x14ac:dyDescent="0.2">
      <c r="A290" s="247"/>
      <c r="B290" s="226"/>
      <c r="C290" s="227"/>
      <c r="D290" s="107" t="s">
        <v>0</v>
      </c>
      <c r="E290" s="109">
        <v>0</v>
      </c>
      <c r="F290" s="109">
        <f t="shared" si="246"/>
        <v>0</v>
      </c>
      <c r="G290" s="109">
        <v>0</v>
      </c>
      <c r="H290" s="109">
        <v>0</v>
      </c>
      <c r="I290" s="109">
        <v>0</v>
      </c>
      <c r="J290" s="109">
        <v>0</v>
      </c>
      <c r="K290" s="109">
        <v>0</v>
      </c>
      <c r="L290" s="227"/>
      <c r="M290" s="227"/>
    </row>
    <row r="291" spans="1:14" ht="15" x14ac:dyDescent="0.2">
      <c r="A291" s="229"/>
      <c r="B291" s="230" t="s">
        <v>265</v>
      </c>
      <c r="C291" s="227" t="s">
        <v>238</v>
      </c>
      <c r="D291" s="111" t="s">
        <v>4</v>
      </c>
      <c r="E291" s="109">
        <f>E292+E293+E294+E295</f>
        <v>800</v>
      </c>
      <c r="F291" s="109">
        <f t="shared" ref="F291:K291" si="247">F292+F293+F294+F295</f>
        <v>4500</v>
      </c>
      <c r="G291" s="109">
        <f t="shared" si="247"/>
        <v>900</v>
      </c>
      <c r="H291" s="109">
        <f t="shared" si="247"/>
        <v>900</v>
      </c>
      <c r="I291" s="109">
        <f t="shared" si="247"/>
        <v>900</v>
      </c>
      <c r="J291" s="109">
        <f t="shared" si="247"/>
        <v>900</v>
      </c>
      <c r="K291" s="109">
        <f t="shared" si="247"/>
        <v>900</v>
      </c>
      <c r="L291" s="278"/>
      <c r="M291" s="281"/>
    </row>
    <row r="292" spans="1:14" ht="51.75" customHeight="1" x14ac:dyDescent="0.2">
      <c r="A292" s="277"/>
      <c r="B292" s="230"/>
      <c r="C292" s="227"/>
      <c r="D292" s="111" t="s">
        <v>3</v>
      </c>
      <c r="E292" s="109">
        <f>E197+E217+E232+E267+E282</f>
        <v>0</v>
      </c>
      <c r="F292" s="109">
        <f t="shared" ref="F292:K292" si="248">F197+F217+F232+F267+F282</f>
        <v>0</v>
      </c>
      <c r="G292" s="109">
        <f t="shared" si="248"/>
        <v>0</v>
      </c>
      <c r="H292" s="109">
        <f t="shared" si="248"/>
        <v>0</v>
      </c>
      <c r="I292" s="109">
        <f t="shared" si="248"/>
        <v>0</v>
      </c>
      <c r="J292" s="109">
        <f t="shared" si="248"/>
        <v>0</v>
      </c>
      <c r="K292" s="109">
        <f t="shared" si="248"/>
        <v>0</v>
      </c>
      <c r="L292" s="279"/>
      <c r="M292" s="282"/>
    </row>
    <row r="293" spans="1:14" ht="61.5" customHeight="1" x14ac:dyDescent="0.2">
      <c r="A293" s="277"/>
      <c r="B293" s="230"/>
      <c r="C293" s="227"/>
      <c r="D293" s="111" t="s">
        <v>2</v>
      </c>
      <c r="E293" s="109">
        <f t="shared" ref="E293:K295" si="249">E198+E218+E233+E268+E283</f>
        <v>0</v>
      </c>
      <c r="F293" s="109">
        <f t="shared" si="249"/>
        <v>0</v>
      </c>
      <c r="G293" s="109">
        <f t="shared" si="249"/>
        <v>0</v>
      </c>
      <c r="H293" s="109">
        <f t="shared" si="249"/>
        <v>0</v>
      </c>
      <c r="I293" s="109">
        <f t="shared" si="249"/>
        <v>0</v>
      </c>
      <c r="J293" s="109">
        <f t="shared" si="249"/>
        <v>0</v>
      </c>
      <c r="K293" s="109">
        <f t="shared" si="249"/>
        <v>0</v>
      </c>
      <c r="L293" s="279"/>
      <c r="M293" s="282"/>
    </row>
    <row r="294" spans="1:14" ht="77.25" customHeight="1" x14ac:dyDescent="0.2">
      <c r="A294" s="277"/>
      <c r="B294" s="230"/>
      <c r="C294" s="227"/>
      <c r="D294" s="111" t="s">
        <v>22</v>
      </c>
      <c r="E294" s="109">
        <f t="shared" si="249"/>
        <v>800</v>
      </c>
      <c r="F294" s="109">
        <f t="shared" si="249"/>
        <v>4500</v>
      </c>
      <c r="G294" s="109">
        <f t="shared" si="249"/>
        <v>900</v>
      </c>
      <c r="H294" s="109">
        <f t="shared" si="249"/>
        <v>900</v>
      </c>
      <c r="I294" s="109">
        <f t="shared" si="249"/>
        <v>900</v>
      </c>
      <c r="J294" s="109">
        <f t="shared" si="249"/>
        <v>900</v>
      </c>
      <c r="K294" s="109">
        <f t="shared" si="249"/>
        <v>900</v>
      </c>
      <c r="L294" s="279"/>
      <c r="M294" s="282"/>
    </row>
    <row r="295" spans="1:14" ht="30" x14ac:dyDescent="0.2">
      <c r="A295" s="277"/>
      <c r="B295" s="230"/>
      <c r="C295" s="227"/>
      <c r="D295" s="111" t="s">
        <v>0</v>
      </c>
      <c r="E295" s="109">
        <f t="shared" si="249"/>
        <v>0</v>
      </c>
      <c r="F295" s="109">
        <f t="shared" si="249"/>
        <v>0</v>
      </c>
      <c r="G295" s="109">
        <f t="shared" si="249"/>
        <v>0</v>
      </c>
      <c r="H295" s="109">
        <f t="shared" si="249"/>
        <v>0</v>
      </c>
      <c r="I295" s="109">
        <f t="shared" si="249"/>
        <v>0</v>
      </c>
      <c r="J295" s="109">
        <f t="shared" si="249"/>
        <v>0</v>
      </c>
      <c r="K295" s="109">
        <f t="shared" si="249"/>
        <v>0</v>
      </c>
      <c r="L295" s="280"/>
      <c r="M295" s="283"/>
    </row>
    <row r="296" spans="1:14" ht="36.75" customHeight="1" x14ac:dyDescent="0.2">
      <c r="A296" s="227" t="s">
        <v>266</v>
      </c>
      <c r="B296" s="275"/>
      <c r="C296" s="275"/>
      <c r="D296" s="275"/>
      <c r="E296" s="275"/>
      <c r="F296" s="275"/>
      <c r="G296" s="275"/>
      <c r="H296" s="275"/>
      <c r="I296" s="275"/>
      <c r="J296" s="275"/>
      <c r="K296" s="275"/>
      <c r="L296" s="275"/>
      <c r="M296" s="275"/>
    </row>
    <row r="297" spans="1:14" ht="25.5" customHeight="1" x14ac:dyDescent="0.2">
      <c r="A297" s="229" t="s">
        <v>21</v>
      </c>
      <c r="B297" s="224" t="s">
        <v>267</v>
      </c>
      <c r="C297" s="232" t="s">
        <v>238</v>
      </c>
      <c r="D297" s="273" t="s">
        <v>4</v>
      </c>
      <c r="E297" s="271">
        <f>E299+E300+E301+E302</f>
        <v>3200</v>
      </c>
      <c r="F297" s="271">
        <f t="shared" ref="F297:K297" si="250">F299+F300+F301+F302</f>
        <v>18760</v>
      </c>
      <c r="G297" s="271">
        <f t="shared" si="250"/>
        <v>3200</v>
      </c>
      <c r="H297" s="271">
        <f t="shared" si="250"/>
        <v>3890</v>
      </c>
      <c r="I297" s="271">
        <f t="shared" si="250"/>
        <v>3890</v>
      </c>
      <c r="J297" s="271">
        <f t="shared" si="250"/>
        <v>3890</v>
      </c>
      <c r="K297" s="271">
        <f t="shared" si="250"/>
        <v>3890</v>
      </c>
      <c r="L297" s="227"/>
      <c r="M297" s="227" t="s">
        <v>401</v>
      </c>
      <c r="N297" s="305">
        <v>3200</v>
      </c>
    </row>
    <row r="298" spans="1:14" ht="0.75" hidden="1" customHeight="1" x14ac:dyDescent="0.2">
      <c r="A298" s="229"/>
      <c r="B298" s="225"/>
      <c r="C298" s="233"/>
      <c r="D298" s="274"/>
      <c r="E298" s="272"/>
      <c r="F298" s="272"/>
      <c r="G298" s="272"/>
      <c r="H298" s="272"/>
      <c r="I298" s="272"/>
      <c r="J298" s="272"/>
      <c r="K298" s="272"/>
      <c r="L298" s="227"/>
      <c r="M298" s="227"/>
      <c r="N298" s="305"/>
    </row>
    <row r="299" spans="1:14" ht="51" customHeight="1" x14ac:dyDescent="0.2">
      <c r="A299" s="229"/>
      <c r="B299" s="225"/>
      <c r="C299" s="233"/>
      <c r="D299" s="107" t="s">
        <v>3</v>
      </c>
      <c r="E299" s="5">
        <f>E304+E309</f>
        <v>0</v>
      </c>
      <c r="F299" s="5">
        <f t="shared" ref="F299:K299" si="251">F304+F309</f>
        <v>0</v>
      </c>
      <c r="G299" s="5">
        <f t="shared" si="251"/>
        <v>0</v>
      </c>
      <c r="H299" s="5">
        <f t="shared" si="251"/>
        <v>0</v>
      </c>
      <c r="I299" s="5">
        <f t="shared" si="251"/>
        <v>0</v>
      </c>
      <c r="J299" s="5">
        <f t="shared" si="251"/>
        <v>0</v>
      </c>
      <c r="K299" s="5">
        <f t="shared" si="251"/>
        <v>0</v>
      </c>
      <c r="L299" s="227"/>
      <c r="M299" s="227"/>
      <c r="N299" s="305"/>
    </row>
    <row r="300" spans="1:14" ht="61.5" customHeight="1" x14ac:dyDescent="0.2">
      <c r="A300" s="229"/>
      <c r="B300" s="225"/>
      <c r="C300" s="233"/>
      <c r="D300" s="107" t="s">
        <v>2</v>
      </c>
      <c r="E300" s="5">
        <f t="shared" ref="E300:K302" si="252">E305+E310</f>
        <v>0</v>
      </c>
      <c r="F300" s="5">
        <f t="shared" si="252"/>
        <v>0</v>
      </c>
      <c r="G300" s="5">
        <f t="shared" si="252"/>
        <v>0</v>
      </c>
      <c r="H300" s="5">
        <f t="shared" si="252"/>
        <v>0</v>
      </c>
      <c r="I300" s="5">
        <f t="shared" si="252"/>
        <v>0</v>
      </c>
      <c r="J300" s="5">
        <f t="shared" si="252"/>
        <v>0</v>
      </c>
      <c r="K300" s="5">
        <f t="shared" si="252"/>
        <v>0</v>
      </c>
      <c r="L300" s="227"/>
      <c r="M300" s="227"/>
      <c r="N300" s="305"/>
    </row>
    <row r="301" spans="1:14" ht="81" customHeight="1" x14ac:dyDescent="0.2">
      <c r="A301" s="229"/>
      <c r="B301" s="225"/>
      <c r="C301" s="233"/>
      <c r="D301" s="107" t="s">
        <v>22</v>
      </c>
      <c r="E301" s="5">
        <f t="shared" si="252"/>
        <v>3200</v>
      </c>
      <c r="F301" s="5">
        <f t="shared" si="252"/>
        <v>18760</v>
      </c>
      <c r="G301" s="5">
        <f t="shared" si="252"/>
        <v>3200</v>
      </c>
      <c r="H301" s="5">
        <f t="shared" si="252"/>
        <v>3890</v>
      </c>
      <c r="I301" s="5">
        <f t="shared" si="252"/>
        <v>3890</v>
      </c>
      <c r="J301" s="5">
        <f t="shared" si="252"/>
        <v>3890</v>
      </c>
      <c r="K301" s="5">
        <f t="shared" si="252"/>
        <v>3890</v>
      </c>
      <c r="L301" s="227"/>
      <c r="M301" s="227"/>
      <c r="N301" s="305"/>
    </row>
    <row r="302" spans="1:14" ht="39" customHeight="1" x14ac:dyDescent="0.2">
      <c r="A302" s="229"/>
      <c r="B302" s="226"/>
      <c r="C302" s="234"/>
      <c r="D302" s="107" t="s">
        <v>0</v>
      </c>
      <c r="E302" s="5">
        <f t="shared" si="252"/>
        <v>0</v>
      </c>
      <c r="F302" s="5">
        <f t="shared" si="252"/>
        <v>0</v>
      </c>
      <c r="G302" s="5">
        <f t="shared" si="252"/>
        <v>0</v>
      </c>
      <c r="H302" s="5">
        <f t="shared" si="252"/>
        <v>0</v>
      </c>
      <c r="I302" s="5">
        <f t="shared" si="252"/>
        <v>0</v>
      </c>
      <c r="J302" s="5">
        <f t="shared" si="252"/>
        <v>0</v>
      </c>
      <c r="K302" s="5">
        <f t="shared" si="252"/>
        <v>0</v>
      </c>
      <c r="L302" s="227"/>
      <c r="M302" s="227"/>
      <c r="N302" s="305"/>
    </row>
    <row r="303" spans="1:14" ht="23.25" customHeight="1" x14ac:dyDescent="0.2">
      <c r="A303" s="229" t="s">
        <v>26</v>
      </c>
      <c r="B303" s="228" t="s">
        <v>268</v>
      </c>
      <c r="C303" s="227" t="s">
        <v>238</v>
      </c>
      <c r="D303" s="107" t="s">
        <v>4</v>
      </c>
      <c r="E303" s="5">
        <f>E304+E305+E306+E307</f>
        <v>3200</v>
      </c>
      <c r="F303" s="5">
        <f>F304+F305+F306+F307</f>
        <v>18760</v>
      </c>
      <c r="G303" s="5">
        <f>G304+G305+G306+G307</f>
        <v>3200</v>
      </c>
      <c r="H303" s="5">
        <f t="shared" ref="H303:K303" si="253">H304+H305+H306+H307</f>
        <v>3890</v>
      </c>
      <c r="I303" s="5">
        <f t="shared" si="253"/>
        <v>3890</v>
      </c>
      <c r="J303" s="5">
        <f t="shared" si="253"/>
        <v>3890</v>
      </c>
      <c r="K303" s="5">
        <f t="shared" si="253"/>
        <v>3890</v>
      </c>
      <c r="L303" s="227" t="s">
        <v>87</v>
      </c>
      <c r="M303" s="227"/>
    </row>
    <row r="304" spans="1:14" ht="43.5" customHeight="1" x14ac:dyDescent="0.2">
      <c r="A304" s="229"/>
      <c r="B304" s="228"/>
      <c r="C304" s="227"/>
      <c r="D304" s="107" t="s">
        <v>3</v>
      </c>
      <c r="E304" s="5">
        <v>0</v>
      </c>
      <c r="F304" s="5">
        <f>G304+H304+I304+J304+K304</f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227"/>
      <c r="M304" s="227"/>
    </row>
    <row r="305" spans="1:14" ht="63" customHeight="1" x14ac:dyDescent="0.2">
      <c r="A305" s="229"/>
      <c r="B305" s="228"/>
      <c r="C305" s="227"/>
      <c r="D305" s="107" t="s">
        <v>2</v>
      </c>
      <c r="E305" s="5">
        <v>0</v>
      </c>
      <c r="F305" s="5">
        <f>G305+H305+I305+J305+K305</f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227"/>
      <c r="M305" s="227"/>
    </row>
    <row r="306" spans="1:14" ht="77.25" customHeight="1" x14ac:dyDescent="0.2">
      <c r="A306" s="229"/>
      <c r="B306" s="228"/>
      <c r="C306" s="227"/>
      <c r="D306" s="107" t="s">
        <v>22</v>
      </c>
      <c r="E306" s="5">
        <v>3200</v>
      </c>
      <c r="F306" s="5">
        <f>G306+H306+I306+J306+K306</f>
        <v>18760</v>
      </c>
      <c r="G306" s="5">
        <v>3200</v>
      </c>
      <c r="H306" s="5">
        <v>3890</v>
      </c>
      <c r="I306" s="5">
        <v>3890</v>
      </c>
      <c r="J306" s="5">
        <v>3890</v>
      </c>
      <c r="K306" s="5">
        <v>3890</v>
      </c>
      <c r="L306" s="227"/>
      <c r="M306" s="227"/>
    </row>
    <row r="307" spans="1:14" ht="38.25" customHeight="1" x14ac:dyDescent="0.2">
      <c r="A307" s="229"/>
      <c r="B307" s="228"/>
      <c r="C307" s="227"/>
      <c r="D307" s="107" t="s">
        <v>0</v>
      </c>
      <c r="E307" s="5">
        <v>0</v>
      </c>
      <c r="F307" s="5">
        <f>G307+H307+I307+J307+K307</f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227"/>
      <c r="M307" s="227"/>
    </row>
    <row r="308" spans="1:14" ht="29.25" customHeight="1" x14ac:dyDescent="0.2">
      <c r="A308" s="245" t="s">
        <v>53</v>
      </c>
      <c r="B308" s="224" t="s">
        <v>269</v>
      </c>
      <c r="C308" s="227" t="s">
        <v>238</v>
      </c>
      <c r="D308" s="137" t="s">
        <v>4</v>
      </c>
      <c r="E308" s="5">
        <f>E309+E310+E311+E312</f>
        <v>0</v>
      </c>
      <c r="F308" s="5">
        <f>F309+F310+F311+F312</f>
        <v>0</v>
      </c>
      <c r="G308" s="5">
        <f>G309+G310+G311+G312</f>
        <v>0</v>
      </c>
      <c r="H308" s="5">
        <f t="shared" ref="H308:K308" si="254">H309+H310+H311+H312</f>
        <v>0</v>
      </c>
      <c r="I308" s="5">
        <f t="shared" si="254"/>
        <v>0</v>
      </c>
      <c r="J308" s="5">
        <f t="shared" si="254"/>
        <v>0</v>
      </c>
      <c r="K308" s="5">
        <f t="shared" si="254"/>
        <v>0</v>
      </c>
      <c r="L308" s="227" t="s">
        <v>87</v>
      </c>
      <c r="M308" s="232"/>
    </row>
    <row r="309" spans="1:14" ht="51" customHeight="1" x14ac:dyDescent="0.2">
      <c r="A309" s="246"/>
      <c r="B309" s="225"/>
      <c r="C309" s="227"/>
      <c r="D309" s="137" t="s">
        <v>3</v>
      </c>
      <c r="E309" s="5">
        <v>0</v>
      </c>
      <c r="F309" s="5">
        <f>G309+H309+I309+J309+K309</f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227"/>
      <c r="M309" s="233"/>
    </row>
    <row r="310" spans="1:14" ht="66" customHeight="1" x14ac:dyDescent="0.2">
      <c r="A310" s="246"/>
      <c r="B310" s="225"/>
      <c r="C310" s="227"/>
      <c r="D310" s="137" t="s">
        <v>2</v>
      </c>
      <c r="E310" s="5">
        <v>0</v>
      </c>
      <c r="F310" s="5">
        <f>G310+H310+I310+J310+K310</f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227"/>
      <c r="M310" s="233"/>
    </row>
    <row r="311" spans="1:14" ht="75.75" customHeight="1" x14ac:dyDescent="0.2">
      <c r="A311" s="246"/>
      <c r="B311" s="225"/>
      <c r="C311" s="227"/>
      <c r="D311" s="137" t="s">
        <v>22</v>
      </c>
      <c r="E311" s="5">
        <v>0</v>
      </c>
      <c r="F311" s="5">
        <f>G311+H311+I311+J311+K311</f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227"/>
      <c r="M311" s="233"/>
    </row>
    <row r="312" spans="1:14" ht="38.25" customHeight="1" x14ac:dyDescent="0.2">
      <c r="A312" s="247"/>
      <c r="B312" s="226"/>
      <c r="C312" s="227"/>
      <c r="D312" s="137" t="s">
        <v>0</v>
      </c>
      <c r="E312" s="5">
        <v>0</v>
      </c>
      <c r="F312" s="5">
        <f>G312+H312+I312+J312+K312</f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227"/>
      <c r="M312" s="234"/>
    </row>
    <row r="313" spans="1:14" ht="25.5" customHeight="1" x14ac:dyDescent="0.2">
      <c r="A313" s="245" t="s">
        <v>245</v>
      </c>
      <c r="B313" s="224" t="s">
        <v>270</v>
      </c>
      <c r="C313" s="227" t="s">
        <v>238</v>
      </c>
      <c r="D313" s="137" t="s">
        <v>4</v>
      </c>
      <c r="E313" s="5">
        <f>E314+E315+E316+E317</f>
        <v>1000</v>
      </c>
      <c r="F313" s="5">
        <f t="shared" ref="F313:K313" si="255">F314+F315+F316+F317</f>
        <v>5000</v>
      </c>
      <c r="G313" s="5">
        <f t="shared" si="255"/>
        <v>1000</v>
      </c>
      <c r="H313" s="5">
        <f t="shared" si="255"/>
        <v>1000</v>
      </c>
      <c r="I313" s="5">
        <f t="shared" si="255"/>
        <v>1000</v>
      </c>
      <c r="J313" s="5">
        <f t="shared" si="255"/>
        <v>1000</v>
      </c>
      <c r="K313" s="5">
        <f t="shared" si="255"/>
        <v>1000</v>
      </c>
      <c r="L313" s="227" t="s">
        <v>87</v>
      </c>
      <c r="M313" s="232" t="s">
        <v>400</v>
      </c>
      <c r="N313" s="305">
        <v>1000</v>
      </c>
    </row>
    <row r="314" spans="1:14" ht="49.5" customHeight="1" x14ac:dyDescent="0.2">
      <c r="A314" s="246"/>
      <c r="B314" s="225"/>
      <c r="C314" s="227"/>
      <c r="D314" s="137" t="s">
        <v>3</v>
      </c>
      <c r="E314" s="5">
        <f>E319+E324</f>
        <v>0</v>
      </c>
      <c r="F314" s="5">
        <f t="shared" ref="F314:K314" si="256">F319+F324</f>
        <v>0</v>
      </c>
      <c r="G314" s="5">
        <f t="shared" si="256"/>
        <v>0</v>
      </c>
      <c r="H314" s="5">
        <f t="shared" si="256"/>
        <v>0</v>
      </c>
      <c r="I314" s="5">
        <f t="shared" si="256"/>
        <v>0</v>
      </c>
      <c r="J314" s="5">
        <f t="shared" si="256"/>
        <v>0</v>
      </c>
      <c r="K314" s="5">
        <f t="shared" si="256"/>
        <v>0</v>
      </c>
      <c r="L314" s="227"/>
      <c r="M314" s="233"/>
      <c r="N314" s="305"/>
    </row>
    <row r="315" spans="1:14" ht="63.75" customHeight="1" x14ac:dyDescent="0.2">
      <c r="A315" s="246"/>
      <c r="B315" s="225"/>
      <c r="C315" s="227"/>
      <c r="D315" s="137" t="s">
        <v>2</v>
      </c>
      <c r="E315" s="5">
        <f t="shared" ref="E315:K317" si="257">E320+E325</f>
        <v>0</v>
      </c>
      <c r="F315" s="5">
        <f t="shared" si="257"/>
        <v>0</v>
      </c>
      <c r="G315" s="5">
        <f t="shared" si="257"/>
        <v>0</v>
      </c>
      <c r="H315" s="5">
        <f t="shared" si="257"/>
        <v>0</v>
      </c>
      <c r="I315" s="5">
        <f t="shared" si="257"/>
        <v>0</v>
      </c>
      <c r="J315" s="5">
        <f t="shared" si="257"/>
        <v>0</v>
      </c>
      <c r="K315" s="5">
        <f t="shared" si="257"/>
        <v>0</v>
      </c>
      <c r="L315" s="227"/>
      <c r="M315" s="233"/>
      <c r="N315" s="305"/>
    </row>
    <row r="316" spans="1:14" ht="76.5" customHeight="1" x14ac:dyDescent="0.2">
      <c r="A316" s="246"/>
      <c r="B316" s="225"/>
      <c r="C316" s="227"/>
      <c r="D316" s="137" t="s">
        <v>22</v>
      </c>
      <c r="E316" s="5">
        <f t="shared" si="257"/>
        <v>1000</v>
      </c>
      <c r="F316" s="5">
        <f t="shared" si="257"/>
        <v>5000</v>
      </c>
      <c r="G316" s="5">
        <f t="shared" si="257"/>
        <v>1000</v>
      </c>
      <c r="H316" s="5">
        <f t="shared" si="257"/>
        <v>1000</v>
      </c>
      <c r="I316" s="5">
        <f t="shared" si="257"/>
        <v>1000</v>
      </c>
      <c r="J316" s="5">
        <f t="shared" si="257"/>
        <v>1000</v>
      </c>
      <c r="K316" s="5">
        <f t="shared" si="257"/>
        <v>1000</v>
      </c>
      <c r="L316" s="227"/>
      <c r="M316" s="233"/>
      <c r="N316" s="305"/>
    </row>
    <row r="317" spans="1:14" ht="38.25" customHeight="1" x14ac:dyDescent="0.2">
      <c r="A317" s="247"/>
      <c r="B317" s="226"/>
      <c r="C317" s="227"/>
      <c r="D317" s="137" t="s">
        <v>0</v>
      </c>
      <c r="E317" s="5">
        <f t="shared" si="257"/>
        <v>0</v>
      </c>
      <c r="F317" s="5">
        <f t="shared" si="257"/>
        <v>0</v>
      </c>
      <c r="G317" s="5">
        <f t="shared" si="257"/>
        <v>0</v>
      </c>
      <c r="H317" s="5">
        <f t="shared" si="257"/>
        <v>0</v>
      </c>
      <c r="I317" s="5">
        <f t="shared" si="257"/>
        <v>0</v>
      </c>
      <c r="J317" s="5">
        <f t="shared" si="257"/>
        <v>0</v>
      </c>
      <c r="K317" s="5">
        <f t="shared" si="257"/>
        <v>0</v>
      </c>
      <c r="L317" s="227"/>
      <c r="M317" s="234"/>
      <c r="N317" s="305"/>
    </row>
    <row r="318" spans="1:14" ht="23.25" customHeight="1" x14ac:dyDescent="0.2">
      <c r="A318" s="245" t="s">
        <v>25</v>
      </c>
      <c r="B318" s="224" t="s">
        <v>273</v>
      </c>
      <c r="C318" s="227" t="s">
        <v>238</v>
      </c>
      <c r="D318" s="137" t="s">
        <v>4</v>
      </c>
      <c r="E318" s="5">
        <f t="shared" ref="E318:K318" si="258">E319+E320+E321+E322</f>
        <v>1000</v>
      </c>
      <c r="F318" s="5">
        <f t="shared" si="258"/>
        <v>5000</v>
      </c>
      <c r="G318" s="5">
        <f t="shared" si="258"/>
        <v>1000</v>
      </c>
      <c r="H318" s="5">
        <f t="shared" si="258"/>
        <v>1000</v>
      </c>
      <c r="I318" s="5">
        <f t="shared" si="258"/>
        <v>1000</v>
      </c>
      <c r="J318" s="5">
        <f t="shared" si="258"/>
        <v>1000</v>
      </c>
      <c r="K318" s="5">
        <f t="shared" si="258"/>
        <v>1000</v>
      </c>
      <c r="L318" s="227" t="s">
        <v>87</v>
      </c>
      <c r="M318" s="232"/>
    </row>
    <row r="319" spans="1:14" ht="48" customHeight="1" x14ac:dyDescent="0.2">
      <c r="A319" s="246"/>
      <c r="B319" s="225"/>
      <c r="C319" s="227"/>
      <c r="D319" s="137" t="s">
        <v>3</v>
      </c>
      <c r="E319" s="5">
        <v>0</v>
      </c>
      <c r="F319" s="5">
        <f t="shared" ref="F319:F322" si="259">G319+H319+I319+J319+K319</f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227"/>
      <c r="M319" s="233"/>
    </row>
    <row r="320" spans="1:14" ht="64.5" customHeight="1" x14ac:dyDescent="0.2">
      <c r="A320" s="246"/>
      <c r="B320" s="225"/>
      <c r="C320" s="227"/>
      <c r="D320" s="137" t="s">
        <v>2</v>
      </c>
      <c r="E320" s="5">
        <v>0</v>
      </c>
      <c r="F320" s="5">
        <f t="shared" si="259"/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227"/>
      <c r="M320" s="233"/>
    </row>
    <row r="321" spans="1:14" ht="75.75" customHeight="1" x14ac:dyDescent="0.2">
      <c r="A321" s="246"/>
      <c r="B321" s="225"/>
      <c r="C321" s="227"/>
      <c r="D321" s="137" t="s">
        <v>22</v>
      </c>
      <c r="E321" s="5">
        <v>1000</v>
      </c>
      <c r="F321" s="5">
        <f t="shared" si="259"/>
        <v>5000</v>
      </c>
      <c r="G321" s="5">
        <v>1000</v>
      </c>
      <c r="H321" s="5">
        <v>1000</v>
      </c>
      <c r="I321" s="5">
        <v>1000</v>
      </c>
      <c r="J321" s="5">
        <v>1000</v>
      </c>
      <c r="K321" s="5">
        <v>1000</v>
      </c>
      <c r="L321" s="227"/>
      <c r="M321" s="233"/>
    </row>
    <row r="322" spans="1:14" ht="38.25" customHeight="1" x14ac:dyDescent="0.2">
      <c r="A322" s="247"/>
      <c r="B322" s="226"/>
      <c r="C322" s="227"/>
      <c r="D322" s="137" t="s">
        <v>0</v>
      </c>
      <c r="E322" s="5">
        <v>0</v>
      </c>
      <c r="F322" s="5">
        <f t="shared" si="259"/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227"/>
      <c r="M322" s="234"/>
    </row>
    <row r="323" spans="1:14" ht="23.25" customHeight="1" x14ac:dyDescent="0.2">
      <c r="A323" s="245" t="s">
        <v>24</v>
      </c>
      <c r="B323" s="224" t="s">
        <v>272</v>
      </c>
      <c r="C323" s="227" t="s">
        <v>238</v>
      </c>
      <c r="D323" s="137" t="s">
        <v>4</v>
      </c>
      <c r="E323" s="5">
        <f t="shared" ref="E323:K323" si="260">E324+E325+E326+E327</f>
        <v>0</v>
      </c>
      <c r="F323" s="5">
        <f t="shared" si="260"/>
        <v>0</v>
      </c>
      <c r="G323" s="5">
        <f t="shared" si="260"/>
        <v>0</v>
      </c>
      <c r="H323" s="5">
        <f t="shared" si="260"/>
        <v>0</v>
      </c>
      <c r="I323" s="5">
        <f t="shared" si="260"/>
        <v>0</v>
      </c>
      <c r="J323" s="5">
        <f t="shared" si="260"/>
        <v>0</v>
      </c>
      <c r="K323" s="5">
        <f t="shared" si="260"/>
        <v>0</v>
      </c>
      <c r="L323" s="227" t="s">
        <v>87</v>
      </c>
      <c r="M323" s="232"/>
    </row>
    <row r="324" spans="1:14" ht="50.25" customHeight="1" x14ac:dyDescent="0.2">
      <c r="A324" s="246"/>
      <c r="B324" s="225"/>
      <c r="C324" s="227"/>
      <c r="D324" s="137" t="s">
        <v>3</v>
      </c>
      <c r="E324" s="5">
        <v>0</v>
      </c>
      <c r="F324" s="5">
        <f t="shared" ref="F324:F327" si="261">G324+H324+I324+J324+K324</f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227"/>
      <c r="M324" s="233"/>
    </row>
    <row r="325" spans="1:14" ht="63.75" customHeight="1" x14ac:dyDescent="0.2">
      <c r="A325" s="246"/>
      <c r="B325" s="225"/>
      <c r="C325" s="227"/>
      <c r="D325" s="137" t="s">
        <v>2</v>
      </c>
      <c r="E325" s="5">
        <v>0</v>
      </c>
      <c r="F325" s="5">
        <f t="shared" si="261"/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227"/>
      <c r="M325" s="233"/>
    </row>
    <row r="326" spans="1:14" ht="77.25" customHeight="1" x14ac:dyDescent="0.2">
      <c r="A326" s="246"/>
      <c r="B326" s="225"/>
      <c r="C326" s="227"/>
      <c r="D326" s="137" t="s">
        <v>22</v>
      </c>
      <c r="E326" s="5">
        <v>0</v>
      </c>
      <c r="F326" s="5">
        <f t="shared" si="261"/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227"/>
      <c r="M326" s="233"/>
    </row>
    <row r="327" spans="1:14" ht="38.25" customHeight="1" x14ac:dyDescent="0.2">
      <c r="A327" s="247"/>
      <c r="B327" s="226"/>
      <c r="C327" s="227"/>
      <c r="D327" s="137" t="s">
        <v>0</v>
      </c>
      <c r="E327" s="5">
        <v>0</v>
      </c>
      <c r="F327" s="5">
        <f t="shared" si="261"/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227"/>
      <c r="M327" s="234"/>
    </row>
    <row r="328" spans="1:14" ht="24.75" customHeight="1" x14ac:dyDescent="0.2">
      <c r="A328" s="245" t="s">
        <v>70</v>
      </c>
      <c r="B328" s="224" t="s">
        <v>271</v>
      </c>
      <c r="C328" s="227" t="s">
        <v>238</v>
      </c>
      <c r="D328" s="137" t="s">
        <v>4</v>
      </c>
      <c r="E328" s="5">
        <f>E329+E330+E331+E332</f>
        <v>750</v>
      </c>
      <c r="F328" s="5">
        <f t="shared" ref="F328:K328" si="262">F329+F330+F331+F332</f>
        <v>6750</v>
      </c>
      <c r="G328" s="5">
        <f t="shared" si="262"/>
        <v>1350</v>
      </c>
      <c r="H328" s="5">
        <f t="shared" si="262"/>
        <v>1350</v>
      </c>
      <c r="I328" s="5">
        <f t="shared" si="262"/>
        <v>1350</v>
      </c>
      <c r="J328" s="5">
        <f t="shared" si="262"/>
        <v>1350</v>
      </c>
      <c r="K328" s="5">
        <f t="shared" si="262"/>
        <v>1350</v>
      </c>
      <c r="L328" s="227" t="s">
        <v>87</v>
      </c>
      <c r="M328" s="232" t="s">
        <v>399</v>
      </c>
      <c r="N328" s="305">
        <v>1350</v>
      </c>
    </row>
    <row r="329" spans="1:14" ht="48.75" customHeight="1" x14ac:dyDescent="0.2">
      <c r="A329" s="246"/>
      <c r="B329" s="225"/>
      <c r="C329" s="227"/>
      <c r="D329" s="137" t="s">
        <v>3</v>
      </c>
      <c r="E329" s="5">
        <f>E334+E339+E344+E349+E354+E359+E364</f>
        <v>0</v>
      </c>
      <c r="F329" s="5">
        <f t="shared" ref="F329:K329" si="263">F334+F339+F344+F349+F354+F359+F364</f>
        <v>0</v>
      </c>
      <c r="G329" s="5">
        <f t="shared" si="263"/>
        <v>0</v>
      </c>
      <c r="H329" s="5">
        <f t="shared" si="263"/>
        <v>0</v>
      </c>
      <c r="I329" s="5">
        <f t="shared" si="263"/>
        <v>0</v>
      </c>
      <c r="J329" s="5">
        <f t="shared" si="263"/>
        <v>0</v>
      </c>
      <c r="K329" s="5">
        <f t="shared" si="263"/>
        <v>0</v>
      </c>
      <c r="L329" s="227"/>
      <c r="M329" s="233"/>
      <c r="N329" s="305"/>
    </row>
    <row r="330" spans="1:14" ht="60" customHeight="1" x14ac:dyDescent="0.2">
      <c r="A330" s="246"/>
      <c r="B330" s="225"/>
      <c r="C330" s="227"/>
      <c r="D330" s="137" t="s">
        <v>2</v>
      </c>
      <c r="E330" s="5">
        <f t="shared" ref="E330:K332" si="264">E335+E340+E345+E350+E355+E360+E365</f>
        <v>0</v>
      </c>
      <c r="F330" s="5">
        <f t="shared" si="264"/>
        <v>0</v>
      </c>
      <c r="G330" s="5">
        <f t="shared" si="264"/>
        <v>0</v>
      </c>
      <c r="H330" s="5">
        <f t="shared" si="264"/>
        <v>0</v>
      </c>
      <c r="I330" s="5">
        <f t="shared" si="264"/>
        <v>0</v>
      </c>
      <c r="J330" s="5">
        <f t="shared" si="264"/>
        <v>0</v>
      </c>
      <c r="K330" s="5">
        <f t="shared" si="264"/>
        <v>0</v>
      </c>
      <c r="L330" s="227"/>
      <c r="M330" s="233"/>
      <c r="N330" s="305"/>
    </row>
    <row r="331" spans="1:14" ht="76.5" customHeight="1" x14ac:dyDescent="0.2">
      <c r="A331" s="246"/>
      <c r="B331" s="225"/>
      <c r="C331" s="227"/>
      <c r="D331" s="137" t="s">
        <v>22</v>
      </c>
      <c r="E331" s="5">
        <f t="shared" si="264"/>
        <v>750</v>
      </c>
      <c r="F331" s="5">
        <f t="shared" si="264"/>
        <v>6750</v>
      </c>
      <c r="G331" s="5">
        <f t="shared" si="264"/>
        <v>1350</v>
      </c>
      <c r="H331" s="5">
        <f t="shared" si="264"/>
        <v>1350</v>
      </c>
      <c r="I331" s="5">
        <f t="shared" si="264"/>
        <v>1350</v>
      </c>
      <c r="J331" s="5">
        <f t="shared" si="264"/>
        <v>1350</v>
      </c>
      <c r="K331" s="5">
        <f t="shared" si="264"/>
        <v>1350</v>
      </c>
      <c r="L331" s="227"/>
      <c r="M331" s="233"/>
      <c r="N331" s="305"/>
    </row>
    <row r="332" spans="1:14" ht="38.25" customHeight="1" x14ac:dyDescent="0.2">
      <c r="A332" s="247"/>
      <c r="B332" s="226"/>
      <c r="C332" s="227"/>
      <c r="D332" s="137" t="s">
        <v>0</v>
      </c>
      <c r="E332" s="5">
        <f t="shared" si="264"/>
        <v>0</v>
      </c>
      <c r="F332" s="5">
        <f t="shared" si="264"/>
        <v>0</v>
      </c>
      <c r="G332" s="5">
        <f t="shared" si="264"/>
        <v>0</v>
      </c>
      <c r="H332" s="5">
        <f t="shared" si="264"/>
        <v>0</v>
      </c>
      <c r="I332" s="5">
        <f t="shared" si="264"/>
        <v>0</v>
      </c>
      <c r="J332" s="5">
        <f t="shared" si="264"/>
        <v>0</v>
      </c>
      <c r="K332" s="5">
        <f t="shared" si="264"/>
        <v>0</v>
      </c>
      <c r="L332" s="227"/>
      <c r="M332" s="234"/>
      <c r="N332" s="305"/>
    </row>
    <row r="333" spans="1:14" ht="27" customHeight="1" x14ac:dyDescent="0.2">
      <c r="A333" s="245" t="s">
        <v>27</v>
      </c>
      <c r="B333" s="224" t="s">
        <v>274</v>
      </c>
      <c r="C333" s="227" t="s">
        <v>238</v>
      </c>
      <c r="D333" s="137" t="s">
        <v>4</v>
      </c>
      <c r="E333" s="5">
        <f>E334+E335+E336+E337</f>
        <v>750</v>
      </c>
      <c r="F333" s="5">
        <f>F334+F335+F336+F337</f>
        <v>6750</v>
      </c>
      <c r="G333" s="5">
        <f t="shared" ref="G333:K333" si="265">G334+G335+G336+G337</f>
        <v>1350</v>
      </c>
      <c r="H333" s="5">
        <f t="shared" si="265"/>
        <v>1350</v>
      </c>
      <c r="I333" s="5">
        <f t="shared" si="265"/>
        <v>1350</v>
      </c>
      <c r="J333" s="5">
        <f t="shared" si="265"/>
        <v>1350</v>
      </c>
      <c r="K333" s="5">
        <f t="shared" si="265"/>
        <v>1350</v>
      </c>
      <c r="L333" s="227" t="s">
        <v>87</v>
      </c>
      <c r="M333" s="232"/>
    </row>
    <row r="334" spans="1:14" ht="45" customHeight="1" x14ac:dyDescent="0.2">
      <c r="A334" s="246"/>
      <c r="B334" s="225"/>
      <c r="C334" s="227"/>
      <c r="D334" s="137" t="s">
        <v>3</v>
      </c>
      <c r="E334" s="5">
        <v>0</v>
      </c>
      <c r="F334" s="5">
        <f t="shared" ref="F334:F336" si="266">G334+H334+I334+J334+K334</f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227"/>
      <c r="M334" s="233"/>
    </row>
    <row r="335" spans="1:14" ht="60" customHeight="1" x14ac:dyDescent="0.2">
      <c r="A335" s="246"/>
      <c r="B335" s="225"/>
      <c r="C335" s="227"/>
      <c r="D335" s="137" t="s">
        <v>2</v>
      </c>
      <c r="E335" s="5">
        <v>0</v>
      </c>
      <c r="F335" s="5">
        <f t="shared" si="266"/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227"/>
      <c r="M335" s="233"/>
    </row>
    <row r="336" spans="1:14" ht="77.25" customHeight="1" x14ac:dyDescent="0.2">
      <c r="A336" s="246"/>
      <c r="B336" s="225"/>
      <c r="C336" s="227"/>
      <c r="D336" s="137" t="s">
        <v>22</v>
      </c>
      <c r="E336" s="5">
        <v>750</v>
      </c>
      <c r="F336" s="5">
        <f t="shared" si="266"/>
        <v>6750</v>
      </c>
      <c r="G336" s="5">
        <v>1350</v>
      </c>
      <c r="H336" s="5">
        <v>1350</v>
      </c>
      <c r="I336" s="5">
        <v>1350</v>
      </c>
      <c r="J336" s="5">
        <v>1350</v>
      </c>
      <c r="K336" s="5">
        <v>1350</v>
      </c>
      <c r="L336" s="227"/>
      <c r="M336" s="233"/>
    </row>
    <row r="337" spans="1:13" ht="38.25" customHeight="1" x14ac:dyDescent="0.2">
      <c r="A337" s="247"/>
      <c r="B337" s="226"/>
      <c r="C337" s="227"/>
      <c r="D337" s="137" t="s">
        <v>0</v>
      </c>
      <c r="E337" s="5">
        <v>0</v>
      </c>
      <c r="F337" s="5">
        <f>G337+H337+I337+J337+K337</f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227"/>
      <c r="M337" s="234"/>
    </row>
    <row r="338" spans="1:13" ht="24.75" customHeight="1" x14ac:dyDescent="0.2">
      <c r="A338" s="245" t="s">
        <v>117</v>
      </c>
      <c r="B338" s="224" t="s">
        <v>275</v>
      </c>
      <c r="C338" s="227" t="s">
        <v>238</v>
      </c>
      <c r="D338" s="137" t="s">
        <v>4</v>
      </c>
      <c r="E338" s="5">
        <f t="shared" ref="E338:F338" si="267">E339+E340+E341+E342</f>
        <v>0</v>
      </c>
      <c r="F338" s="5">
        <f t="shared" si="267"/>
        <v>0</v>
      </c>
      <c r="G338" s="5">
        <f t="shared" ref="G338" si="268">G339+G340+G341+G342</f>
        <v>0</v>
      </c>
      <c r="H338" s="5">
        <f t="shared" ref="H338" si="269">H339+H340+H341+H342</f>
        <v>0</v>
      </c>
      <c r="I338" s="5">
        <f t="shared" ref="I338" si="270">I339+I340+I341+I342</f>
        <v>0</v>
      </c>
      <c r="J338" s="5">
        <f t="shared" ref="J338" si="271">J339+J340+J341+J342</f>
        <v>0</v>
      </c>
      <c r="K338" s="5">
        <f t="shared" ref="K338" si="272">K339+K340+K341+K342</f>
        <v>0</v>
      </c>
      <c r="L338" s="227" t="s">
        <v>87</v>
      </c>
      <c r="M338" s="232"/>
    </row>
    <row r="339" spans="1:13" ht="47.25" customHeight="1" x14ac:dyDescent="0.2">
      <c r="A339" s="246"/>
      <c r="B339" s="225"/>
      <c r="C339" s="227"/>
      <c r="D339" s="137" t="s">
        <v>3</v>
      </c>
      <c r="E339" s="5">
        <v>0</v>
      </c>
      <c r="F339" s="5">
        <f t="shared" ref="F339:F342" si="273">G339+H339+I339+J339+K339</f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227"/>
      <c r="M339" s="233"/>
    </row>
    <row r="340" spans="1:13" ht="63.75" customHeight="1" x14ac:dyDescent="0.2">
      <c r="A340" s="246"/>
      <c r="B340" s="225"/>
      <c r="C340" s="227"/>
      <c r="D340" s="137" t="s">
        <v>2</v>
      </c>
      <c r="E340" s="5">
        <v>0</v>
      </c>
      <c r="F340" s="5">
        <f t="shared" si="273"/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227"/>
      <c r="M340" s="233"/>
    </row>
    <row r="341" spans="1:13" ht="77.25" customHeight="1" x14ac:dyDescent="0.2">
      <c r="A341" s="246"/>
      <c r="B341" s="225"/>
      <c r="C341" s="227"/>
      <c r="D341" s="137" t="s">
        <v>22</v>
      </c>
      <c r="E341" s="5">
        <v>0</v>
      </c>
      <c r="F341" s="5">
        <f t="shared" si="273"/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227"/>
      <c r="M341" s="233"/>
    </row>
    <row r="342" spans="1:13" ht="38.25" customHeight="1" x14ac:dyDescent="0.2">
      <c r="A342" s="247"/>
      <c r="B342" s="226"/>
      <c r="C342" s="227"/>
      <c r="D342" s="137" t="s">
        <v>0</v>
      </c>
      <c r="E342" s="5">
        <v>0</v>
      </c>
      <c r="F342" s="5">
        <f t="shared" si="273"/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227"/>
      <c r="M342" s="234"/>
    </row>
    <row r="343" spans="1:13" ht="24.75" customHeight="1" x14ac:dyDescent="0.2">
      <c r="A343" s="245" t="s">
        <v>118</v>
      </c>
      <c r="B343" s="224" t="s">
        <v>276</v>
      </c>
      <c r="C343" s="227" t="s">
        <v>238</v>
      </c>
      <c r="D343" s="137" t="s">
        <v>4</v>
      </c>
      <c r="E343" s="5">
        <f t="shared" ref="E343:F343" si="274">E344+E345+E346+E347</f>
        <v>0</v>
      </c>
      <c r="F343" s="5">
        <f t="shared" si="274"/>
        <v>0</v>
      </c>
      <c r="G343" s="5">
        <f t="shared" ref="G343" si="275">G344+G345+G346+G347</f>
        <v>0</v>
      </c>
      <c r="H343" s="5">
        <f t="shared" ref="H343" si="276">H344+H345+H346+H347</f>
        <v>0</v>
      </c>
      <c r="I343" s="5">
        <f t="shared" ref="I343" si="277">I344+I345+I346+I347</f>
        <v>0</v>
      </c>
      <c r="J343" s="5">
        <f t="shared" ref="J343" si="278">J344+J345+J346+J347</f>
        <v>0</v>
      </c>
      <c r="K343" s="5">
        <f t="shared" ref="K343" si="279">K344+K345+K346+K347</f>
        <v>0</v>
      </c>
      <c r="L343" s="227" t="s">
        <v>87</v>
      </c>
      <c r="M343" s="232"/>
    </row>
    <row r="344" spans="1:13" ht="52.5" customHeight="1" x14ac:dyDescent="0.2">
      <c r="A344" s="246"/>
      <c r="B344" s="225"/>
      <c r="C344" s="227"/>
      <c r="D344" s="137" t="s">
        <v>3</v>
      </c>
      <c r="E344" s="5">
        <v>0</v>
      </c>
      <c r="F344" s="5">
        <f t="shared" ref="F344:F347" si="280">G344+H344+I344+J344+K344</f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227"/>
      <c r="M344" s="233"/>
    </row>
    <row r="345" spans="1:13" ht="64.5" customHeight="1" x14ac:dyDescent="0.2">
      <c r="A345" s="246"/>
      <c r="B345" s="225"/>
      <c r="C345" s="227"/>
      <c r="D345" s="137" t="s">
        <v>2</v>
      </c>
      <c r="E345" s="5">
        <v>0</v>
      </c>
      <c r="F345" s="5">
        <f t="shared" si="280"/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227"/>
      <c r="M345" s="233"/>
    </row>
    <row r="346" spans="1:13" ht="81.75" customHeight="1" x14ac:dyDescent="0.2">
      <c r="A346" s="246"/>
      <c r="B346" s="225"/>
      <c r="C346" s="227"/>
      <c r="D346" s="137" t="s">
        <v>22</v>
      </c>
      <c r="E346" s="5">
        <v>0</v>
      </c>
      <c r="F346" s="5">
        <f t="shared" si="280"/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227"/>
      <c r="M346" s="233"/>
    </row>
    <row r="347" spans="1:13" ht="38.25" customHeight="1" x14ac:dyDescent="0.2">
      <c r="A347" s="247"/>
      <c r="B347" s="226"/>
      <c r="C347" s="227"/>
      <c r="D347" s="137" t="s">
        <v>0</v>
      </c>
      <c r="E347" s="5">
        <v>0</v>
      </c>
      <c r="F347" s="5">
        <f t="shared" si="280"/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227"/>
      <c r="M347" s="234"/>
    </row>
    <row r="348" spans="1:13" ht="29.25" customHeight="1" x14ac:dyDescent="0.2">
      <c r="A348" s="245" t="s">
        <v>119</v>
      </c>
      <c r="B348" s="224" t="s">
        <v>277</v>
      </c>
      <c r="C348" s="227" t="s">
        <v>238</v>
      </c>
      <c r="D348" s="137" t="s">
        <v>4</v>
      </c>
      <c r="E348" s="5">
        <f t="shared" ref="E348:F348" si="281">E349+E350+E351+E352</f>
        <v>0</v>
      </c>
      <c r="F348" s="5">
        <f t="shared" si="281"/>
        <v>0</v>
      </c>
      <c r="G348" s="5">
        <f t="shared" ref="G348" si="282">G349+G350+G351+G352</f>
        <v>0</v>
      </c>
      <c r="H348" s="5">
        <f t="shared" ref="H348" si="283">H349+H350+H351+H352</f>
        <v>0</v>
      </c>
      <c r="I348" s="5">
        <f t="shared" ref="I348" si="284">I349+I350+I351+I352</f>
        <v>0</v>
      </c>
      <c r="J348" s="5">
        <f t="shared" ref="J348" si="285">J349+J350+J351+J352</f>
        <v>0</v>
      </c>
      <c r="K348" s="5">
        <f t="shared" ref="K348" si="286">K349+K350+K351+K352</f>
        <v>0</v>
      </c>
      <c r="L348" s="227" t="s">
        <v>87</v>
      </c>
      <c r="M348" s="232"/>
    </row>
    <row r="349" spans="1:13" ht="48.75" customHeight="1" x14ac:dyDescent="0.2">
      <c r="A349" s="246"/>
      <c r="B349" s="225"/>
      <c r="C349" s="227"/>
      <c r="D349" s="137" t="s">
        <v>3</v>
      </c>
      <c r="E349" s="5">
        <v>0</v>
      </c>
      <c r="F349" s="5">
        <f t="shared" ref="F349:F352" si="287">G349+H349+I349+J349+K349</f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227"/>
      <c r="M349" s="233"/>
    </row>
    <row r="350" spans="1:13" ht="61.5" customHeight="1" x14ac:dyDescent="0.2">
      <c r="A350" s="246"/>
      <c r="B350" s="225"/>
      <c r="C350" s="227"/>
      <c r="D350" s="137" t="s">
        <v>2</v>
      </c>
      <c r="E350" s="5">
        <v>0</v>
      </c>
      <c r="F350" s="5">
        <f t="shared" si="287"/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227"/>
      <c r="M350" s="233"/>
    </row>
    <row r="351" spans="1:13" ht="78" customHeight="1" x14ac:dyDescent="0.2">
      <c r="A351" s="246"/>
      <c r="B351" s="225"/>
      <c r="C351" s="227"/>
      <c r="D351" s="137" t="s">
        <v>22</v>
      </c>
      <c r="E351" s="5">
        <v>0</v>
      </c>
      <c r="F351" s="5">
        <f t="shared" si="287"/>
        <v>0</v>
      </c>
      <c r="G351" s="6">
        <f>G352+G353+G354+G355+G356</f>
        <v>0</v>
      </c>
      <c r="H351" s="5">
        <v>0</v>
      </c>
      <c r="I351" s="5">
        <v>0</v>
      </c>
      <c r="J351" s="5">
        <v>0</v>
      </c>
      <c r="K351" s="5">
        <v>0</v>
      </c>
      <c r="L351" s="227"/>
      <c r="M351" s="233"/>
    </row>
    <row r="352" spans="1:13" ht="38.25" customHeight="1" x14ac:dyDescent="0.2">
      <c r="A352" s="247"/>
      <c r="B352" s="226"/>
      <c r="C352" s="227"/>
      <c r="D352" s="137" t="s">
        <v>0</v>
      </c>
      <c r="E352" s="5">
        <v>0</v>
      </c>
      <c r="F352" s="5">
        <f t="shared" si="287"/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227"/>
      <c r="M352" s="234"/>
    </row>
    <row r="353" spans="1:13" ht="21.75" customHeight="1" x14ac:dyDescent="0.2">
      <c r="A353" s="245" t="s">
        <v>255</v>
      </c>
      <c r="B353" s="224" t="s">
        <v>278</v>
      </c>
      <c r="C353" s="227" t="s">
        <v>238</v>
      </c>
      <c r="D353" s="137" t="s">
        <v>4</v>
      </c>
      <c r="E353" s="5">
        <f t="shared" ref="E353:F353" si="288">E354+E355+E356+E357</f>
        <v>0</v>
      </c>
      <c r="F353" s="5">
        <f t="shared" si="288"/>
        <v>0</v>
      </c>
      <c r="G353" s="5">
        <f t="shared" ref="G353" si="289">G354+G355+G356+G357</f>
        <v>0</v>
      </c>
      <c r="H353" s="5">
        <f t="shared" ref="H353" si="290">H354+H355+H356+H357</f>
        <v>0</v>
      </c>
      <c r="I353" s="5">
        <f t="shared" ref="I353" si="291">I354+I355+I356+I357</f>
        <v>0</v>
      </c>
      <c r="J353" s="5">
        <f t="shared" ref="J353" si="292">J354+J355+J356+J357</f>
        <v>0</v>
      </c>
      <c r="K353" s="5">
        <f t="shared" ref="K353" si="293">K354+K355+K356+K357</f>
        <v>0</v>
      </c>
      <c r="L353" s="227" t="s">
        <v>87</v>
      </c>
      <c r="M353" s="232"/>
    </row>
    <row r="354" spans="1:13" ht="53.25" customHeight="1" x14ac:dyDescent="0.2">
      <c r="A354" s="246"/>
      <c r="B354" s="225"/>
      <c r="C354" s="227"/>
      <c r="D354" s="137" t="s">
        <v>3</v>
      </c>
      <c r="E354" s="5">
        <v>0</v>
      </c>
      <c r="F354" s="5">
        <f t="shared" ref="F354:F357" si="294">G354+H354+I354+J354+K354</f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227"/>
      <c r="M354" s="233"/>
    </row>
    <row r="355" spans="1:13" ht="65.25" customHeight="1" x14ac:dyDescent="0.2">
      <c r="A355" s="246"/>
      <c r="B355" s="225"/>
      <c r="C355" s="227"/>
      <c r="D355" s="137" t="s">
        <v>2</v>
      </c>
      <c r="E355" s="5">
        <v>0</v>
      </c>
      <c r="F355" s="5">
        <f t="shared" si="294"/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227"/>
      <c r="M355" s="233"/>
    </row>
    <row r="356" spans="1:13" ht="80.25" customHeight="1" x14ac:dyDescent="0.2">
      <c r="A356" s="246"/>
      <c r="B356" s="225"/>
      <c r="C356" s="227"/>
      <c r="D356" s="137" t="s">
        <v>22</v>
      </c>
      <c r="E356" s="5">
        <v>0</v>
      </c>
      <c r="F356" s="5">
        <f t="shared" si="294"/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227"/>
      <c r="M356" s="233"/>
    </row>
    <row r="357" spans="1:13" ht="38.25" customHeight="1" x14ac:dyDescent="0.2">
      <c r="A357" s="247"/>
      <c r="B357" s="226"/>
      <c r="C357" s="227"/>
      <c r="D357" s="137" t="s">
        <v>0</v>
      </c>
      <c r="E357" s="5">
        <v>0</v>
      </c>
      <c r="F357" s="5">
        <f t="shared" si="294"/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227"/>
      <c r="M357" s="234"/>
    </row>
    <row r="358" spans="1:13" ht="26.25" customHeight="1" x14ac:dyDescent="0.2">
      <c r="A358" s="245" t="s">
        <v>257</v>
      </c>
      <c r="B358" s="224" t="s">
        <v>279</v>
      </c>
      <c r="C358" s="227" t="s">
        <v>238</v>
      </c>
      <c r="D358" s="137" t="s">
        <v>4</v>
      </c>
      <c r="E358" s="5">
        <f t="shared" ref="E358:F358" si="295">E359+E360+E361+E362</f>
        <v>0</v>
      </c>
      <c r="F358" s="5">
        <f t="shared" si="295"/>
        <v>0</v>
      </c>
      <c r="G358" s="5">
        <f t="shared" ref="G358" si="296">G359+G360+G361+G362</f>
        <v>0</v>
      </c>
      <c r="H358" s="5">
        <f t="shared" ref="H358" si="297">H359+H360+H361+H362</f>
        <v>0</v>
      </c>
      <c r="I358" s="5">
        <f t="shared" ref="I358" si="298">I359+I360+I361+I362</f>
        <v>0</v>
      </c>
      <c r="J358" s="5">
        <f t="shared" ref="J358" si="299">J359+J360+J361+J362</f>
        <v>0</v>
      </c>
      <c r="K358" s="5">
        <f t="shared" ref="K358" si="300">K359+K360+K361+K362</f>
        <v>0</v>
      </c>
      <c r="L358" s="227" t="s">
        <v>87</v>
      </c>
      <c r="M358" s="232"/>
    </row>
    <row r="359" spans="1:13" ht="49.5" customHeight="1" x14ac:dyDescent="0.2">
      <c r="A359" s="246"/>
      <c r="B359" s="225"/>
      <c r="C359" s="227"/>
      <c r="D359" s="137" t="s">
        <v>3</v>
      </c>
      <c r="E359" s="5">
        <v>0</v>
      </c>
      <c r="F359" s="5">
        <f t="shared" ref="F359:F362" si="301">G359+H359+I359+J359+K359</f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227"/>
      <c r="M359" s="233"/>
    </row>
    <row r="360" spans="1:13" ht="71.25" customHeight="1" x14ac:dyDescent="0.2">
      <c r="A360" s="246"/>
      <c r="B360" s="225"/>
      <c r="C360" s="227"/>
      <c r="D360" s="137" t="s">
        <v>2</v>
      </c>
      <c r="E360" s="5">
        <v>0</v>
      </c>
      <c r="F360" s="5">
        <f t="shared" si="301"/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227"/>
      <c r="M360" s="233"/>
    </row>
    <row r="361" spans="1:13" ht="78" customHeight="1" x14ac:dyDescent="0.2">
      <c r="A361" s="246"/>
      <c r="B361" s="225"/>
      <c r="C361" s="227"/>
      <c r="D361" s="137" t="s">
        <v>22</v>
      </c>
      <c r="E361" s="5">
        <v>0</v>
      </c>
      <c r="F361" s="5">
        <f t="shared" si="301"/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227"/>
      <c r="M361" s="233"/>
    </row>
    <row r="362" spans="1:13" ht="38.25" customHeight="1" x14ac:dyDescent="0.2">
      <c r="A362" s="247"/>
      <c r="B362" s="226"/>
      <c r="C362" s="227"/>
      <c r="D362" s="137" t="s">
        <v>0</v>
      </c>
      <c r="E362" s="5">
        <v>0</v>
      </c>
      <c r="F362" s="5">
        <f t="shared" si="301"/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227"/>
      <c r="M362" s="234"/>
    </row>
    <row r="363" spans="1:13" ht="26.25" customHeight="1" x14ac:dyDescent="0.2">
      <c r="A363" s="245" t="s">
        <v>281</v>
      </c>
      <c r="B363" s="224" t="s">
        <v>280</v>
      </c>
      <c r="C363" s="227" t="s">
        <v>238</v>
      </c>
      <c r="D363" s="137" t="s">
        <v>4</v>
      </c>
      <c r="E363" s="5">
        <f t="shared" ref="E363:F363" si="302">E364+E365+E366+E367</f>
        <v>0</v>
      </c>
      <c r="F363" s="5">
        <f t="shared" si="302"/>
        <v>0</v>
      </c>
      <c r="G363" s="5">
        <f t="shared" ref="G363" si="303">G364+G365+G366+G367</f>
        <v>0</v>
      </c>
      <c r="H363" s="5">
        <f t="shared" ref="H363" si="304">H364+H365+H366+H367</f>
        <v>0</v>
      </c>
      <c r="I363" s="5">
        <f t="shared" ref="I363" si="305">I364+I365+I366+I367</f>
        <v>0</v>
      </c>
      <c r="J363" s="5">
        <f t="shared" ref="J363" si="306">J364+J365+J366+J367</f>
        <v>0</v>
      </c>
      <c r="K363" s="5">
        <f t="shared" ref="K363" si="307">K364+K365+K366+K367</f>
        <v>0</v>
      </c>
      <c r="L363" s="227" t="s">
        <v>87</v>
      </c>
      <c r="M363" s="232"/>
    </row>
    <row r="364" spans="1:13" ht="48" customHeight="1" x14ac:dyDescent="0.2">
      <c r="A364" s="246"/>
      <c r="B364" s="225"/>
      <c r="C364" s="227"/>
      <c r="D364" s="137" t="s">
        <v>3</v>
      </c>
      <c r="E364" s="5">
        <v>0</v>
      </c>
      <c r="F364" s="5">
        <f t="shared" ref="F364:F367" si="308">G364+H364+I364+J364+K364</f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227"/>
      <c r="M364" s="233"/>
    </row>
    <row r="365" spans="1:13" ht="61.5" customHeight="1" x14ac:dyDescent="0.2">
      <c r="A365" s="246"/>
      <c r="B365" s="225"/>
      <c r="C365" s="227"/>
      <c r="D365" s="137" t="s">
        <v>2</v>
      </c>
      <c r="E365" s="5">
        <v>0</v>
      </c>
      <c r="F365" s="5">
        <f t="shared" si="308"/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227"/>
      <c r="M365" s="233"/>
    </row>
    <row r="366" spans="1:13" ht="75.75" customHeight="1" x14ac:dyDescent="0.2">
      <c r="A366" s="246"/>
      <c r="B366" s="225"/>
      <c r="C366" s="227"/>
      <c r="D366" s="137" t="s">
        <v>22</v>
      </c>
      <c r="E366" s="5">
        <v>0</v>
      </c>
      <c r="F366" s="5">
        <f t="shared" si="308"/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227"/>
      <c r="M366" s="233"/>
    </row>
    <row r="367" spans="1:13" ht="38.25" customHeight="1" x14ac:dyDescent="0.2">
      <c r="A367" s="247"/>
      <c r="B367" s="226"/>
      <c r="C367" s="227"/>
      <c r="D367" s="137" t="s">
        <v>0</v>
      </c>
      <c r="E367" s="5">
        <v>0</v>
      </c>
      <c r="F367" s="5">
        <f t="shared" si="308"/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227"/>
      <c r="M367" s="234"/>
    </row>
    <row r="368" spans="1:13" ht="23.25" customHeight="1" x14ac:dyDescent="0.2">
      <c r="A368" s="229"/>
      <c r="B368" s="230" t="s">
        <v>282</v>
      </c>
      <c r="C368" s="227" t="s">
        <v>238</v>
      </c>
      <c r="D368" s="107" t="s">
        <v>4</v>
      </c>
      <c r="E368" s="109">
        <f>E369+E370+E371+E372</f>
        <v>4950</v>
      </c>
      <c r="F368" s="109">
        <f t="shared" ref="F368:K368" si="309">F369+F370+F371+F372</f>
        <v>30510</v>
      </c>
      <c r="G368" s="109">
        <f t="shared" si="309"/>
        <v>5550</v>
      </c>
      <c r="H368" s="109">
        <f t="shared" si="309"/>
        <v>6240</v>
      </c>
      <c r="I368" s="109">
        <f t="shared" si="309"/>
        <v>6240</v>
      </c>
      <c r="J368" s="109">
        <f t="shared" si="309"/>
        <v>6240</v>
      </c>
      <c r="K368" s="109">
        <f t="shared" si="309"/>
        <v>6240</v>
      </c>
      <c r="L368" s="232"/>
      <c r="M368" s="241"/>
    </row>
    <row r="369" spans="1:270" ht="45" customHeight="1" x14ac:dyDescent="0.2">
      <c r="A369" s="229"/>
      <c r="B369" s="227"/>
      <c r="C369" s="227"/>
      <c r="D369" s="107" t="s">
        <v>3</v>
      </c>
      <c r="E369" s="109">
        <f>E299+E314+E329</f>
        <v>0</v>
      </c>
      <c r="F369" s="109">
        <f t="shared" ref="F369:K369" si="310">F299+F314+F329</f>
        <v>0</v>
      </c>
      <c r="G369" s="109">
        <f t="shared" si="310"/>
        <v>0</v>
      </c>
      <c r="H369" s="109">
        <f t="shared" si="310"/>
        <v>0</v>
      </c>
      <c r="I369" s="109">
        <f t="shared" si="310"/>
        <v>0</v>
      </c>
      <c r="J369" s="109">
        <f t="shared" si="310"/>
        <v>0</v>
      </c>
      <c r="K369" s="109">
        <f t="shared" si="310"/>
        <v>0</v>
      </c>
      <c r="L369" s="265"/>
      <c r="M369" s="264"/>
    </row>
    <row r="370" spans="1:270" ht="61.5" customHeight="1" x14ac:dyDescent="0.2">
      <c r="A370" s="229"/>
      <c r="B370" s="227"/>
      <c r="C370" s="227"/>
      <c r="D370" s="107" t="s">
        <v>2</v>
      </c>
      <c r="E370" s="109">
        <f t="shared" ref="E370:K372" si="311">E300+E315+E330</f>
        <v>0</v>
      </c>
      <c r="F370" s="109">
        <f t="shared" si="311"/>
        <v>0</v>
      </c>
      <c r="G370" s="109">
        <f t="shared" si="311"/>
        <v>0</v>
      </c>
      <c r="H370" s="109">
        <f t="shared" si="311"/>
        <v>0</v>
      </c>
      <c r="I370" s="109">
        <f t="shared" si="311"/>
        <v>0</v>
      </c>
      <c r="J370" s="109">
        <f t="shared" si="311"/>
        <v>0</v>
      </c>
      <c r="K370" s="109">
        <f t="shared" si="311"/>
        <v>0</v>
      </c>
      <c r="L370" s="265"/>
      <c r="M370" s="264"/>
    </row>
    <row r="371" spans="1:270" s="3" customFormat="1" ht="76.5" customHeight="1" x14ac:dyDescent="0.2">
      <c r="A371" s="229"/>
      <c r="B371" s="227"/>
      <c r="C371" s="227"/>
      <c r="D371" s="107" t="s">
        <v>22</v>
      </c>
      <c r="E371" s="109">
        <f t="shared" si="311"/>
        <v>4950</v>
      </c>
      <c r="F371" s="109">
        <f t="shared" si="311"/>
        <v>30510</v>
      </c>
      <c r="G371" s="109">
        <f t="shared" si="311"/>
        <v>5550</v>
      </c>
      <c r="H371" s="109">
        <f t="shared" si="311"/>
        <v>6240</v>
      </c>
      <c r="I371" s="109">
        <f t="shared" si="311"/>
        <v>6240</v>
      </c>
      <c r="J371" s="109">
        <f t="shared" si="311"/>
        <v>6240</v>
      </c>
      <c r="K371" s="109">
        <f t="shared" si="311"/>
        <v>6240</v>
      </c>
      <c r="L371" s="265"/>
      <c r="M371" s="26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  <c r="IU371" s="4"/>
      <c r="IV371" s="4"/>
      <c r="IW371" s="4"/>
      <c r="IX371" s="4"/>
      <c r="IY371" s="4"/>
      <c r="IZ371" s="4"/>
      <c r="JA371" s="4"/>
      <c r="JB371" s="4"/>
      <c r="JC371" s="4"/>
      <c r="JD371" s="4"/>
      <c r="JE371" s="4"/>
      <c r="JF371" s="4"/>
      <c r="JG371" s="4"/>
      <c r="JH371" s="4"/>
      <c r="JI371" s="4"/>
      <c r="JJ371" s="4"/>
    </row>
    <row r="372" spans="1:270" ht="33.75" customHeight="1" x14ac:dyDescent="0.2">
      <c r="A372" s="229"/>
      <c r="B372" s="227"/>
      <c r="C372" s="227"/>
      <c r="D372" s="107" t="s">
        <v>0</v>
      </c>
      <c r="E372" s="109">
        <f t="shared" si="311"/>
        <v>0</v>
      </c>
      <c r="F372" s="109">
        <f t="shared" si="311"/>
        <v>0</v>
      </c>
      <c r="G372" s="109">
        <f t="shared" si="311"/>
        <v>0</v>
      </c>
      <c r="H372" s="109">
        <f t="shared" si="311"/>
        <v>0</v>
      </c>
      <c r="I372" s="109">
        <f t="shared" si="311"/>
        <v>0</v>
      </c>
      <c r="J372" s="109">
        <f t="shared" si="311"/>
        <v>0</v>
      </c>
      <c r="K372" s="109">
        <f t="shared" si="311"/>
        <v>0</v>
      </c>
      <c r="L372" s="266"/>
      <c r="M372" s="264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  <c r="BL372" s="72"/>
      <c r="BM372" s="72"/>
      <c r="BN372" s="72"/>
      <c r="BO372" s="72"/>
      <c r="BP372" s="72"/>
      <c r="BQ372" s="72"/>
      <c r="BR372" s="72"/>
      <c r="BS372" s="72"/>
      <c r="BT372" s="72"/>
      <c r="BU372" s="72"/>
      <c r="BV372" s="72"/>
      <c r="BW372" s="72"/>
      <c r="BX372" s="72"/>
      <c r="BY372" s="72"/>
      <c r="BZ372" s="72"/>
      <c r="CA372" s="72"/>
      <c r="CB372" s="72"/>
      <c r="CC372" s="72"/>
      <c r="CD372" s="72"/>
      <c r="CE372" s="72"/>
      <c r="CF372" s="72"/>
      <c r="CG372" s="72"/>
      <c r="CH372" s="72"/>
      <c r="CI372" s="72"/>
      <c r="CJ372" s="72"/>
      <c r="CK372" s="72"/>
      <c r="CL372" s="72"/>
      <c r="CM372" s="72"/>
      <c r="CN372" s="72"/>
      <c r="CO372" s="72"/>
      <c r="CP372" s="72"/>
      <c r="CQ372" s="72"/>
      <c r="CR372" s="72"/>
      <c r="CS372" s="72"/>
      <c r="CT372" s="72"/>
      <c r="CU372" s="72"/>
      <c r="CV372" s="72"/>
      <c r="CW372" s="72"/>
      <c r="CX372" s="72"/>
      <c r="CY372" s="72"/>
      <c r="CZ372" s="72"/>
      <c r="DA372" s="72"/>
      <c r="DB372" s="72"/>
      <c r="DC372" s="72"/>
      <c r="DD372" s="72"/>
      <c r="DE372" s="72"/>
      <c r="DF372" s="72"/>
      <c r="DG372" s="72"/>
      <c r="DH372" s="72"/>
      <c r="DI372" s="72"/>
      <c r="DJ372" s="72"/>
      <c r="DK372" s="72"/>
      <c r="DL372" s="72"/>
      <c r="DM372" s="72"/>
      <c r="DN372" s="72"/>
      <c r="DO372" s="72"/>
      <c r="DP372" s="72"/>
      <c r="DQ372" s="72"/>
      <c r="DR372" s="72"/>
      <c r="DS372" s="72"/>
      <c r="DT372" s="72"/>
      <c r="DU372" s="72"/>
      <c r="DV372" s="72"/>
      <c r="DW372" s="72"/>
      <c r="DX372" s="72"/>
      <c r="DY372" s="72"/>
      <c r="DZ372" s="72"/>
      <c r="EA372" s="72"/>
      <c r="EB372" s="72"/>
      <c r="EC372" s="72"/>
      <c r="ED372" s="72"/>
      <c r="EE372" s="72"/>
      <c r="EF372" s="72"/>
      <c r="EG372" s="72"/>
      <c r="EH372" s="72"/>
      <c r="EI372" s="72"/>
      <c r="EJ372" s="72"/>
      <c r="EK372" s="72"/>
      <c r="EL372" s="72"/>
      <c r="EM372" s="72"/>
      <c r="EN372" s="72"/>
      <c r="EO372" s="72"/>
      <c r="EP372" s="72"/>
      <c r="EQ372" s="72"/>
      <c r="ER372" s="72"/>
      <c r="ES372" s="72"/>
      <c r="ET372" s="72"/>
      <c r="EU372" s="72"/>
      <c r="EV372" s="72"/>
      <c r="EW372" s="72"/>
      <c r="EX372" s="72"/>
      <c r="EY372" s="72"/>
      <c r="EZ372" s="72"/>
      <c r="FA372" s="72"/>
      <c r="FB372" s="72"/>
      <c r="FC372" s="72"/>
      <c r="FD372" s="72"/>
      <c r="FE372" s="72"/>
      <c r="FF372" s="72"/>
      <c r="FG372" s="72"/>
      <c r="FH372" s="72"/>
      <c r="FI372" s="72"/>
      <c r="FJ372" s="72"/>
      <c r="FK372" s="72"/>
      <c r="FL372" s="72"/>
      <c r="FM372" s="72"/>
      <c r="FN372" s="72"/>
      <c r="FO372" s="72"/>
      <c r="FP372" s="72"/>
      <c r="FQ372" s="72"/>
      <c r="FR372" s="72"/>
      <c r="FS372" s="72"/>
      <c r="FT372" s="72"/>
      <c r="FU372" s="72"/>
      <c r="FV372" s="72"/>
      <c r="FW372" s="72"/>
      <c r="FX372" s="72"/>
      <c r="FY372" s="72"/>
      <c r="FZ372" s="72"/>
      <c r="GA372" s="72"/>
      <c r="GB372" s="72"/>
      <c r="GC372" s="72"/>
      <c r="GD372" s="72"/>
      <c r="GE372" s="72"/>
      <c r="GF372" s="72"/>
      <c r="GG372" s="72"/>
      <c r="GH372" s="72"/>
      <c r="GI372" s="72"/>
      <c r="GJ372" s="72"/>
      <c r="GK372" s="72"/>
      <c r="GL372" s="72"/>
      <c r="GM372" s="72"/>
      <c r="GN372" s="72"/>
      <c r="GO372" s="72"/>
      <c r="GP372" s="72"/>
      <c r="GQ372" s="72"/>
      <c r="GR372" s="72"/>
      <c r="GS372" s="72"/>
      <c r="GT372" s="72"/>
      <c r="GU372" s="72"/>
      <c r="GV372" s="72"/>
      <c r="GW372" s="72"/>
      <c r="GX372" s="72"/>
      <c r="GY372" s="72"/>
      <c r="GZ372" s="72"/>
      <c r="HA372" s="72"/>
      <c r="HB372" s="72"/>
      <c r="HC372" s="72"/>
      <c r="HD372" s="72"/>
      <c r="HE372" s="72"/>
      <c r="HF372" s="72"/>
      <c r="HG372" s="72"/>
      <c r="HH372" s="72"/>
      <c r="HI372" s="72"/>
      <c r="HJ372" s="72"/>
      <c r="HK372" s="72"/>
      <c r="HL372" s="72"/>
      <c r="HM372" s="72"/>
      <c r="HN372" s="72"/>
      <c r="HO372" s="72"/>
      <c r="HP372" s="72"/>
      <c r="HQ372" s="72"/>
      <c r="HR372" s="72"/>
      <c r="HS372" s="72"/>
      <c r="HT372" s="72"/>
      <c r="HU372" s="72"/>
      <c r="HV372" s="72"/>
      <c r="HW372" s="72"/>
      <c r="HX372" s="72"/>
      <c r="HY372" s="72"/>
      <c r="HZ372" s="72"/>
      <c r="IA372" s="72"/>
      <c r="IB372" s="72"/>
      <c r="IC372" s="72"/>
      <c r="ID372" s="72"/>
      <c r="IE372" s="72"/>
      <c r="IF372" s="72"/>
      <c r="IG372" s="72"/>
      <c r="IH372" s="72"/>
      <c r="II372" s="72"/>
      <c r="IJ372" s="72"/>
      <c r="IK372" s="72"/>
      <c r="IL372" s="72"/>
      <c r="IM372" s="72"/>
      <c r="IN372" s="72"/>
      <c r="IO372" s="72"/>
      <c r="IP372" s="72"/>
      <c r="IQ372" s="72"/>
      <c r="IR372" s="72"/>
      <c r="IS372" s="72"/>
      <c r="IT372" s="72"/>
      <c r="IU372" s="72"/>
      <c r="IV372" s="72"/>
      <c r="IW372" s="72"/>
      <c r="IX372" s="72"/>
      <c r="IY372" s="72"/>
      <c r="IZ372" s="72"/>
      <c r="JA372" s="72"/>
      <c r="JB372" s="72"/>
      <c r="JC372" s="72"/>
      <c r="JD372" s="72"/>
      <c r="JE372" s="72"/>
      <c r="JF372" s="72"/>
      <c r="JG372" s="72"/>
      <c r="JH372" s="72"/>
      <c r="JI372" s="72"/>
      <c r="JJ372" s="72"/>
    </row>
    <row r="373" spans="1:270" ht="32.25" customHeight="1" x14ac:dyDescent="0.2">
      <c r="A373" s="227" t="s">
        <v>300</v>
      </c>
      <c r="B373" s="227"/>
      <c r="C373" s="227"/>
      <c r="D373" s="227"/>
      <c r="E373" s="227"/>
      <c r="F373" s="227"/>
      <c r="G373" s="227"/>
      <c r="H373" s="227"/>
      <c r="I373" s="227"/>
      <c r="J373" s="227"/>
      <c r="K373" s="227"/>
      <c r="L373" s="227"/>
      <c r="M373" s="227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  <c r="BM373" s="72"/>
      <c r="BN373" s="72"/>
      <c r="BO373" s="72"/>
      <c r="BP373" s="72"/>
      <c r="BQ373" s="72"/>
      <c r="BR373" s="72"/>
      <c r="BS373" s="72"/>
      <c r="BT373" s="72"/>
      <c r="BU373" s="72"/>
      <c r="BV373" s="72"/>
      <c r="BW373" s="72"/>
      <c r="BX373" s="72"/>
      <c r="BY373" s="72"/>
      <c r="BZ373" s="72"/>
      <c r="CA373" s="72"/>
      <c r="CB373" s="72"/>
      <c r="CC373" s="72"/>
      <c r="CD373" s="72"/>
      <c r="CE373" s="72"/>
      <c r="CF373" s="72"/>
      <c r="CG373" s="72"/>
      <c r="CH373" s="72"/>
      <c r="CI373" s="72"/>
      <c r="CJ373" s="72"/>
      <c r="CK373" s="72"/>
      <c r="CL373" s="72"/>
      <c r="CM373" s="72"/>
      <c r="CN373" s="72"/>
      <c r="CO373" s="72"/>
      <c r="CP373" s="72"/>
      <c r="CQ373" s="72"/>
      <c r="CR373" s="72"/>
      <c r="CS373" s="72"/>
      <c r="CT373" s="72"/>
      <c r="CU373" s="72"/>
      <c r="CV373" s="72"/>
      <c r="CW373" s="72"/>
      <c r="CX373" s="72"/>
      <c r="CY373" s="72"/>
      <c r="CZ373" s="72"/>
      <c r="DA373" s="72"/>
      <c r="DB373" s="72"/>
      <c r="DC373" s="72"/>
      <c r="DD373" s="72"/>
      <c r="DE373" s="72"/>
      <c r="DF373" s="72"/>
      <c r="DG373" s="72"/>
      <c r="DH373" s="72"/>
      <c r="DI373" s="72"/>
      <c r="DJ373" s="72"/>
      <c r="DK373" s="72"/>
      <c r="DL373" s="72"/>
      <c r="DM373" s="72"/>
      <c r="DN373" s="72"/>
      <c r="DO373" s="72"/>
      <c r="DP373" s="72"/>
      <c r="DQ373" s="72"/>
      <c r="DR373" s="72"/>
      <c r="DS373" s="72"/>
      <c r="DT373" s="72"/>
      <c r="DU373" s="72"/>
      <c r="DV373" s="72"/>
      <c r="DW373" s="72"/>
      <c r="DX373" s="72"/>
      <c r="DY373" s="72"/>
      <c r="DZ373" s="72"/>
      <c r="EA373" s="72"/>
      <c r="EB373" s="72"/>
      <c r="EC373" s="72"/>
      <c r="ED373" s="72"/>
      <c r="EE373" s="72"/>
      <c r="EF373" s="72"/>
      <c r="EG373" s="72"/>
      <c r="EH373" s="72"/>
      <c r="EI373" s="72"/>
      <c r="EJ373" s="72"/>
      <c r="EK373" s="72"/>
      <c r="EL373" s="72"/>
      <c r="EM373" s="72"/>
      <c r="EN373" s="72"/>
      <c r="EO373" s="72"/>
      <c r="EP373" s="72"/>
      <c r="EQ373" s="72"/>
      <c r="ER373" s="72"/>
      <c r="ES373" s="72"/>
      <c r="ET373" s="72"/>
      <c r="EU373" s="72"/>
      <c r="EV373" s="72"/>
      <c r="EW373" s="72"/>
      <c r="EX373" s="72"/>
      <c r="EY373" s="72"/>
      <c r="EZ373" s="72"/>
      <c r="FA373" s="72"/>
      <c r="FB373" s="72"/>
      <c r="FC373" s="72"/>
      <c r="FD373" s="72"/>
      <c r="FE373" s="72"/>
      <c r="FF373" s="72"/>
      <c r="FG373" s="72"/>
      <c r="FH373" s="72"/>
      <c r="FI373" s="72"/>
      <c r="FJ373" s="72"/>
      <c r="FK373" s="72"/>
      <c r="FL373" s="72"/>
      <c r="FM373" s="72"/>
      <c r="FN373" s="72"/>
      <c r="FO373" s="72"/>
      <c r="FP373" s="72"/>
      <c r="FQ373" s="72"/>
      <c r="FR373" s="72"/>
      <c r="FS373" s="72"/>
      <c r="FT373" s="72"/>
      <c r="FU373" s="72"/>
      <c r="FV373" s="72"/>
      <c r="FW373" s="72"/>
      <c r="FX373" s="72"/>
      <c r="FY373" s="72"/>
      <c r="FZ373" s="72"/>
      <c r="GA373" s="72"/>
      <c r="GB373" s="72"/>
      <c r="GC373" s="72"/>
      <c r="GD373" s="72"/>
      <c r="GE373" s="72"/>
      <c r="GF373" s="72"/>
      <c r="GG373" s="72"/>
      <c r="GH373" s="72"/>
      <c r="GI373" s="72"/>
      <c r="GJ373" s="72"/>
      <c r="GK373" s="72"/>
      <c r="GL373" s="72"/>
      <c r="GM373" s="72"/>
      <c r="GN373" s="72"/>
      <c r="GO373" s="72"/>
      <c r="GP373" s="72"/>
      <c r="GQ373" s="72"/>
      <c r="GR373" s="72"/>
      <c r="GS373" s="72"/>
      <c r="GT373" s="72"/>
      <c r="GU373" s="72"/>
      <c r="GV373" s="72"/>
      <c r="GW373" s="72"/>
      <c r="GX373" s="72"/>
      <c r="GY373" s="72"/>
      <c r="GZ373" s="72"/>
      <c r="HA373" s="72"/>
      <c r="HB373" s="72"/>
      <c r="HC373" s="72"/>
      <c r="HD373" s="72"/>
      <c r="HE373" s="72"/>
      <c r="HF373" s="72"/>
      <c r="HG373" s="72"/>
      <c r="HH373" s="72"/>
      <c r="HI373" s="72"/>
      <c r="HJ373" s="72"/>
      <c r="HK373" s="72"/>
      <c r="HL373" s="72"/>
      <c r="HM373" s="72"/>
      <c r="HN373" s="72"/>
      <c r="HO373" s="72"/>
      <c r="HP373" s="72"/>
      <c r="HQ373" s="72"/>
      <c r="HR373" s="72"/>
      <c r="HS373" s="72"/>
      <c r="HT373" s="72"/>
      <c r="HU373" s="72"/>
      <c r="HV373" s="72"/>
      <c r="HW373" s="72"/>
      <c r="HX373" s="72"/>
      <c r="HY373" s="72"/>
      <c r="HZ373" s="72"/>
      <c r="IA373" s="72"/>
      <c r="IB373" s="72"/>
      <c r="IC373" s="72"/>
      <c r="ID373" s="72"/>
      <c r="IE373" s="72"/>
      <c r="IF373" s="72"/>
      <c r="IG373" s="72"/>
      <c r="IH373" s="72"/>
      <c r="II373" s="72"/>
      <c r="IJ373" s="72"/>
      <c r="IK373" s="72"/>
      <c r="IL373" s="72"/>
      <c r="IM373" s="72"/>
      <c r="IN373" s="72"/>
      <c r="IO373" s="72"/>
      <c r="IP373" s="72"/>
      <c r="IQ373" s="72"/>
      <c r="IR373" s="72"/>
      <c r="IS373" s="72"/>
      <c r="IT373" s="72"/>
      <c r="IU373" s="72"/>
      <c r="IV373" s="72"/>
      <c r="IW373" s="72"/>
      <c r="IX373" s="72"/>
      <c r="IY373" s="72"/>
      <c r="IZ373" s="72"/>
      <c r="JA373" s="72"/>
      <c r="JB373" s="72"/>
      <c r="JC373" s="72"/>
      <c r="JD373" s="72"/>
      <c r="JE373" s="72"/>
      <c r="JF373" s="72"/>
      <c r="JG373" s="72"/>
      <c r="JH373" s="72"/>
      <c r="JI373" s="72"/>
      <c r="JJ373" s="72"/>
    </row>
    <row r="374" spans="1:270" s="3" customFormat="1" ht="23.25" customHeight="1" x14ac:dyDescent="0.2">
      <c r="A374" s="229" t="s">
        <v>21</v>
      </c>
      <c r="B374" s="224" t="s">
        <v>283</v>
      </c>
      <c r="C374" s="227" t="s">
        <v>238</v>
      </c>
      <c r="D374" s="107" t="s">
        <v>4</v>
      </c>
      <c r="E374" s="109">
        <f>E375+E376+E377+E378</f>
        <v>4290</v>
      </c>
      <c r="F374" s="109">
        <f t="shared" ref="F374:K374" si="312">F375+F376+F377+F378</f>
        <v>23430</v>
      </c>
      <c r="G374" s="109">
        <f t="shared" si="312"/>
        <v>4350</v>
      </c>
      <c r="H374" s="109">
        <f t="shared" si="312"/>
        <v>4770</v>
      </c>
      <c r="I374" s="109">
        <f t="shared" si="312"/>
        <v>4770</v>
      </c>
      <c r="J374" s="109">
        <f t="shared" si="312"/>
        <v>4770</v>
      </c>
      <c r="K374" s="109">
        <f t="shared" si="312"/>
        <v>4770</v>
      </c>
      <c r="L374" s="241"/>
      <c r="M374" s="232" t="s">
        <v>398</v>
      </c>
      <c r="N374" s="300">
        <v>4350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  <c r="IU374" s="4"/>
      <c r="IV374" s="4"/>
      <c r="IW374" s="4"/>
      <c r="IX374" s="4"/>
      <c r="IY374" s="4"/>
      <c r="IZ374" s="4"/>
      <c r="JA374" s="4"/>
      <c r="JB374" s="4"/>
      <c r="JC374" s="4"/>
      <c r="JD374" s="4"/>
      <c r="JE374" s="4"/>
      <c r="JF374" s="4"/>
      <c r="JG374" s="4"/>
      <c r="JH374" s="4"/>
      <c r="JI374" s="4"/>
      <c r="JJ374" s="4"/>
    </row>
    <row r="375" spans="1:270" s="3" customFormat="1" ht="47.25" customHeight="1" x14ac:dyDescent="0.2">
      <c r="A375" s="229"/>
      <c r="B375" s="225"/>
      <c r="C375" s="227"/>
      <c r="D375" s="107" t="s">
        <v>3</v>
      </c>
      <c r="E375" s="109">
        <f>E380+E385+E390+E395+E400+E405+E410+E415+E420+E425+E430+E435+E440</f>
        <v>0</v>
      </c>
      <c r="F375" s="109">
        <f t="shared" ref="F375:K375" si="313">F380+F385+F390+F395+F400+F405+F410+F415+F420+F425+F430+F435+F440</f>
        <v>0</v>
      </c>
      <c r="G375" s="109">
        <f t="shared" si="313"/>
        <v>0</v>
      </c>
      <c r="H375" s="109">
        <f t="shared" si="313"/>
        <v>0</v>
      </c>
      <c r="I375" s="109">
        <f t="shared" si="313"/>
        <v>0</v>
      </c>
      <c r="J375" s="109">
        <f t="shared" si="313"/>
        <v>0</v>
      </c>
      <c r="K375" s="109">
        <f t="shared" si="313"/>
        <v>0</v>
      </c>
      <c r="L375" s="241"/>
      <c r="M375" s="233"/>
      <c r="N375" s="300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  <c r="IU375" s="4"/>
      <c r="IV375" s="4"/>
      <c r="IW375" s="4"/>
      <c r="IX375" s="4"/>
      <c r="IY375" s="4"/>
      <c r="IZ375" s="4"/>
      <c r="JA375" s="4"/>
      <c r="JB375" s="4"/>
      <c r="JC375" s="4"/>
      <c r="JD375" s="4"/>
      <c r="JE375" s="4"/>
      <c r="JF375" s="4"/>
      <c r="JG375" s="4"/>
      <c r="JH375" s="4"/>
      <c r="JI375" s="4"/>
      <c r="JJ375" s="4"/>
    </row>
    <row r="376" spans="1:270" s="3" customFormat="1" ht="64.5" customHeight="1" x14ac:dyDescent="0.2">
      <c r="A376" s="229"/>
      <c r="B376" s="225"/>
      <c r="C376" s="227"/>
      <c r="D376" s="107" t="s">
        <v>2</v>
      </c>
      <c r="E376" s="109">
        <f>E381+E386+E391</f>
        <v>0</v>
      </c>
      <c r="F376" s="109">
        <f t="shared" ref="F376:K376" si="314">F381+F386+F391</f>
        <v>0</v>
      </c>
      <c r="G376" s="109">
        <f t="shared" si="314"/>
        <v>0</v>
      </c>
      <c r="H376" s="109">
        <f t="shared" si="314"/>
        <v>0</v>
      </c>
      <c r="I376" s="109">
        <f t="shared" si="314"/>
        <v>0</v>
      </c>
      <c r="J376" s="109">
        <f t="shared" si="314"/>
        <v>0</v>
      </c>
      <c r="K376" s="109">
        <f t="shared" si="314"/>
        <v>0</v>
      </c>
      <c r="L376" s="241"/>
      <c r="M376" s="233"/>
      <c r="N376" s="300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  <c r="IU376" s="4"/>
      <c r="IV376" s="4"/>
      <c r="IW376" s="4"/>
      <c r="IX376" s="4"/>
      <c r="IY376" s="4"/>
      <c r="IZ376" s="4"/>
      <c r="JA376" s="4"/>
      <c r="JB376" s="4"/>
      <c r="JC376" s="4"/>
      <c r="JD376" s="4"/>
      <c r="JE376" s="4"/>
      <c r="JF376" s="4"/>
      <c r="JG376" s="4"/>
      <c r="JH376" s="4"/>
      <c r="JI376" s="4"/>
      <c r="JJ376" s="4"/>
    </row>
    <row r="377" spans="1:270" s="3" customFormat="1" ht="77.25" customHeight="1" x14ac:dyDescent="0.2">
      <c r="A377" s="229"/>
      <c r="B377" s="225"/>
      <c r="C377" s="227"/>
      <c r="D377" s="107" t="s">
        <v>22</v>
      </c>
      <c r="E377" s="109">
        <f>E382+E387+E392+E397+E407+E412+E417+E422+E402+E427</f>
        <v>4290</v>
      </c>
      <c r="F377" s="109">
        <f t="shared" ref="F377:K377" si="315">F382+F387+F392+F397+F407+F412+F417+F422+F402+F427</f>
        <v>23430</v>
      </c>
      <c r="G377" s="109">
        <f t="shared" si="315"/>
        <v>4350</v>
      </c>
      <c r="H377" s="109">
        <f t="shared" si="315"/>
        <v>4770</v>
      </c>
      <c r="I377" s="109">
        <f t="shared" si="315"/>
        <v>4770</v>
      </c>
      <c r="J377" s="109">
        <f t="shared" si="315"/>
        <v>4770</v>
      </c>
      <c r="K377" s="109">
        <f t="shared" si="315"/>
        <v>4770</v>
      </c>
      <c r="L377" s="241"/>
      <c r="M377" s="233"/>
      <c r="N377" s="300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  <c r="IU377" s="4"/>
      <c r="IV377" s="4"/>
      <c r="IW377" s="4"/>
      <c r="IX377" s="4"/>
      <c r="IY377" s="4"/>
      <c r="IZ377" s="4"/>
      <c r="JA377" s="4"/>
      <c r="JB377" s="4"/>
      <c r="JC377" s="4"/>
      <c r="JD377" s="4"/>
      <c r="JE377" s="4"/>
      <c r="JF377" s="4"/>
      <c r="JG377" s="4"/>
      <c r="JH377" s="4"/>
      <c r="JI377" s="4"/>
      <c r="JJ377" s="4"/>
    </row>
    <row r="378" spans="1:270" s="4" customFormat="1" ht="33" customHeight="1" x14ac:dyDescent="0.2">
      <c r="A378" s="261"/>
      <c r="B378" s="263"/>
      <c r="C378" s="227"/>
      <c r="D378" s="107" t="s">
        <v>0</v>
      </c>
      <c r="E378" s="109">
        <f>E383+E393+E398+E403+E408+E413+E423</f>
        <v>0</v>
      </c>
      <c r="F378" s="109">
        <f t="shared" ref="F378:K378" si="316">F383+F393+F398+F403+F408+F413+F423</f>
        <v>0</v>
      </c>
      <c r="G378" s="109">
        <f t="shared" si="316"/>
        <v>0</v>
      </c>
      <c r="H378" s="109">
        <f t="shared" si="316"/>
        <v>0</v>
      </c>
      <c r="I378" s="109">
        <f t="shared" si="316"/>
        <v>0</v>
      </c>
      <c r="J378" s="109">
        <f t="shared" si="316"/>
        <v>0</v>
      </c>
      <c r="K378" s="109">
        <f t="shared" si="316"/>
        <v>0</v>
      </c>
      <c r="L378" s="262"/>
      <c r="M378" s="267"/>
      <c r="N378" s="300"/>
    </row>
    <row r="379" spans="1:270" s="10" customFormat="1" ht="19.5" customHeight="1" x14ac:dyDescent="0.2">
      <c r="A379" s="229" t="s">
        <v>20</v>
      </c>
      <c r="B379" s="228" t="s">
        <v>284</v>
      </c>
      <c r="C379" s="227" t="s">
        <v>238</v>
      </c>
      <c r="D379" s="107" t="s">
        <v>4</v>
      </c>
      <c r="E379" s="5">
        <f t="shared" ref="E379" si="317">E380+E381+E382+E383</f>
        <v>900</v>
      </c>
      <c r="F379" s="5">
        <f>F380+F381+F382+F383</f>
        <v>4250</v>
      </c>
      <c r="G379" s="5">
        <f>G380+G381+G382+G383</f>
        <v>850</v>
      </c>
      <c r="H379" s="5">
        <f t="shared" ref="H379:K379" si="318">H380+H381+H382+H383</f>
        <v>850</v>
      </c>
      <c r="I379" s="5">
        <f t="shared" si="318"/>
        <v>850</v>
      </c>
      <c r="J379" s="5">
        <f t="shared" si="318"/>
        <v>850</v>
      </c>
      <c r="K379" s="5">
        <f t="shared" si="318"/>
        <v>850</v>
      </c>
      <c r="L379" s="227" t="s">
        <v>87</v>
      </c>
      <c r="M379" s="24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1"/>
      <c r="DD379" s="11"/>
      <c r="DE379" s="11"/>
      <c r="DF379" s="11"/>
      <c r="DG379" s="11"/>
      <c r="DH379" s="11"/>
      <c r="DI379" s="11"/>
      <c r="DJ379" s="11"/>
      <c r="DK379" s="11"/>
      <c r="DL379" s="11"/>
      <c r="DM379" s="11"/>
      <c r="DN379" s="11"/>
      <c r="DO379" s="11"/>
      <c r="DP379" s="11"/>
      <c r="DQ379" s="11"/>
      <c r="DR379" s="11"/>
      <c r="DS379" s="11"/>
      <c r="DT379" s="11"/>
      <c r="DU379" s="11"/>
      <c r="DV379" s="11"/>
      <c r="DW379" s="11"/>
      <c r="DX379" s="11"/>
      <c r="DY379" s="11"/>
      <c r="DZ379" s="11"/>
      <c r="EA379" s="11"/>
      <c r="EB379" s="11"/>
      <c r="EC379" s="11"/>
      <c r="ED379" s="11"/>
      <c r="EE379" s="11"/>
      <c r="EF379" s="11"/>
      <c r="EG379" s="11"/>
      <c r="EH379" s="11"/>
      <c r="EI379" s="11"/>
      <c r="EJ379" s="11"/>
      <c r="EK379" s="11"/>
      <c r="EL379" s="11"/>
      <c r="EM379" s="11"/>
      <c r="EN379" s="11"/>
      <c r="EO379" s="11"/>
      <c r="EP379" s="11"/>
      <c r="EQ379" s="11"/>
      <c r="ER379" s="11"/>
      <c r="ES379" s="11"/>
      <c r="ET379" s="11"/>
      <c r="EU379" s="11"/>
      <c r="EV379" s="11"/>
      <c r="EW379" s="11"/>
      <c r="EX379" s="11"/>
      <c r="EY379" s="11"/>
      <c r="EZ379" s="11"/>
      <c r="FA379" s="11"/>
      <c r="FB379" s="11"/>
      <c r="FC379" s="11"/>
      <c r="FD379" s="11"/>
      <c r="FE379" s="11"/>
      <c r="FF379" s="11"/>
      <c r="FG379" s="11"/>
      <c r="FH379" s="11"/>
      <c r="FI379" s="11"/>
      <c r="FJ379" s="11"/>
      <c r="FK379" s="11"/>
      <c r="FL379" s="11"/>
      <c r="FM379" s="11"/>
      <c r="FN379" s="11"/>
      <c r="FO379" s="11"/>
      <c r="FP379" s="11"/>
      <c r="FQ379" s="11"/>
      <c r="FR379" s="11"/>
      <c r="FS379" s="11"/>
      <c r="FT379" s="11"/>
      <c r="FU379" s="11"/>
      <c r="FV379" s="11"/>
      <c r="FW379" s="11"/>
      <c r="FX379" s="11"/>
      <c r="FY379" s="11"/>
      <c r="FZ379" s="11"/>
      <c r="GA379" s="11"/>
      <c r="GB379" s="11"/>
      <c r="GC379" s="11"/>
      <c r="GD379" s="11"/>
      <c r="GE379" s="11"/>
      <c r="GF379" s="11"/>
      <c r="GG379" s="11"/>
      <c r="GH379" s="11"/>
      <c r="GI379" s="11"/>
      <c r="GJ379" s="11"/>
      <c r="GK379" s="11"/>
      <c r="GL379" s="11"/>
      <c r="GM379" s="11"/>
      <c r="GN379" s="11"/>
      <c r="GO379" s="11"/>
      <c r="GP379" s="11"/>
      <c r="GQ379" s="11"/>
      <c r="GR379" s="11"/>
      <c r="GS379" s="11"/>
      <c r="GT379" s="11"/>
      <c r="GU379" s="11"/>
      <c r="GV379" s="11"/>
      <c r="GW379" s="11"/>
      <c r="GX379" s="11"/>
      <c r="GY379" s="11"/>
      <c r="GZ379" s="11"/>
      <c r="HA379" s="11"/>
      <c r="HB379" s="11"/>
      <c r="HC379" s="11"/>
      <c r="HD379" s="11"/>
      <c r="HE379" s="11"/>
      <c r="HF379" s="11"/>
      <c r="HG379" s="11"/>
      <c r="HH379" s="11"/>
      <c r="HI379" s="11"/>
      <c r="HJ379" s="11"/>
      <c r="HK379" s="11"/>
      <c r="HL379" s="11"/>
      <c r="HM379" s="11"/>
      <c r="HN379" s="11"/>
      <c r="HO379" s="11"/>
      <c r="HP379" s="11"/>
      <c r="HQ379" s="11"/>
      <c r="HR379" s="11"/>
      <c r="HS379" s="11"/>
      <c r="HT379" s="11"/>
      <c r="HU379" s="11"/>
      <c r="HV379" s="11"/>
      <c r="HW379" s="11"/>
      <c r="HX379" s="11"/>
      <c r="HY379" s="11"/>
      <c r="HZ379" s="11"/>
      <c r="IA379" s="11"/>
      <c r="IB379" s="11"/>
      <c r="IC379" s="11"/>
      <c r="ID379" s="11"/>
      <c r="IE379" s="11"/>
      <c r="IF379" s="11"/>
      <c r="IG379" s="11"/>
      <c r="IH379" s="11"/>
      <c r="II379" s="11"/>
      <c r="IJ379" s="11"/>
      <c r="IK379" s="11"/>
      <c r="IL379" s="11"/>
      <c r="IM379" s="11"/>
      <c r="IN379" s="11"/>
      <c r="IO379" s="11"/>
      <c r="IP379" s="11"/>
      <c r="IQ379" s="11"/>
      <c r="IR379" s="11"/>
      <c r="IS379" s="11"/>
      <c r="IT379" s="11"/>
      <c r="IU379" s="11"/>
      <c r="IV379" s="11"/>
      <c r="IW379" s="11"/>
      <c r="IX379" s="11"/>
      <c r="IY379" s="11"/>
      <c r="IZ379" s="11"/>
      <c r="JA379" s="11"/>
      <c r="JB379" s="11"/>
      <c r="JC379" s="11"/>
      <c r="JD379" s="11"/>
      <c r="JE379" s="11"/>
      <c r="JF379" s="11"/>
      <c r="JG379" s="11"/>
      <c r="JH379" s="11"/>
      <c r="JI379" s="11"/>
      <c r="JJ379" s="11"/>
    </row>
    <row r="380" spans="1:270" s="10" customFormat="1" ht="50.25" customHeight="1" x14ac:dyDescent="0.2">
      <c r="A380" s="229"/>
      <c r="B380" s="228"/>
      <c r="C380" s="227"/>
      <c r="D380" s="107" t="s">
        <v>3</v>
      </c>
      <c r="E380" s="5">
        <v>0</v>
      </c>
      <c r="F380" s="5">
        <f>G380+H380+I380+J380+K380</f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227"/>
      <c r="M380" s="24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1"/>
      <c r="DD380" s="11"/>
      <c r="DE380" s="11"/>
      <c r="DF380" s="11"/>
      <c r="DG380" s="11"/>
      <c r="DH380" s="11"/>
      <c r="DI380" s="11"/>
      <c r="DJ380" s="11"/>
      <c r="DK380" s="11"/>
      <c r="DL380" s="11"/>
      <c r="DM380" s="11"/>
      <c r="DN380" s="11"/>
      <c r="DO380" s="11"/>
      <c r="DP380" s="11"/>
      <c r="DQ380" s="11"/>
      <c r="DR380" s="11"/>
      <c r="DS380" s="11"/>
      <c r="DT380" s="11"/>
      <c r="DU380" s="11"/>
      <c r="DV380" s="11"/>
      <c r="DW380" s="11"/>
      <c r="DX380" s="11"/>
      <c r="DY380" s="11"/>
      <c r="DZ380" s="11"/>
      <c r="EA380" s="11"/>
      <c r="EB380" s="11"/>
      <c r="EC380" s="11"/>
      <c r="ED380" s="11"/>
      <c r="EE380" s="11"/>
      <c r="EF380" s="11"/>
      <c r="EG380" s="11"/>
      <c r="EH380" s="11"/>
      <c r="EI380" s="11"/>
      <c r="EJ380" s="11"/>
      <c r="EK380" s="11"/>
      <c r="EL380" s="11"/>
      <c r="EM380" s="11"/>
      <c r="EN380" s="11"/>
      <c r="EO380" s="11"/>
      <c r="EP380" s="11"/>
      <c r="EQ380" s="11"/>
      <c r="ER380" s="11"/>
      <c r="ES380" s="11"/>
      <c r="ET380" s="11"/>
      <c r="EU380" s="11"/>
      <c r="EV380" s="11"/>
      <c r="EW380" s="11"/>
      <c r="EX380" s="11"/>
      <c r="EY380" s="11"/>
      <c r="EZ380" s="11"/>
      <c r="FA380" s="11"/>
      <c r="FB380" s="11"/>
      <c r="FC380" s="11"/>
      <c r="FD380" s="11"/>
      <c r="FE380" s="11"/>
      <c r="FF380" s="11"/>
      <c r="FG380" s="11"/>
      <c r="FH380" s="11"/>
      <c r="FI380" s="11"/>
      <c r="FJ380" s="11"/>
      <c r="FK380" s="11"/>
      <c r="FL380" s="11"/>
      <c r="FM380" s="11"/>
      <c r="FN380" s="11"/>
      <c r="FO380" s="11"/>
      <c r="FP380" s="11"/>
      <c r="FQ380" s="11"/>
      <c r="FR380" s="11"/>
      <c r="FS380" s="11"/>
      <c r="FT380" s="11"/>
      <c r="FU380" s="11"/>
      <c r="FV380" s="11"/>
      <c r="FW380" s="11"/>
      <c r="FX380" s="11"/>
      <c r="FY380" s="11"/>
      <c r="FZ380" s="11"/>
      <c r="GA380" s="11"/>
      <c r="GB380" s="11"/>
      <c r="GC380" s="11"/>
      <c r="GD380" s="11"/>
      <c r="GE380" s="11"/>
      <c r="GF380" s="11"/>
      <c r="GG380" s="11"/>
      <c r="GH380" s="11"/>
      <c r="GI380" s="11"/>
      <c r="GJ380" s="11"/>
      <c r="GK380" s="11"/>
      <c r="GL380" s="11"/>
      <c r="GM380" s="11"/>
      <c r="GN380" s="11"/>
      <c r="GO380" s="11"/>
      <c r="GP380" s="11"/>
      <c r="GQ380" s="11"/>
      <c r="GR380" s="11"/>
      <c r="GS380" s="11"/>
      <c r="GT380" s="11"/>
      <c r="GU380" s="11"/>
      <c r="GV380" s="11"/>
      <c r="GW380" s="11"/>
      <c r="GX380" s="11"/>
      <c r="GY380" s="11"/>
      <c r="GZ380" s="11"/>
      <c r="HA380" s="11"/>
      <c r="HB380" s="11"/>
      <c r="HC380" s="11"/>
      <c r="HD380" s="11"/>
      <c r="HE380" s="11"/>
      <c r="HF380" s="11"/>
      <c r="HG380" s="11"/>
      <c r="HH380" s="11"/>
      <c r="HI380" s="11"/>
      <c r="HJ380" s="11"/>
      <c r="HK380" s="11"/>
      <c r="HL380" s="11"/>
      <c r="HM380" s="11"/>
      <c r="HN380" s="11"/>
      <c r="HO380" s="11"/>
      <c r="HP380" s="11"/>
      <c r="HQ380" s="11"/>
      <c r="HR380" s="11"/>
      <c r="HS380" s="11"/>
      <c r="HT380" s="11"/>
      <c r="HU380" s="11"/>
      <c r="HV380" s="11"/>
      <c r="HW380" s="11"/>
      <c r="HX380" s="11"/>
      <c r="HY380" s="11"/>
      <c r="HZ380" s="11"/>
      <c r="IA380" s="11"/>
      <c r="IB380" s="11"/>
      <c r="IC380" s="11"/>
      <c r="ID380" s="11"/>
      <c r="IE380" s="11"/>
      <c r="IF380" s="11"/>
      <c r="IG380" s="11"/>
      <c r="IH380" s="11"/>
      <c r="II380" s="11"/>
      <c r="IJ380" s="11"/>
      <c r="IK380" s="11"/>
      <c r="IL380" s="11"/>
      <c r="IM380" s="11"/>
      <c r="IN380" s="11"/>
      <c r="IO380" s="11"/>
      <c r="IP380" s="11"/>
      <c r="IQ380" s="11"/>
      <c r="IR380" s="11"/>
      <c r="IS380" s="11"/>
      <c r="IT380" s="11"/>
      <c r="IU380" s="11"/>
      <c r="IV380" s="11"/>
      <c r="IW380" s="11"/>
      <c r="IX380" s="11"/>
      <c r="IY380" s="11"/>
      <c r="IZ380" s="11"/>
      <c r="JA380" s="11"/>
      <c r="JB380" s="11"/>
      <c r="JC380" s="11"/>
      <c r="JD380" s="11"/>
      <c r="JE380" s="11"/>
      <c r="JF380" s="11"/>
      <c r="JG380" s="11"/>
      <c r="JH380" s="11"/>
      <c r="JI380" s="11"/>
      <c r="JJ380" s="11"/>
    </row>
    <row r="381" spans="1:270" s="10" customFormat="1" ht="61.5" customHeight="1" x14ac:dyDescent="0.2">
      <c r="A381" s="229"/>
      <c r="B381" s="228"/>
      <c r="C381" s="227"/>
      <c r="D381" s="107" t="s">
        <v>2</v>
      </c>
      <c r="E381" s="5">
        <v>0</v>
      </c>
      <c r="F381" s="5">
        <f>G381+H381+I381+J381+K381</f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227"/>
      <c r="M381" s="24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1"/>
      <c r="DD381" s="11"/>
      <c r="DE381" s="11"/>
      <c r="DF381" s="11"/>
      <c r="DG381" s="11"/>
      <c r="DH381" s="11"/>
      <c r="DI381" s="11"/>
      <c r="DJ381" s="11"/>
      <c r="DK381" s="11"/>
      <c r="DL381" s="11"/>
      <c r="DM381" s="11"/>
      <c r="DN381" s="11"/>
      <c r="DO381" s="11"/>
      <c r="DP381" s="11"/>
      <c r="DQ381" s="11"/>
      <c r="DR381" s="11"/>
      <c r="DS381" s="11"/>
      <c r="DT381" s="11"/>
      <c r="DU381" s="11"/>
      <c r="DV381" s="11"/>
      <c r="DW381" s="11"/>
      <c r="DX381" s="11"/>
      <c r="DY381" s="11"/>
      <c r="DZ381" s="11"/>
      <c r="EA381" s="11"/>
      <c r="EB381" s="11"/>
      <c r="EC381" s="11"/>
      <c r="ED381" s="11"/>
      <c r="EE381" s="11"/>
      <c r="EF381" s="11"/>
      <c r="EG381" s="11"/>
      <c r="EH381" s="11"/>
      <c r="EI381" s="11"/>
      <c r="EJ381" s="11"/>
      <c r="EK381" s="11"/>
      <c r="EL381" s="11"/>
      <c r="EM381" s="11"/>
      <c r="EN381" s="11"/>
      <c r="EO381" s="11"/>
      <c r="EP381" s="11"/>
      <c r="EQ381" s="11"/>
      <c r="ER381" s="11"/>
      <c r="ES381" s="11"/>
      <c r="ET381" s="11"/>
      <c r="EU381" s="11"/>
      <c r="EV381" s="11"/>
      <c r="EW381" s="11"/>
      <c r="EX381" s="11"/>
      <c r="EY381" s="11"/>
      <c r="EZ381" s="11"/>
      <c r="FA381" s="11"/>
      <c r="FB381" s="11"/>
      <c r="FC381" s="11"/>
      <c r="FD381" s="11"/>
      <c r="FE381" s="11"/>
      <c r="FF381" s="11"/>
      <c r="FG381" s="11"/>
      <c r="FH381" s="11"/>
      <c r="FI381" s="11"/>
      <c r="FJ381" s="11"/>
      <c r="FK381" s="11"/>
      <c r="FL381" s="11"/>
      <c r="FM381" s="11"/>
      <c r="FN381" s="11"/>
      <c r="FO381" s="11"/>
      <c r="FP381" s="11"/>
      <c r="FQ381" s="11"/>
      <c r="FR381" s="11"/>
      <c r="FS381" s="11"/>
      <c r="FT381" s="11"/>
      <c r="FU381" s="11"/>
      <c r="FV381" s="11"/>
      <c r="FW381" s="11"/>
      <c r="FX381" s="11"/>
      <c r="FY381" s="11"/>
      <c r="FZ381" s="11"/>
      <c r="GA381" s="11"/>
      <c r="GB381" s="11"/>
      <c r="GC381" s="11"/>
      <c r="GD381" s="11"/>
      <c r="GE381" s="11"/>
      <c r="GF381" s="11"/>
      <c r="GG381" s="11"/>
      <c r="GH381" s="11"/>
      <c r="GI381" s="11"/>
      <c r="GJ381" s="11"/>
      <c r="GK381" s="11"/>
      <c r="GL381" s="11"/>
      <c r="GM381" s="11"/>
      <c r="GN381" s="11"/>
      <c r="GO381" s="11"/>
      <c r="GP381" s="11"/>
      <c r="GQ381" s="11"/>
      <c r="GR381" s="11"/>
      <c r="GS381" s="11"/>
      <c r="GT381" s="11"/>
      <c r="GU381" s="11"/>
      <c r="GV381" s="11"/>
      <c r="GW381" s="11"/>
      <c r="GX381" s="11"/>
      <c r="GY381" s="11"/>
      <c r="GZ381" s="11"/>
      <c r="HA381" s="11"/>
      <c r="HB381" s="11"/>
      <c r="HC381" s="11"/>
      <c r="HD381" s="11"/>
      <c r="HE381" s="11"/>
      <c r="HF381" s="11"/>
      <c r="HG381" s="11"/>
      <c r="HH381" s="11"/>
      <c r="HI381" s="11"/>
      <c r="HJ381" s="11"/>
      <c r="HK381" s="11"/>
      <c r="HL381" s="11"/>
      <c r="HM381" s="11"/>
      <c r="HN381" s="11"/>
      <c r="HO381" s="11"/>
      <c r="HP381" s="11"/>
      <c r="HQ381" s="11"/>
      <c r="HR381" s="11"/>
      <c r="HS381" s="11"/>
      <c r="HT381" s="11"/>
      <c r="HU381" s="11"/>
      <c r="HV381" s="11"/>
      <c r="HW381" s="11"/>
      <c r="HX381" s="11"/>
      <c r="HY381" s="11"/>
      <c r="HZ381" s="11"/>
      <c r="IA381" s="11"/>
      <c r="IB381" s="11"/>
      <c r="IC381" s="11"/>
      <c r="ID381" s="11"/>
      <c r="IE381" s="11"/>
      <c r="IF381" s="11"/>
      <c r="IG381" s="11"/>
      <c r="IH381" s="11"/>
      <c r="II381" s="11"/>
      <c r="IJ381" s="11"/>
      <c r="IK381" s="11"/>
      <c r="IL381" s="11"/>
      <c r="IM381" s="11"/>
      <c r="IN381" s="11"/>
      <c r="IO381" s="11"/>
      <c r="IP381" s="11"/>
      <c r="IQ381" s="11"/>
      <c r="IR381" s="11"/>
      <c r="IS381" s="11"/>
      <c r="IT381" s="11"/>
      <c r="IU381" s="11"/>
      <c r="IV381" s="11"/>
      <c r="IW381" s="11"/>
      <c r="IX381" s="11"/>
      <c r="IY381" s="11"/>
      <c r="IZ381" s="11"/>
      <c r="JA381" s="11"/>
      <c r="JB381" s="11"/>
      <c r="JC381" s="11"/>
      <c r="JD381" s="11"/>
      <c r="JE381" s="11"/>
      <c r="JF381" s="11"/>
      <c r="JG381" s="11"/>
      <c r="JH381" s="11"/>
      <c r="JI381" s="11"/>
      <c r="JJ381" s="11"/>
    </row>
    <row r="382" spans="1:270" s="10" customFormat="1" ht="76.5" customHeight="1" x14ac:dyDescent="0.2">
      <c r="A382" s="229"/>
      <c r="B382" s="228"/>
      <c r="C382" s="227"/>
      <c r="D382" s="107" t="s">
        <v>22</v>
      </c>
      <c r="E382" s="5">
        <v>900</v>
      </c>
      <c r="F382" s="5">
        <f>G382+H382+I382+J382+K382</f>
        <v>4250</v>
      </c>
      <c r="G382" s="5">
        <v>850</v>
      </c>
      <c r="H382" s="5">
        <v>850</v>
      </c>
      <c r="I382" s="5">
        <v>850</v>
      </c>
      <c r="J382" s="5">
        <v>850</v>
      </c>
      <c r="K382" s="5">
        <v>850</v>
      </c>
      <c r="L382" s="227"/>
      <c r="M382" s="24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1"/>
      <c r="DD382" s="11"/>
      <c r="DE382" s="11"/>
      <c r="DF382" s="11"/>
      <c r="DG382" s="11"/>
      <c r="DH382" s="11"/>
      <c r="DI382" s="11"/>
      <c r="DJ382" s="11"/>
      <c r="DK382" s="11"/>
      <c r="DL382" s="11"/>
      <c r="DM382" s="11"/>
      <c r="DN382" s="11"/>
      <c r="DO382" s="11"/>
      <c r="DP382" s="11"/>
      <c r="DQ382" s="11"/>
      <c r="DR382" s="11"/>
      <c r="DS382" s="11"/>
      <c r="DT382" s="11"/>
      <c r="DU382" s="11"/>
      <c r="DV382" s="11"/>
      <c r="DW382" s="11"/>
      <c r="DX382" s="11"/>
      <c r="DY382" s="11"/>
      <c r="DZ382" s="11"/>
      <c r="EA382" s="11"/>
      <c r="EB382" s="11"/>
      <c r="EC382" s="11"/>
      <c r="ED382" s="11"/>
      <c r="EE382" s="11"/>
      <c r="EF382" s="11"/>
      <c r="EG382" s="11"/>
      <c r="EH382" s="11"/>
      <c r="EI382" s="11"/>
      <c r="EJ382" s="11"/>
      <c r="EK382" s="11"/>
      <c r="EL382" s="11"/>
      <c r="EM382" s="11"/>
      <c r="EN382" s="11"/>
      <c r="EO382" s="11"/>
      <c r="EP382" s="11"/>
      <c r="EQ382" s="11"/>
      <c r="ER382" s="11"/>
      <c r="ES382" s="11"/>
      <c r="ET382" s="11"/>
      <c r="EU382" s="11"/>
      <c r="EV382" s="11"/>
      <c r="EW382" s="11"/>
      <c r="EX382" s="11"/>
      <c r="EY382" s="11"/>
      <c r="EZ382" s="11"/>
      <c r="FA382" s="11"/>
      <c r="FB382" s="11"/>
      <c r="FC382" s="11"/>
      <c r="FD382" s="11"/>
      <c r="FE382" s="11"/>
      <c r="FF382" s="11"/>
      <c r="FG382" s="11"/>
      <c r="FH382" s="11"/>
      <c r="FI382" s="11"/>
      <c r="FJ382" s="11"/>
      <c r="FK382" s="11"/>
      <c r="FL382" s="11"/>
      <c r="FM382" s="11"/>
      <c r="FN382" s="11"/>
      <c r="FO382" s="11"/>
      <c r="FP382" s="11"/>
      <c r="FQ382" s="11"/>
      <c r="FR382" s="11"/>
      <c r="FS382" s="11"/>
      <c r="FT382" s="11"/>
      <c r="FU382" s="11"/>
      <c r="FV382" s="11"/>
      <c r="FW382" s="11"/>
      <c r="FX382" s="11"/>
      <c r="FY382" s="11"/>
      <c r="FZ382" s="11"/>
      <c r="GA382" s="11"/>
      <c r="GB382" s="11"/>
      <c r="GC382" s="11"/>
      <c r="GD382" s="11"/>
      <c r="GE382" s="11"/>
      <c r="GF382" s="11"/>
      <c r="GG382" s="11"/>
      <c r="GH382" s="11"/>
      <c r="GI382" s="11"/>
      <c r="GJ382" s="11"/>
      <c r="GK382" s="11"/>
      <c r="GL382" s="11"/>
      <c r="GM382" s="11"/>
      <c r="GN382" s="11"/>
      <c r="GO382" s="11"/>
      <c r="GP382" s="11"/>
      <c r="GQ382" s="11"/>
      <c r="GR382" s="11"/>
      <c r="GS382" s="11"/>
      <c r="GT382" s="11"/>
      <c r="GU382" s="11"/>
      <c r="GV382" s="11"/>
      <c r="GW382" s="11"/>
      <c r="GX382" s="11"/>
      <c r="GY382" s="11"/>
      <c r="GZ382" s="11"/>
      <c r="HA382" s="11"/>
      <c r="HB382" s="11"/>
      <c r="HC382" s="11"/>
      <c r="HD382" s="11"/>
      <c r="HE382" s="11"/>
      <c r="HF382" s="11"/>
      <c r="HG382" s="11"/>
      <c r="HH382" s="11"/>
      <c r="HI382" s="11"/>
      <c r="HJ382" s="11"/>
      <c r="HK382" s="11"/>
      <c r="HL382" s="11"/>
      <c r="HM382" s="11"/>
      <c r="HN382" s="11"/>
      <c r="HO382" s="11"/>
      <c r="HP382" s="11"/>
      <c r="HQ382" s="11"/>
      <c r="HR382" s="11"/>
      <c r="HS382" s="11"/>
      <c r="HT382" s="11"/>
      <c r="HU382" s="11"/>
      <c r="HV382" s="11"/>
      <c r="HW382" s="11"/>
      <c r="HX382" s="11"/>
      <c r="HY382" s="11"/>
      <c r="HZ382" s="11"/>
      <c r="IA382" s="11"/>
      <c r="IB382" s="11"/>
      <c r="IC382" s="11"/>
      <c r="ID382" s="11"/>
      <c r="IE382" s="11"/>
      <c r="IF382" s="11"/>
      <c r="IG382" s="11"/>
      <c r="IH382" s="11"/>
      <c r="II382" s="11"/>
      <c r="IJ382" s="11"/>
      <c r="IK382" s="11"/>
      <c r="IL382" s="11"/>
      <c r="IM382" s="11"/>
      <c r="IN382" s="11"/>
      <c r="IO382" s="11"/>
      <c r="IP382" s="11"/>
      <c r="IQ382" s="11"/>
      <c r="IR382" s="11"/>
      <c r="IS382" s="11"/>
      <c r="IT382" s="11"/>
      <c r="IU382" s="11"/>
      <c r="IV382" s="11"/>
      <c r="IW382" s="11"/>
      <c r="IX382" s="11"/>
      <c r="IY382" s="11"/>
      <c r="IZ382" s="11"/>
      <c r="JA382" s="11"/>
      <c r="JB382" s="11"/>
      <c r="JC382" s="11"/>
      <c r="JD382" s="11"/>
      <c r="JE382" s="11"/>
      <c r="JF382" s="11"/>
      <c r="JG382" s="11"/>
      <c r="JH382" s="11"/>
      <c r="JI382" s="11"/>
      <c r="JJ382" s="11"/>
    </row>
    <row r="383" spans="1:270" s="11" customFormat="1" ht="36.75" customHeight="1" x14ac:dyDescent="0.2">
      <c r="A383" s="229"/>
      <c r="B383" s="228"/>
      <c r="C383" s="227"/>
      <c r="D383" s="107" t="s">
        <v>0</v>
      </c>
      <c r="E383" s="5">
        <v>0</v>
      </c>
      <c r="F383" s="5">
        <f>G383+H383+I383+J383+K383</f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227"/>
      <c r="M383" s="262"/>
    </row>
    <row r="384" spans="1:270" ht="15" customHeight="1" x14ac:dyDescent="0.2">
      <c r="A384" s="229" t="s">
        <v>19</v>
      </c>
      <c r="B384" s="228" t="s">
        <v>285</v>
      </c>
      <c r="C384" s="227" t="s">
        <v>238</v>
      </c>
      <c r="D384" s="107" t="s">
        <v>4</v>
      </c>
      <c r="E384" s="109">
        <f>E385+E386+E387</f>
        <v>0</v>
      </c>
      <c r="F384" s="109">
        <f>F385+F386+F387+F388</f>
        <v>0</v>
      </c>
      <c r="G384" s="109">
        <f>G385+G386+G387+G388</f>
        <v>0</v>
      </c>
      <c r="H384" s="109">
        <f t="shared" ref="H384:K384" si="319">H385+H386+H387+H388</f>
        <v>0</v>
      </c>
      <c r="I384" s="109">
        <f t="shared" si="319"/>
        <v>0</v>
      </c>
      <c r="J384" s="109">
        <f t="shared" si="319"/>
        <v>0</v>
      </c>
      <c r="K384" s="109">
        <f t="shared" si="319"/>
        <v>0</v>
      </c>
      <c r="L384" s="227" t="s">
        <v>102</v>
      </c>
      <c r="M384" s="241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  <c r="BB384" s="72"/>
      <c r="BC384" s="72"/>
      <c r="BD384" s="72"/>
      <c r="BE384" s="72"/>
      <c r="BF384" s="72"/>
      <c r="BG384" s="72"/>
      <c r="BH384" s="72"/>
      <c r="BI384" s="72"/>
      <c r="BJ384" s="72"/>
      <c r="BK384" s="72"/>
      <c r="BL384" s="72"/>
      <c r="BM384" s="72"/>
      <c r="BN384" s="72"/>
      <c r="BO384" s="72"/>
      <c r="BP384" s="72"/>
      <c r="BQ384" s="72"/>
      <c r="BR384" s="72"/>
      <c r="BS384" s="72"/>
      <c r="BT384" s="72"/>
      <c r="BU384" s="72"/>
      <c r="BV384" s="72"/>
      <c r="BW384" s="72"/>
      <c r="BX384" s="72"/>
      <c r="BY384" s="72"/>
      <c r="BZ384" s="72"/>
      <c r="CA384" s="72"/>
      <c r="CB384" s="72"/>
      <c r="CC384" s="72"/>
      <c r="CD384" s="72"/>
      <c r="CE384" s="72"/>
      <c r="CF384" s="72"/>
      <c r="CG384" s="72"/>
      <c r="CH384" s="72"/>
      <c r="CI384" s="72"/>
      <c r="CJ384" s="72"/>
      <c r="CK384" s="72"/>
      <c r="CL384" s="72"/>
      <c r="CM384" s="72"/>
      <c r="CN384" s="72"/>
      <c r="CO384" s="72"/>
      <c r="CP384" s="72"/>
      <c r="CQ384" s="72"/>
      <c r="CR384" s="72"/>
      <c r="CS384" s="72"/>
      <c r="CT384" s="72"/>
      <c r="CU384" s="72"/>
      <c r="CV384" s="72"/>
      <c r="CW384" s="72"/>
      <c r="CX384" s="72"/>
      <c r="CY384" s="72"/>
      <c r="CZ384" s="72"/>
      <c r="DA384" s="72"/>
      <c r="DB384" s="72"/>
      <c r="DC384" s="72"/>
      <c r="DD384" s="72"/>
      <c r="DE384" s="72"/>
      <c r="DF384" s="72"/>
      <c r="DG384" s="72"/>
      <c r="DH384" s="72"/>
      <c r="DI384" s="72"/>
      <c r="DJ384" s="72"/>
      <c r="DK384" s="72"/>
      <c r="DL384" s="72"/>
      <c r="DM384" s="72"/>
      <c r="DN384" s="72"/>
      <c r="DO384" s="72"/>
      <c r="DP384" s="72"/>
      <c r="DQ384" s="72"/>
      <c r="DR384" s="72"/>
      <c r="DS384" s="72"/>
      <c r="DT384" s="72"/>
      <c r="DU384" s="72"/>
      <c r="DV384" s="72"/>
      <c r="DW384" s="72"/>
      <c r="DX384" s="72"/>
      <c r="DY384" s="72"/>
      <c r="DZ384" s="72"/>
      <c r="EA384" s="72"/>
      <c r="EB384" s="72"/>
      <c r="EC384" s="72"/>
      <c r="ED384" s="72"/>
      <c r="EE384" s="72"/>
      <c r="EF384" s="72"/>
      <c r="EG384" s="72"/>
      <c r="EH384" s="72"/>
      <c r="EI384" s="72"/>
      <c r="EJ384" s="72"/>
      <c r="EK384" s="72"/>
      <c r="EL384" s="72"/>
      <c r="EM384" s="72"/>
      <c r="EN384" s="72"/>
      <c r="EO384" s="72"/>
      <c r="EP384" s="72"/>
      <c r="EQ384" s="72"/>
      <c r="ER384" s="72"/>
      <c r="ES384" s="72"/>
      <c r="ET384" s="72"/>
      <c r="EU384" s="72"/>
      <c r="EV384" s="72"/>
      <c r="EW384" s="72"/>
      <c r="EX384" s="72"/>
      <c r="EY384" s="72"/>
      <c r="EZ384" s="72"/>
      <c r="FA384" s="72"/>
      <c r="FB384" s="72"/>
      <c r="FC384" s="72"/>
      <c r="FD384" s="72"/>
      <c r="FE384" s="72"/>
      <c r="FF384" s="72"/>
      <c r="FG384" s="72"/>
      <c r="FH384" s="72"/>
      <c r="FI384" s="72"/>
      <c r="FJ384" s="72"/>
      <c r="FK384" s="72"/>
      <c r="FL384" s="72"/>
      <c r="FM384" s="72"/>
      <c r="FN384" s="72"/>
      <c r="FO384" s="72"/>
      <c r="FP384" s="72"/>
      <c r="FQ384" s="72"/>
      <c r="FR384" s="72"/>
      <c r="FS384" s="72"/>
      <c r="FT384" s="72"/>
      <c r="FU384" s="72"/>
      <c r="FV384" s="72"/>
      <c r="FW384" s="72"/>
      <c r="FX384" s="72"/>
      <c r="FY384" s="72"/>
      <c r="FZ384" s="72"/>
      <c r="GA384" s="72"/>
      <c r="GB384" s="72"/>
      <c r="GC384" s="72"/>
      <c r="GD384" s="72"/>
      <c r="GE384" s="72"/>
      <c r="GF384" s="72"/>
      <c r="GG384" s="72"/>
      <c r="GH384" s="72"/>
      <c r="GI384" s="72"/>
      <c r="GJ384" s="72"/>
      <c r="GK384" s="72"/>
      <c r="GL384" s="72"/>
      <c r="GM384" s="72"/>
      <c r="GN384" s="72"/>
      <c r="GO384" s="72"/>
      <c r="GP384" s="72"/>
      <c r="GQ384" s="72"/>
      <c r="GR384" s="72"/>
      <c r="GS384" s="72"/>
      <c r="GT384" s="72"/>
      <c r="GU384" s="72"/>
      <c r="GV384" s="72"/>
      <c r="GW384" s="72"/>
      <c r="GX384" s="72"/>
      <c r="GY384" s="72"/>
      <c r="GZ384" s="72"/>
      <c r="HA384" s="72"/>
      <c r="HB384" s="72"/>
      <c r="HC384" s="72"/>
      <c r="HD384" s="72"/>
      <c r="HE384" s="72"/>
      <c r="HF384" s="72"/>
      <c r="HG384" s="72"/>
      <c r="HH384" s="72"/>
      <c r="HI384" s="72"/>
      <c r="HJ384" s="72"/>
      <c r="HK384" s="72"/>
      <c r="HL384" s="72"/>
      <c r="HM384" s="72"/>
      <c r="HN384" s="72"/>
      <c r="HO384" s="72"/>
      <c r="HP384" s="72"/>
      <c r="HQ384" s="72"/>
      <c r="HR384" s="72"/>
      <c r="HS384" s="72"/>
      <c r="HT384" s="72"/>
      <c r="HU384" s="72"/>
      <c r="HV384" s="72"/>
      <c r="HW384" s="72"/>
      <c r="HX384" s="72"/>
      <c r="HY384" s="72"/>
      <c r="HZ384" s="72"/>
      <c r="IA384" s="72"/>
      <c r="IB384" s="72"/>
      <c r="IC384" s="72"/>
      <c r="ID384" s="72"/>
      <c r="IE384" s="72"/>
      <c r="IF384" s="72"/>
      <c r="IG384" s="72"/>
      <c r="IH384" s="72"/>
      <c r="II384" s="72"/>
      <c r="IJ384" s="72"/>
      <c r="IK384" s="72"/>
      <c r="IL384" s="72"/>
      <c r="IM384" s="72"/>
      <c r="IN384" s="72"/>
      <c r="IO384" s="72"/>
      <c r="IP384" s="72"/>
      <c r="IQ384" s="72"/>
      <c r="IR384" s="72"/>
      <c r="IS384" s="72"/>
      <c r="IT384" s="72"/>
      <c r="IU384" s="72"/>
      <c r="IV384" s="72"/>
      <c r="IW384" s="72"/>
      <c r="IX384" s="72"/>
      <c r="IY384" s="72"/>
      <c r="IZ384" s="72"/>
      <c r="JA384" s="72"/>
      <c r="JB384" s="72"/>
      <c r="JC384" s="72"/>
      <c r="JD384" s="72"/>
      <c r="JE384" s="72"/>
      <c r="JF384" s="72"/>
      <c r="JG384" s="72"/>
      <c r="JH384" s="72"/>
      <c r="JI384" s="72"/>
      <c r="JJ384" s="72"/>
    </row>
    <row r="385" spans="1:270" ht="45" x14ac:dyDescent="0.2">
      <c r="A385" s="229"/>
      <c r="B385" s="228"/>
      <c r="C385" s="227"/>
      <c r="D385" s="107" t="s">
        <v>3</v>
      </c>
      <c r="E385" s="109">
        <v>0</v>
      </c>
      <c r="F385" s="109">
        <f>G385+H385+I385+J385+K385</f>
        <v>0</v>
      </c>
      <c r="G385" s="109">
        <v>0</v>
      </c>
      <c r="H385" s="109">
        <v>0</v>
      </c>
      <c r="I385" s="109">
        <v>0</v>
      </c>
      <c r="J385" s="109">
        <v>0</v>
      </c>
      <c r="K385" s="109">
        <v>0</v>
      </c>
      <c r="L385" s="227"/>
      <c r="M385" s="241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  <c r="AW385" s="72"/>
      <c r="AX385" s="72"/>
      <c r="AY385" s="72"/>
      <c r="AZ385" s="72"/>
      <c r="BA385" s="72"/>
      <c r="BB385" s="72"/>
      <c r="BC385" s="72"/>
      <c r="BD385" s="72"/>
      <c r="BE385" s="72"/>
      <c r="BF385" s="72"/>
      <c r="BG385" s="72"/>
      <c r="BH385" s="72"/>
      <c r="BI385" s="72"/>
      <c r="BJ385" s="72"/>
      <c r="BK385" s="72"/>
      <c r="BL385" s="72"/>
      <c r="BM385" s="72"/>
      <c r="BN385" s="72"/>
      <c r="BO385" s="72"/>
      <c r="BP385" s="72"/>
      <c r="BQ385" s="72"/>
      <c r="BR385" s="72"/>
      <c r="BS385" s="72"/>
      <c r="BT385" s="72"/>
      <c r="BU385" s="72"/>
      <c r="BV385" s="72"/>
      <c r="BW385" s="72"/>
      <c r="BX385" s="72"/>
      <c r="BY385" s="72"/>
      <c r="BZ385" s="72"/>
      <c r="CA385" s="72"/>
      <c r="CB385" s="72"/>
      <c r="CC385" s="72"/>
      <c r="CD385" s="72"/>
      <c r="CE385" s="72"/>
      <c r="CF385" s="72"/>
      <c r="CG385" s="72"/>
      <c r="CH385" s="72"/>
      <c r="CI385" s="72"/>
      <c r="CJ385" s="72"/>
      <c r="CK385" s="72"/>
      <c r="CL385" s="72"/>
      <c r="CM385" s="72"/>
      <c r="CN385" s="72"/>
      <c r="CO385" s="72"/>
      <c r="CP385" s="72"/>
      <c r="CQ385" s="72"/>
      <c r="CR385" s="72"/>
      <c r="CS385" s="72"/>
      <c r="CT385" s="72"/>
      <c r="CU385" s="72"/>
      <c r="CV385" s="72"/>
      <c r="CW385" s="72"/>
      <c r="CX385" s="72"/>
      <c r="CY385" s="72"/>
      <c r="CZ385" s="72"/>
      <c r="DA385" s="72"/>
      <c r="DB385" s="72"/>
      <c r="DC385" s="72"/>
      <c r="DD385" s="72"/>
      <c r="DE385" s="72"/>
      <c r="DF385" s="72"/>
      <c r="DG385" s="72"/>
      <c r="DH385" s="72"/>
      <c r="DI385" s="72"/>
      <c r="DJ385" s="72"/>
      <c r="DK385" s="72"/>
      <c r="DL385" s="72"/>
      <c r="DM385" s="72"/>
      <c r="DN385" s="72"/>
      <c r="DO385" s="72"/>
      <c r="DP385" s="72"/>
      <c r="DQ385" s="72"/>
      <c r="DR385" s="72"/>
      <c r="DS385" s="72"/>
      <c r="DT385" s="72"/>
      <c r="DU385" s="72"/>
      <c r="DV385" s="72"/>
      <c r="DW385" s="72"/>
      <c r="DX385" s="72"/>
      <c r="DY385" s="72"/>
      <c r="DZ385" s="72"/>
      <c r="EA385" s="72"/>
      <c r="EB385" s="72"/>
      <c r="EC385" s="72"/>
      <c r="ED385" s="72"/>
      <c r="EE385" s="72"/>
      <c r="EF385" s="72"/>
      <c r="EG385" s="72"/>
      <c r="EH385" s="72"/>
      <c r="EI385" s="72"/>
      <c r="EJ385" s="72"/>
      <c r="EK385" s="72"/>
      <c r="EL385" s="72"/>
      <c r="EM385" s="72"/>
      <c r="EN385" s="72"/>
      <c r="EO385" s="72"/>
      <c r="EP385" s="72"/>
      <c r="EQ385" s="72"/>
      <c r="ER385" s="72"/>
      <c r="ES385" s="72"/>
      <c r="ET385" s="72"/>
      <c r="EU385" s="72"/>
      <c r="EV385" s="72"/>
      <c r="EW385" s="72"/>
      <c r="EX385" s="72"/>
      <c r="EY385" s="72"/>
      <c r="EZ385" s="72"/>
      <c r="FA385" s="72"/>
      <c r="FB385" s="72"/>
      <c r="FC385" s="72"/>
      <c r="FD385" s="72"/>
      <c r="FE385" s="72"/>
      <c r="FF385" s="72"/>
      <c r="FG385" s="72"/>
      <c r="FH385" s="72"/>
      <c r="FI385" s="72"/>
      <c r="FJ385" s="72"/>
      <c r="FK385" s="72"/>
      <c r="FL385" s="72"/>
      <c r="FM385" s="72"/>
      <c r="FN385" s="72"/>
      <c r="FO385" s="72"/>
      <c r="FP385" s="72"/>
      <c r="FQ385" s="72"/>
      <c r="FR385" s="72"/>
      <c r="FS385" s="72"/>
      <c r="FT385" s="72"/>
      <c r="FU385" s="72"/>
      <c r="FV385" s="72"/>
      <c r="FW385" s="72"/>
      <c r="FX385" s="72"/>
      <c r="FY385" s="72"/>
      <c r="FZ385" s="72"/>
      <c r="GA385" s="72"/>
      <c r="GB385" s="72"/>
      <c r="GC385" s="72"/>
      <c r="GD385" s="72"/>
      <c r="GE385" s="72"/>
      <c r="GF385" s="72"/>
      <c r="GG385" s="72"/>
      <c r="GH385" s="72"/>
      <c r="GI385" s="72"/>
      <c r="GJ385" s="72"/>
      <c r="GK385" s="72"/>
      <c r="GL385" s="72"/>
      <c r="GM385" s="72"/>
      <c r="GN385" s="72"/>
      <c r="GO385" s="72"/>
      <c r="GP385" s="72"/>
      <c r="GQ385" s="72"/>
      <c r="GR385" s="72"/>
      <c r="GS385" s="72"/>
      <c r="GT385" s="72"/>
      <c r="GU385" s="72"/>
      <c r="GV385" s="72"/>
      <c r="GW385" s="72"/>
      <c r="GX385" s="72"/>
      <c r="GY385" s="72"/>
      <c r="GZ385" s="72"/>
      <c r="HA385" s="72"/>
      <c r="HB385" s="72"/>
      <c r="HC385" s="72"/>
      <c r="HD385" s="72"/>
      <c r="HE385" s="72"/>
      <c r="HF385" s="72"/>
      <c r="HG385" s="72"/>
      <c r="HH385" s="72"/>
      <c r="HI385" s="72"/>
      <c r="HJ385" s="72"/>
      <c r="HK385" s="72"/>
      <c r="HL385" s="72"/>
      <c r="HM385" s="72"/>
      <c r="HN385" s="72"/>
      <c r="HO385" s="72"/>
      <c r="HP385" s="72"/>
      <c r="HQ385" s="72"/>
      <c r="HR385" s="72"/>
      <c r="HS385" s="72"/>
      <c r="HT385" s="72"/>
      <c r="HU385" s="72"/>
      <c r="HV385" s="72"/>
      <c r="HW385" s="72"/>
      <c r="HX385" s="72"/>
      <c r="HY385" s="72"/>
      <c r="HZ385" s="72"/>
      <c r="IA385" s="72"/>
      <c r="IB385" s="72"/>
      <c r="IC385" s="72"/>
      <c r="ID385" s="72"/>
      <c r="IE385" s="72"/>
      <c r="IF385" s="72"/>
      <c r="IG385" s="72"/>
      <c r="IH385" s="72"/>
      <c r="II385" s="72"/>
      <c r="IJ385" s="72"/>
      <c r="IK385" s="72"/>
      <c r="IL385" s="72"/>
      <c r="IM385" s="72"/>
      <c r="IN385" s="72"/>
      <c r="IO385" s="72"/>
      <c r="IP385" s="72"/>
      <c r="IQ385" s="72"/>
      <c r="IR385" s="72"/>
      <c r="IS385" s="72"/>
      <c r="IT385" s="72"/>
      <c r="IU385" s="72"/>
      <c r="IV385" s="72"/>
      <c r="IW385" s="72"/>
      <c r="IX385" s="72"/>
      <c r="IY385" s="72"/>
      <c r="IZ385" s="72"/>
      <c r="JA385" s="72"/>
      <c r="JB385" s="72"/>
      <c r="JC385" s="72"/>
      <c r="JD385" s="72"/>
      <c r="JE385" s="72"/>
      <c r="JF385" s="72"/>
      <c r="JG385" s="72"/>
      <c r="JH385" s="72"/>
      <c r="JI385" s="72"/>
      <c r="JJ385" s="72"/>
    </row>
    <row r="386" spans="1:270" s="10" customFormat="1" ht="66.75" customHeight="1" x14ac:dyDescent="0.2">
      <c r="A386" s="229"/>
      <c r="B386" s="228"/>
      <c r="C386" s="227"/>
      <c r="D386" s="107" t="s">
        <v>2</v>
      </c>
      <c r="E386" s="109">
        <v>0</v>
      </c>
      <c r="F386" s="109">
        <f>G386+H386+I386+J386+K386</f>
        <v>0</v>
      </c>
      <c r="G386" s="109">
        <v>0</v>
      </c>
      <c r="H386" s="109">
        <v>0</v>
      </c>
      <c r="I386" s="109">
        <v>0</v>
      </c>
      <c r="J386" s="109">
        <v>0</v>
      </c>
      <c r="K386" s="109">
        <v>0</v>
      </c>
      <c r="L386" s="227"/>
      <c r="M386" s="24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1"/>
      <c r="DD386" s="11"/>
      <c r="DE386" s="11"/>
      <c r="DF386" s="11"/>
      <c r="DG386" s="11"/>
      <c r="DH386" s="11"/>
      <c r="DI386" s="11"/>
      <c r="DJ386" s="11"/>
      <c r="DK386" s="11"/>
      <c r="DL386" s="11"/>
      <c r="DM386" s="11"/>
      <c r="DN386" s="11"/>
      <c r="DO386" s="11"/>
      <c r="DP386" s="11"/>
      <c r="DQ386" s="11"/>
      <c r="DR386" s="11"/>
      <c r="DS386" s="11"/>
      <c r="DT386" s="11"/>
      <c r="DU386" s="11"/>
      <c r="DV386" s="11"/>
      <c r="DW386" s="11"/>
      <c r="DX386" s="11"/>
      <c r="DY386" s="11"/>
      <c r="DZ386" s="11"/>
      <c r="EA386" s="11"/>
      <c r="EB386" s="11"/>
      <c r="EC386" s="11"/>
      <c r="ED386" s="11"/>
      <c r="EE386" s="11"/>
      <c r="EF386" s="11"/>
      <c r="EG386" s="11"/>
      <c r="EH386" s="11"/>
      <c r="EI386" s="11"/>
      <c r="EJ386" s="11"/>
      <c r="EK386" s="11"/>
      <c r="EL386" s="11"/>
      <c r="EM386" s="11"/>
      <c r="EN386" s="11"/>
      <c r="EO386" s="11"/>
      <c r="EP386" s="11"/>
      <c r="EQ386" s="11"/>
      <c r="ER386" s="11"/>
      <c r="ES386" s="11"/>
      <c r="ET386" s="11"/>
      <c r="EU386" s="11"/>
      <c r="EV386" s="11"/>
      <c r="EW386" s="11"/>
      <c r="EX386" s="11"/>
      <c r="EY386" s="11"/>
      <c r="EZ386" s="11"/>
      <c r="FA386" s="11"/>
      <c r="FB386" s="11"/>
      <c r="FC386" s="11"/>
      <c r="FD386" s="11"/>
      <c r="FE386" s="11"/>
      <c r="FF386" s="11"/>
      <c r="FG386" s="11"/>
      <c r="FH386" s="11"/>
      <c r="FI386" s="11"/>
      <c r="FJ386" s="11"/>
      <c r="FK386" s="11"/>
      <c r="FL386" s="11"/>
      <c r="FM386" s="11"/>
      <c r="FN386" s="11"/>
      <c r="FO386" s="11"/>
      <c r="FP386" s="11"/>
      <c r="FQ386" s="11"/>
      <c r="FR386" s="11"/>
      <c r="FS386" s="11"/>
      <c r="FT386" s="11"/>
      <c r="FU386" s="11"/>
      <c r="FV386" s="11"/>
      <c r="FW386" s="11"/>
      <c r="FX386" s="11"/>
      <c r="FY386" s="11"/>
      <c r="FZ386" s="11"/>
      <c r="GA386" s="11"/>
      <c r="GB386" s="11"/>
      <c r="GC386" s="11"/>
      <c r="GD386" s="11"/>
      <c r="GE386" s="11"/>
      <c r="GF386" s="11"/>
      <c r="GG386" s="11"/>
      <c r="GH386" s="11"/>
      <c r="GI386" s="11"/>
      <c r="GJ386" s="11"/>
      <c r="GK386" s="11"/>
      <c r="GL386" s="11"/>
      <c r="GM386" s="11"/>
      <c r="GN386" s="11"/>
      <c r="GO386" s="11"/>
      <c r="GP386" s="11"/>
      <c r="GQ386" s="11"/>
      <c r="GR386" s="11"/>
      <c r="GS386" s="11"/>
      <c r="GT386" s="11"/>
      <c r="GU386" s="11"/>
      <c r="GV386" s="11"/>
      <c r="GW386" s="11"/>
      <c r="GX386" s="11"/>
      <c r="GY386" s="11"/>
      <c r="GZ386" s="11"/>
      <c r="HA386" s="11"/>
      <c r="HB386" s="11"/>
      <c r="HC386" s="11"/>
      <c r="HD386" s="11"/>
      <c r="HE386" s="11"/>
      <c r="HF386" s="11"/>
      <c r="HG386" s="11"/>
      <c r="HH386" s="11"/>
      <c r="HI386" s="11"/>
      <c r="HJ386" s="11"/>
      <c r="HK386" s="11"/>
      <c r="HL386" s="11"/>
      <c r="HM386" s="11"/>
      <c r="HN386" s="11"/>
      <c r="HO386" s="11"/>
      <c r="HP386" s="11"/>
      <c r="HQ386" s="11"/>
      <c r="HR386" s="11"/>
      <c r="HS386" s="11"/>
      <c r="HT386" s="11"/>
      <c r="HU386" s="11"/>
      <c r="HV386" s="11"/>
      <c r="HW386" s="11"/>
      <c r="HX386" s="11"/>
      <c r="HY386" s="11"/>
      <c r="HZ386" s="11"/>
      <c r="IA386" s="11"/>
      <c r="IB386" s="11"/>
      <c r="IC386" s="11"/>
      <c r="ID386" s="11"/>
      <c r="IE386" s="11"/>
      <c r="IF386" s="11"/>
      <c r="IG386" s="11"/>
      <c r="IH386" s="11"/>
      <c r="II386" s="11"/>
      <c r="IJ386" s="11"/>
      <c r="IK386" s="11"/>
      <c r="IL386" s="11"/>
      <c r="IM386" s="11"/>
      <c r="IN386" s="11"/>
      <c r="IO386" s="11"/>
      <c r="IP386" s="11"/>
      <c r="IQ386" s="11"/>
      <c r="IR386" s="11"/>
      <c r="IS386" s="11"/>
      <c r="IT386" s="11"/>
      <c r="IU386" s="11"/>
      <c r="IV386" s="11"/>
      <c r="IW386" s="11"/>
      <c r="IX386" s="11"/>
      <c r="IY386" s="11"/>
      <c r="IZ386" s="11"/>
      <c r="JA386" s="11"/>
      <c r="JB386" s="11"/>
      <c r="JC386" s="11"/>
      <c r="JD386" s="11"/>
      <c r="JE386" s="11"/>
      <c r="JF386" s="11"/>
      <c r="JG386" s="11"/>
      <c r="JH386" s="11"/>
      <c r="JI386" s="11"/>
      <c r="JJ386" s="11"/>
    </row>
    <row r="387" spans="1:270" ht="76.5" customHeight="1" x14ac:dyDescent="0.2">
      <c r="A387" s="229"/>
      <c r="B387" s="228"/>
      <c r="C387" s="227"/>
      <c r="D387" s="107" t="s">
        <v>22</v>
      </c>
      <c r="E387" s="110">
        <v>0</v>
      </c>
      <c r="F387" s="109">
        <f>G387+H387+I387+J387+K387</f>
        <v>0</v>
      </c>
      <c r="G387" s="110">
        <v>0</v>
      </c>
      <c r="H387" s="110">
        <v>0</v>
      </c>
      <c r="I387" s="110">
        <v>0</v>
      </c>
      <c r="J387" s="110">
        <v>0</v>
      </c>
      <c r="K387" s="110">
        <v>0</v>
      </c>
      <c r="L387" s="227"/>
      <c r="M387" s="241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  <c r="AN387" s="72"/>
      <c r="AO387" s="72"/>
      <c r="AP387" s="72"/>
      <c r="AQ387" s="72"/>
      <c r="AR387" s="72"/>
      <c r="AS387" s="72"/>
      <c r="AT387" s="72"/>
      <c r="AU387" s="72"/>
      <c r="AV387" s="72"/>
      <c r="AW387" s="72"/>
      <c r="AX387" s="72"/>
      <c r="AY387" s="72"/>
      <c r="AZ387" s="72"/>
      <c r="BA387" s="72"/>
      <c r="BB387" s="72"/>
      <c r="BC387" s="72"/>
      <c r="BD387" s="72"/>
      <c r="BE387" s="72"/>
      <c r="BF387" s="72"/>
      <c r="BG387" s="72"/>
      <c r="BH387" s="72"/>
      <c r="BI387" s="72"/>
      <c r="BJ387" s="72"/>
      <c r="BK387" s="72"/>
      <c r="BL387" s="72"/>
      <c r="BM387" s="72"/>
      <c r="BN387" s="72"/>
      <c r="BO387" s="72"/>
      <c r="BP387" s="72"/>
      <c r="BQ387" s="72"/>
      <c r="BR387" s="72"/>
      <c r="BS387" s="72"/>
      <c r="BT387" s="72"/>
      <c r="BU387" s="72"/>
      <c r="BV387" s="72"/>
      <c r="BW387" s="72"/>
      <c r="BX387" s="72"/>
      <c r="BY387" s="72"/>
      <c r="BZ387" s="72"/>
      <c r="CA387" s="72"/>
      <c r="CB387" s="72"/>
      <c r="CC387" s="72"/>
      <c r="CD387" s="72"/>
      <c r="CE387" s="72"/>
      <c r="CF387" s="72"/>
      <c r="CG387" s="72"/>
      <c r="CH387" s="72"/>
      <c r="CI387" s="72"/>
      <c r="CJ387" s="72"/>
      <c r="CK387" s="72"/>
      <c r="CL387" s="72"/>
      <c r="CM387" s="72"/>
      <c r="CN387" s="72"/>
      <c r="CO387" s="72"/>
      <c r="CP387" s="72"/>
      <c r="CQ387" s="72"/>
      <c r="CR387" s="72"/>
      <c r="CS387" s="72"/>
      <c r="CT387" s="72"/>
      <c r="CU387" s="72"/>
      <c r="CV387" s="72"/>
      <c r="CW387" s="72"/>
      <c r="CX387" s="72"/>
      <c r="CY387" s="72"/>
      <c r="CZ387" s="72"/>
      <c r="DA387" s="72"/>
      <c r="DB387" s="72"/>
      <c r="DC387" s="72"/>
      <c r="DD387" s="72"/>
      <c r="DE387" s="72"/>
      <c r="DF387" s="72"/>
      <c r="DG387" s="72"/>
      <c r="DH387" s="72"/>
      <c r="DI387" s="72"/>
      <c r="DJ387" s="72"/>
      <c r="DK387" s="72"/>
      <c r="DL387" s="72"/>
      <c r="DM387" s="72"/>
      <c r="DN387" s="72"/>
      <c r="DO387" s="72"/>
      <c r="DP387" s="72"/>
      <c r="DQ387" s="72"/>
      <c r="DR387" s="72"/>
      <c r="DS387" s="72"/>
      <c r="DT387" s="72"/>
      <c r="DU387" s="72"/>
      <c r="DV387" s="72"/>
      <c r="DW387" s="72"/>
      <c r="DX387" s="72"/>
      <c r="DY387" s="72"/>
      <c r="DZ387" s="72"/>
      <c r="EA387" s="72"/>
      <c r="EB387" s="72"/>
      <c r="EC387" s="72"/>
      <c r="ED387" s="72"/>
      <c r="EE387" s="72"/>
      <c r="EF387" s="72"/>
      <c r="EG387" s="72"/>
      <c r="EH387" s="72"/>
      <c r="EI387" s="72"/>
      <c r="EJ387" s="72"/>
      <c r="EK387" s="72"/>
      <c r="EL387" s="72"/>
      <c r="EM387" s="72"/>
      <c r="EN387" s="72"/>
      <c r="EO387" s="72"/>
      <c r="EP387" s="72"/>
      <c r="EQ387" s="72"/>
      <c r="ER387" s="72"/>
      <c r="ES387" s="72"/>
      <c r="ET387" s="72"/>
      <c r="EU387" s="72"/>
      <c r="EV387" s="72"/>
      <c r="EW387" s="72"/>
      <c r="EX387" s="72"/>
      <c r="EY387" s="72"/>
      <c r="EZ387" s="72"/>
      <c r="FA387" s="72"/>
      <c r="FB387" s="72"/>
      <c r="FC387" s="72"/>
      <c r="FD387" s="72"/>
      <c r="FE387" s="72"/>
      <c r="FF387" s="72"/>
      <c r="FG387" s="72"/>
      <c r="FH387" s="72"/>
      <c r="FI387" s="72"/>
      <c r="FJ387" s="72"/>
      <c r="FK387" s="72"/>
      <c r="FL387" s="72"/>
      <c r="FM387" s="72"/>
      <c r="FN387" s="72"/>
      <c r="FO387" s="72"/>
      <c r="FP387" s="72"/>
      <c r="FQ387" s="72"/>
      <c r="FR387" s="72"/>
      <c r="FS387" s="72"/>
      <c r="FT387" s="72"/>
      <c r="FU387" s="72"/>
      <c r="FV387" s="72"/>
      <c r="FW387" s="72"/>
      <c r="FX387" s="72"/>
      <c r="FY387" s="72"/>
      <c r="FZ387" s="72"/>
      <c r="GA387" s="72"/>
      <c r="GB387" s="72"/>
      <c r="GC387" s="72"/>
      <c r="GD387" s="72"/>
      <c r="GE387" s="72"/>
      <c r="GF387" s="72"/>
      <c r="GG387" s="72"/>
      <c r="GH387" s="72"/>
      <c r="GI387" s="72"/>
      <c r="GJ387" s="72"/>
      <c r="GK387" s="72"/>
      <c r="GL387" s="72"/>
      <c r="GM387" s="72"/>
      <c r="GN387" s="72"/>
      <c r="GO387" s="72"/>
      <c r="GP387" s="72"/>
      <c r="GQ387" s="72"/>
      <c r="GR387" s="72"/>
      <c r="GS387" s="72"/>
      <c r="GT387" s="72"/>
      <c r="GU387" s="72"/>
      <c r="GV387" s="72"/>
      <c r="GW387" s="72"/>
      <c r="GX387" s="72"/>
      <c r="GY387" s="72"/>
      <c r="GZ387" s="72"/>
      <c r="HA387" s="72"/>
      <c r="HB387" s="72"/>
      <c r="HC387" s="72"/>
      <c r="HD387" s="72"/>
      <c r="HE387" s="72"/>
      <c r="HF387" s="72"/>
      <c r="HG387" s="72"/>
      <c r="HH387" s="72"/>
      <c r="HI387" s="72"/>
      <c r="HJ387" s="72"/>
      <c r="HK387" s="72"/>
      <c r="HL387" s="72"/>
      <c r="HM387" s="72"/>
      <c r="HN387" s="72"/>
      <c r="HO387" s="72"/>
      <c r="HP387" s="72"/>
      <c r="HQ387" s="72"/>
      <c r="HR387" s="72"/>
      <c r="HS387" s="72"/>
      <c r="HT387" s="72"/>
      <c r="HU387" s="72"/>
      <c r="HV387" s="72"/>
      <c r="HW387" s="72"/>
      <c r="HX387" s="72"/>
      <c r="HY387" s="72"/>
      <c r="HZ387" s="72"/>
      <c r="IA387" s="72"/>
      <c r="IB387" s="72"/>
      <c r="IC387" s="72"/>
      <c r="ID387" s="72"/>
      <c r="IE387" s="72"/>
      <c r="IF387" s="72"/>
      <c r="IG387" s="72"/>
      <c r="IH387" s="72"/>
      <c r="II387" s="72"/>
      <c r="IJ387" s="72"/>
      <c r="IK387" s="72"/>
      <c r="IL387" s="72"/>
      <c r="IM387" s="72"/>
      <c r="IN387" s="72"/>
      <c r="IO387" s="72"/>
      <c r="IP387" s="72"/>
      <c r="IQ387" s="72"/>
      <c r="IR387" s="72"/>
      <c r="IS387" s="72"/>
      <c r="IT387" s="72"/>
      <c r="IU387" s="72"/>
      <c r="IV387" s="72"/>
      <c r="IW387" s="72"/>
      <c r="IX387" s="72"/>
      <c r="IY387" s="72"/>
      <c r="IZ387" s="72"/>
      <c r="JA387" s="72"/>
      <c r="JB387" s="72"/>
      <c r="JC387" s="72"/>
      <c r="JD387" s="72"/>
      <c r="JE387" s="72"/>
      <c r="JF387" s="72"/>
      <c r="JG387" s="72"/>
      <c r="JH387" s="72"/>
      <c r="JI387" s="72"/>
      <c r="JJ387" s="72"/>
    </row>
    <row r="388" spans="1:270" ht="34.5" customHeight="1" x14ac:dyDescent="0.2">
      <c r="A388" s="229"/>
      <c r="B388" s="228"/>
      <c r="C388" s="227"/>
      <c r="D388" s="107" t="s">
        <v>0</v>
      </c>
      <c r="E388" s="288" t="s">
        <v>63</v>
      </c>
      <c r="F388" s="289"/>
      <c r="G388" s="289"/>
      <c r="H388" s="289"/>
      <c r="I388" s="289"/>
      <c r="J388" s="289"/>
      <c r="K388" s="290"/>
      <c r="L388" s="227"/>
      <c r="M388" s="260"/>
    </row>
    <row r="389" spans="1:270" ht="21" customHeight="1" x14ac:dyDescent="0.2">
      <c r="A389" s="245" t="s">
        <v>64</v>
      </c>
      <c r="B389" s="285" t="s">
        <v>286</v>
      </c>
      <c r="C389" s="227" t="s">
        <v>238</v>
      </c>
      <c r="D389" s="107" t="s">
        <v>4</v>
      </c>
      <c r="E389" s="5">
        <f>E390+E391+E392+E393</f>
        <v>1890</v>
      </c>
      <c r="F389" s="5">
        <f>F390+F391+F392+F393</f>
        <v>9480</v>
      </c>
      <c r="G389" s="5">
        <f>G390+G391+G392+G393</f>
        <v>1800</v>
      </c>
      <c r="H389" s="5">
        <f t="shared" ref="H389:K389" si="320">H390+H391+H392+H393</f>
        <v>1920</v>
      </c>
      <c r="I389" s="5">
        <f t="shared" si="320"/>
        <v>1920</v>
      </c>
      <c r="J389" s="5">
        <f t="shared" si="320"/>
        <v>1920</v>
      </c>
      <c r="K389" s="5">
        <f t="shared" si="320"/>
        <v>1920</v>
      </c>
      <c r="L389" s="227" t="s">
        <v>87</v>
      </c>
      <c r="M389" s="257"/>
    </row>
    <row r="390" spans="1:270" ht="48.75" customHeight="1" x14ac:dyDescent="0.2">
      <c r="A390" s="246"/>
      <c r="B390" s="286"/>
      <c r="C390" s="227"/>
      <c r="D390" s="107" t="s">
        <v>3</v>
      </c>
      <c r="E390" s="5">
        <v>0</v>
      </c>
      <c r="F390" s="5">
        <f>G390+H390+I390+J390+K390</f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227"/>
      <c r="M390" s="258"/>
    </row>
    <row r="391" spans="1:270" ht="60.75" customHeight="1" x14ac:dyDescent="0.2">
      <c r="A391" s="246"/>
      <c r="B391" s="286"/>
      <c r="C391" s="227"/>
      <c r="D391" s="107" t="s">
        <v>2</v>
      </c>
      <c r="E391" s="109">
        <v>0</v>
      </c>
      <c r="F391" s="5">
        <f>G391+H391+I391+J391+K391</f>
        <v>0</v>
      </c>
      <c r="G391" s="109">
        <v>0</v>
      </c>
      <c r="H391" s="109">
        <v>0</v>
      </c>
      <c r="I391" s="109">
        <v>0</v>
      </c>
      <c r="J391" s="109">
        <v>0</v>
      </c>
      <c r="K391" s="109">
        <v>0</v>
      </c>
      <c r="L391" s="227"/>
      <c r="M391" s="258"/>
    </row>
    <row r="392" spans="1:270" ht="73.5" customHeight="1" x14ac:dyDescent="0.2">
      <c r="A392" s="246"/>
      <c r="B392" s="286"/>
      <c r="C392" s="227"/>
      <c r="D392" s="107" t="s">
        <v>22</v>
      </c>
      <c r="E392" s="5">
        <v>1890</v>
      </c>
      <c r="F392" s="5">
        <f>G392+H392+I392+J392+K392</f>
        <v>9480</v>
      </c>
      <c r="G392" s="5">
        <v>1800</v>
      </c>
      <c r="H392" s="5">
        <v>1920</v>
      </c>
      <c r="I392" s="5">
        <v>1920</v>
      </c>
      <c r="J392" s="5">
        <v>1920</v>
      </c>
      <c r="K392" s="5">
        <v>1920</v>
      </c>
      <c r="L392" s="227"/>
      <c r="M392" s="258"/>
    </row>
    <row r="393" spans="1:270" ht="34.5" customHeight="1" x14ac:dyDescent="0.2">
      <c r="A393" s="247"/>
      <c r="B393" s="287"/>
      <c r="C393" s="227"/>
      <c r="D393" s="107" t="s">
        <v>0</v>
      </c>
      <c r="E393" s="5">
        <v>0</v>
      </c>
      <c r="F393" s="5">
        <f>G393+H393+I393+J393+K393</f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227"/>
      <c r="M393" s="259"/>
    </row>
    <row r="394" spans="1:270" ht="20.25" customHeight="1" x14ac:dyDescent="0.2">
      <c r="A394" s="245" t="s">
        <v>62</v>
      </c>
      <c r="B394" s="224" t="s">
        <v>287</v>
      </c>
      <c r="C394" s="227" t="s">
        <v>238</v>
      </c>
      <c r="D394" s="107" t="s">
        <v>4</v>
      </c>
      <c r="E394" s="109">
        <f t="shared" ref="E394" si="321">E395+E396+E397+E398</f>
        <v>100</v>
      </c>
      <c r="F394" s="109">
        <f>F395+F396+F397+F398</f>
        <v>500</v>
      </c>
      <c r="G394" s="109">
        <f>G395+G396+G397+G398</f>
        <v>100</v>
      </c>
      <c r="H394" s="109">
        <f t="shared" ref="H394:K394" si="322">H395+H396+H397+H398</f>
        <v>100</v>
      </c>
      <c r="I394" s="109">
        <f t="shared" si="322"/>
        <v>100</v>
      </c>
      <c r="J394" s="109">
        <f t="shared" si="322"/>
        <v>100</v>
      </c>
      <c r="K394" s="109">
        <f t="shared" si="322"/>
        <v>100</v>
      </c>
      <c r="L394" s="227" t="s">
        <v>87</v>
      </c>
      <c r="M394" s="260"/>
    </row>
    <row r="395" spans="1:270" ht="45" customHeight="1" x14ac:dyDescent="0.2">
      <c r="A395" s="246"/>
      <c r="B395" s="225"/>
      <c r="C395" s="227"/>
      <c r="D395" s="107" t="s">
        <v>3</v>
      </c>
      <c r="E395" s="109">
        <v>0</v>
      </c>
      <c r="F395" s="109">
        <f>G395+H395+I395+J395+K395</f>
        <v>0</v>
      </c>
      <c r="G395" s="109">
        <v>0</v>
      </c>
      <c r="H395" s="109">
        <v>0</v>
      </c>
      <c r="I395" s="109">
        <v>0</v>
      </c>
      <c r="J395" s="109">
        <v>0</v>
      </c>
      <c r="K395" s="109">
        <v>0</v>
      </c>
      <c r="L395" s="227"/>
      <c r="M395" s="260"/>
    </row>
    <row r="396" spans="1:270" ht="57" customHeight="1" x14ac:dyDescent="0.2">
      <c r="A396" s="246"/>
      <c r="B396" s="225"/>
      <c r="C396" s="227"/>
      <c r="D396" s="107" t="s">
        <v>2</v>
      </c>
      <c r="E396" s="109">
        <v>0</v>
      </c>
      <c r="F396" s="109">
        <f>G396+H396+I396+J396+K396</f>
        <v>0</v>
      </c>
      <c r="G396" s="109">
        <v>0</v>
      </c>
      <c r="H396" s="109">
        <v>0</v>
      </c>
      <c r="I396" s="109">
        <v>0</v>
      </c>
      <c r="J396" s="109">
        <v>0</v>
      </c>
      <c r="K396" s="109">
        <v>0</v>
      </c>
      <c r="L396" s="227"/>
      <c r="M396" s="260"/>
    </row>
    <row r="397" spans="1:270" ht="75.75" customHeight="1" x14ac:dyDescent="0.2">
      <c r="A397" s="246"/>
      <c r="B397" s="225"/>
      <c r="C397" s="227"/>
      <c r="D397" s="107" t="s">
        <v>22</v>
      </c>
      <c r="E397" s="110">
        <v>100</v>
      </c>
      <c r="F397" s="109">
        <f>G397+H397+I397+J397+K397</f>
        <v>500</v>
      </c>
      <c r="G397" s="110">
        <v>100</v>
      </c>
      <c r="H397" s="110">
        <v>100</v>
      </c>
      <c r="I397" s="110">
        <v>100</v>
      </c>
      <c r="J397" s="110">
        <v>100</v>
      </c>
      <c r="K397" s="110">
        <v>100</v>
      </c>
      <c r="L397" s="227"/>
      <c r="M397" s="260"/>
    </row>
    <row r="398" spans="1:270" ht="34.5" customHeight="1" x14ac:dyDescent="0.2">
      <c r="A398" s="247"/>
      <c r="B398" s="226"/>
      <c r="C398" s="227"/>
      <c r="D398" s="107" t="s">
        <v>0</v>
      </c>
      <c r="E398" s="109">
        <v>0</v>
      </c>
      <c r="F398" s="109">
        <f>G398+H398+I398+J398+K398</f>
        <v>0</v>
      </c>
      <c r="G398" s="109">
        <v>0</v>
      </c>
      <c r="H398" s="109">
        <v>0</v>
      </c>
      <c r="I398" s="109">
        <v>0</v>
      </c>
      <c r="J398" s="109">
        <v>0</v>
      </c>
      <c r="K398" s="109">
        <v>0</v>
      </c>
      <c r="L398" s="227"/>
      <c r="M398" s="260"/>
    </row>
    <row r="399" spans="1:270" ht="21.75" customHeight="1" x14ac:dyDescent="0.2">
      <c r="A399" s="245" t="s">
        <v>65</v>
      </c>
      <c r="B399" s="224" t="s">
        <v>288</v>
      </c>
      <c r="C399" s="227" t="s">
        <v>238</v>
      </c>
      <c r="D399" s="107" t="s">
        <v>4</v>
      </c>
      <c r="E399" s="109">
        <f>E400+E401+E403</f>
        <v>0</v>
      </c>
      <c r="F399" s="109">
        <f t="shared" ref="F399:K399" si="323">F400+F401+F402+F403</f>
        <v>7200</v>
      </c>
      <c r="G399" s="109">
        <f t="shared" si="323"/>
        <v>1200</v>
      </c>
      <c r="H399" s="109">
        <f t="shared" si="323"/>
        <v>1500</v>
      </c>
      <c r="I399" s="109">
        <f t="shared" si="323"/>
        <v>1500</v>
      </c>
      <c r="J399" s="109">
        <f t="shared" si="323"/>
        <v>1500</v>
      </c>
      <c r="K399" s="109">
        <f t="shared" si="323"/>
        <v>1500</v>
      </c>
      <c r="L399" s="232" t="s">
        <v>187</v>
      </c>
      <c r="M399" s="257"/>
    </row>
    <row r="400" spans="1:270" ht="49.5" customHeight="1" x14ac:dyDescent="0.2">
      <c r="A400" s="246"/>
      <c r="B400" s="225"/>
      <c r="C400" s="227"/>
      <c r="D400" s="107" t="s">
        <v>3</v>
      </c>
      <c r="E400" s="109">
        <v>0</v>
      </c>
      <c r="F400" s="109">
        <f>G400+H400+I400+J400+K400</f>
        <v>0</v>
      </c>
      <c r="G400" s="109">
        <v>0</v>
      </c>
      <c r="H400" s="109">
        <v>0</v>
      </c>
      <c r="I400" s="109">
        <v>0</v>
      </c>
      <c r="J400" s="109">
        <v>0</v>
      </c>
      <c r="K400" s="109">
        <v>0</v>
      </c>
      <c r="L400" s="233"/>
      <c r="M400" s="258"/>
    </row>
    <row r="401" spans="1:13" ht="60" customHeight="1" x14ac:dyDescent="0.2">
      <c r="A401" s="246"/>
      <c r="B401" s="225"/>
      <c r="C401" s="227"/>
      <c r="D401" s="107" t="s">
        <v>2</v>
      </c>
      <c r="E401" s="109">
        <v>0</v>
      </c>
      <c r="F401" s="109">
        <f>G401+H401+I401+J401+K401</f>
        <v>0</v>
      </c>
      <c r="G401" s="109">
        <v>0</v>
      </c>
      <c r="H401" s="109">
        <v>0</v>
      </c>
      <c r="I401" s="109">
        <v>0</v>
      </c>
      <c r="J401" s="109">
        <v>0</v>
      </c>
      <c r="K401" s="109">
        <v>0</v>
      </c>
      <c r="L401" s="233"/>
      <c r="M401" s="258"/>
    </row>
    <row r="402" spans="1:13" ht="73.5" customHeight="1" x14ac:dyDescent="0.2">
      <c r="A402" s="246"/>
      <c r="B402" s="225"/>
      <c r="C402" s="227"/>
      <c r="D402" s="107" t="s">
        <v>22</v>
      </c>
      <c r="E402" s="5">
        <v>1200</v>
      </c>
      <c r="F402" s="109">
        <f>G402+H402+I402+J402+K402</f>
        <v>7200</v>
      </c>
      <c r="G402" s="5">
        <v>1200</v>
      </c>
      <c r="H402" s="5">
        <v>1500</v>
      </c>
      <c r="I402" s="5">
        <v>1500</v>
      </c>
      <c r="J402" s="5">
        <v>1500</v>
      </c>
      <c r="K402" s="5">
        <v>1500</v>
      </c>
      <c r="L402" s="233"/>
      <c r="M402" s="258"/>
    </row>
    <row r="403" spans="1:13" ht="34.5" customHeight="1" x14ac:dyDescent="0.2">
      <c r="A403" s="247"/>
      <c r="B403" s="226"/>
      <c r="C403" s="227"/>
      <c r="D403" s="107" t="s">
        <v>0</v>
      </c>
      <c r="E403" s="109">
        <v>0</v>
      </c>
      <c r="F403" s="109">
        <f>G403+H403+I403+J403+K403</f>
        <v>0</v>
      </c>
      <c r="G403" s="109">
        <v>0</v>
      </c>
      <c r="H403" s="109">
        <v>0</v>
      </c>
      <c r="I403" s="109">
        <v>0</v>
      </c>
      <c r="J403" s="109">
        <v>0</v>
      </c>
      <c r="K403" s="109">
        <v>0</v>
      </c>
      <c r="L403" s="234"/>
      <c r="M403" s="259"/>
    </row>
    <row r="404" spans="1:13" ht="21.75" customHeight="1" x14ac:dyDescent="0.2">
      <c r="A404" s="245" t="s">
        <v>66</v>
      </c>
      <c r="B404" s="224" t="s">
        <v>151</v>
      </c>
      <c r="C404" s="227" t="s">
        <v>238</v>
      </c>
      <c r="D404" s="107" t="s">
        <v>4</v>
      </c>
      <c r="E404" s="109">
        <f t="shared" ref="E404" si="324">E405+E406+E407+E408</f>
        <v>50</v>
      </c>
      <c r="F404" s="109">
        <f>F405+F406+F407+F408</f>
        <v>500</v>
      </c>
      <c r="G404" s="109">
        <f>G405+G406+G407+G408</f>
        <v>100</v>
      </c>
      <c r="H404" s="109">
        <f t="shared" ref="H404:K404" si="325">H405+H406+H407+H408</f>
        <v>100</v>
      </c>
      <c r="I404" s="109">
        <f t="shared" si="325"/>
        <v>100</v>
      </c>
      <c r="J404" s="109">
        <f t="shared" si="325"/>
        <v>100</v>
      </c>
      <c r="K404" s="109">
        <f t="shared" si="325"/>
        <v>100</v>
      </c>
      <c r="L404" s="227" t="s">
        <v>87</v>
      </c>
      <c r="M404" s="260"/>
    </row>
    <row r="405" spans="1:13" ht="48" customHeight="1" x14ac:dyDescent="0.2">
      <c r="A405" s="246"/>
      <c r="B405" s="225"/>
      <c r="C405" s="227"/>
      <c r="D405" s="107" t="s">
        <v>3</v>
      </c>
      <c r="E405" s="109">
        <v>0</v>
      </c>
      <c r="F405" s="109">
        <f>G405+H405+I405+J405+K405</f>
        <v>0</v>
      </c>
      <c r="G405" s="109">
        <v>0</v>
      </c>
      <c r="H405" s="109">
        <v>0</v>
      </c>
      <c r="I405" s="109">
        <v>0</v>
      </c>
      <c r="J405" s="109">
        <v>0</v>
      </c>
      <c r="K405" s="109">
        <v>0</v>
      </c>
      <c r="L405" s="227"/>
      <c r="M405" s="260"/>
    </row>
    <row r="406" spans="1:13" ht="62.25" customHeight="1" x14ac:dyDescent="0.2">
      <c r="A406" s="246"/>
      <c r="B406" s="225"/>
      <c r="C406" s="227"/>
      <c r="D406" s="107" t="s">
        <v>2</v>
      </c>
      <c r="E406" s="109">
        <v>0</v>
      </c>
      <c r="F406" s="109">
        <f>G406+H406+I406+J406+K406</f>
        <v>0</v>
      </c>
      <c r="G406" s="109">
        <v>0</v>
      </c>
      <c r="H406" s="109">
        <v>0</v>
      </c>
      <c r="I406" s="109">
        <v>0</v>
      </c>
      <c r="J406" s="109">
        <v>0</v>
      </c>
      <c r="K406" s="109">
        <v>0</v>
      </c>
      <c r="L406" s="227"/>
      <c r="M406" s="260"/>
    </row>
    <row r="407" spans="1:13" ht="74.25" customHeight="1" x14ac:dyDescent="0.2">
      <c r="A407" s="246"/>
      <c r="B407" s="225"/>
      <c r="C407" s="227"/>
      <c r="D407" s="107" t="s">
        <v>22</v>
      </c>
      <c r="E407" s="110">
        <v>50</v>
      </c>
      <c r="F407" s="109">
        <f>G407+H407+I407+J407+K407</f>
        <v>500</v>
      </c>
      <c r="G407" s="110">
        <v>100</v>
      </c>
      <c r="H407" s="110">
        <v>100</v>
      </c>
      <c r="I407" s="110">
        <v>100</v>
      </c>
      <c r="J407" s="110">
        <v>100</v>
      </c>
      <c r="K407" s="110">
        <v>100</v>
      </c>
      <c r="L407" s="227"/>
      <c r="M407" s="260"/>
    </row>
    <row r="408" spans="1:13" ht="33.75" customHeight="1" x14ac:dyDescent="0.2">
      <c r="A408" s="247"/>
      <c r="B408" s="226"/>
      <c r="C408" s="227"/>
      <c r="D408" s="107" t="s">
        <v>0</v>
      </c>
      <c r="E408" s="109">
        <v>0</v>
      </c>
      <c r="F408" s="109">
        <f>G408+H408+I408+J408+K408</f>
        <v>0</v>
      </c>
      <c r="G408" s="109">
        <v>0</v>
      </c>
      <c r="H408" s="109">
        <v>0</v>
      </c>
      <c r="I408" s="109">
        <v>0</v>
      </c>
      <c r="J408" s="109">
        <v>0</v>
      </c>
      <c r="K408" s="109">
        <v>0</v>
      </c>
      <c r="L408" s="227"/>
      <c r="M408" s="260"/>
    </row>
    <row r="409" spans="1:13" ht="21" customHeight="1" x14ac:dyDescent="0.2">
      <c r="A409" s="245" t="s">
        <v>67</v>
      </c>
      <c r="B409" s="224" t="s">
        <v>289</v>
      </c>
      <c r="C409" s="227" t="s">
        <v>238</v>
      </c>
      <c r="D409" s="107" t="s">
        <v>4</v>
      </c>
      <c r="E409" s="109">
        <f t="shared" ref="E409" si="326">E410+E411+E412+E413</f>
        <v>50</v>
      </c>
      <c r="F409" s="109">
        <f>F410+F411+F412+F413</f>
        <v>0</v>
      </c>
      <c r="G409" s="109">
        <f>G410+G411+G412+G413</f>
        <v>0</v>
      </c>
      <c r="H409" s="109">
        <f t="shared" ref="H409:K409" si="327">H410+H411+H412+H413</f>
        <v>0</v>
      </c>
      <c r="I409" s="109">
        <f t="shared" si="327"/>
        <v>0</v>
      </c>
      <c r="J409" s="109">
        <f t="shared" si="327"/>
        <v>0</v>
      </c>
      <c r="K409" s="109">
        <f t="shared" si="327"/>
        <v>0</v>
      </c>
      <c r="L409" s="224" t="s">
        <v>87</v>
      </c>
      <c r="M409" s="260"/>
    </row>
    <row r="410" spans="1:13" ht="45.75" customHeight="1" x14ac:dyDescent="0.2">
      <c r="A410" s="246"/>
      <c r="B410" s="225"/>
      <c r="C410" s="227"/>
      <c r="D410" s="107" t="s">
        <v>3</v>
      </c>
      <c r="E410" s="109">
        <v>0</v>
      </c>
      <c r="F410" s="109">
        <f>G410+H410+I410+J410+K410</f>
        <v>0</v>
      </c>
      <c r="G410" s="109">
        <v>0</v>
      </c>
      <c r="H410" s="109">
        <v>0</v>
      </c>
      <c r="I410" s="109">
        <v>0</v>
      </c>
      <c r="J410" s="109">
        <v>0</v>
      </c>
      <c r="K410" s="109">
        <v>0</v>
      </c>
      <c r="L410" s="225"/>
      <c r="M410" s="260"/>
    </row>
    <row r="411" spans="1:13" ht="60" customHeight="1" x14ac:dyDescent="0.2">
      <c r="A411" s="246"/>
      <c r="B411" s="225"/>
      <c r="C411" s="227"/>
      <c r="D411" s="107" t="s">
        <v>2</v>
      </c>
      <c r="E411" s="109">
        <v>0</v>
      </c>
      <c r="F411" s="109">
        <f>G411+H411+I411+J411+K411</f>
        <v>0</v>
      </c>
      <c r="G411" s="109">
        <v>0</v>
      </c>
      <c r="H411" s="109">
        <v>0</v>
      </c>
      <c r="I411" s="109">
        <v>0</v>
      </c>
      <c r="J411" s="109">
        <v>0</v>
      </c>
      <c r="K411" s="109">
        <v>0</v>
      </c>
      <c r="L411" s="225"/>
      <c r="M411" s="260"/>
    </row>
    <row r="412" spans="1:13" ht="75" customHeight="1" x14ac:dyDescent="0.2">
      <c r="A412" s="246"/>
      <c r="B412" s="225"/>
      <c r="C412" s="227"/>
      <c r="D412" s="107" t="s">
        <v>22</v>
      </c>
      <c r="E412" s="110">
        <v>50</v>
      </c>
      <c r="F412" s="109">
        <f>G412+H412+I412+J412+K412</f>
        <v>0</v>
      </c>
      <c r="G412" s="110">
        <v>0</v>
      </c>
      <c r="H412" s="110">
        <v>0</v>
      </c>
      <c r="I412" s="110">
        <v>0</v>
      </c>
      <c r="J412" s="110">
        <v>0</v>
      </c>
      <c r="K412" s="110">
        <v>0</v>
      </c>
      <c r="L412" s="225"/>
      <c r="M412" s="260"/>
    </row>
    <row r="413" spans="1:13" ht="34.5" customHeight="1" x14ac:dyDescent="0.2">
      <c r="A413" s="247"/>
      <c r="B413" s="226"/>
      <c r="C413" s="227"/>
      <c r="D413" s="107" t="s">
        <v>0</v>
      </c>
      <c r="E413" s="109">
        <v>0</v>
      </c>
      <c r="F413" s="109">
        <f>G413+H413+I413+J413+K413</f>
        <v>0</v>
      </c>
      <c r="G413" s="109">
        <v>0</v>
      </c>
      <c r="H413" s="109">
        <v>0</v>
      </c>
      <c r="I413" s="109">
        <v>0</v>
      </c>
      <c r="J413" s="109">
        <v>0</v>
      </c>
      <c r="K413" s="109">
        <v>0</v>
      </c>
      <c r="L413" s="226"/>
      <c r="M413" s="260"/>
    </row>
    <row r="414" spans="1:13" ht="24" customHeight="1" x14ac:dyDescent="0.2">
      <c r="A414" s="245" t="s">
        <v>68</v>
      </c>
      <c r="B414" s="224" t="s">
        <v>290</v>
      </c>
      <c r="C414" s="227" t="s">
        <v>238</v>
      </c>
      <c r="D414" s="107" t="s">
        <v>4</v>
      </c>
      <c r="E414" s="109">
        <f t="shared" ref="E414" si="328">E415+E416+E417+E418</f>
        <v>50</v>
      </c>
      <c r="F414" s="109">
        <f>F415+F416+F417+F418</f>
        <v>250</v>
      </c>
      <c r="G414" s="109">
        <f>G415+G416+G417+G418</f>
        <v>50</v>
      </c>
      <c r="H414" s="109">
        <f t="shared" ref="H414:K414" si="329">H415+H416+H417+H418</f>
        <v>50</v>
      </c>
      <c r="I414" s="109">
        <f t="shared" si="329"/>
        <v>50</v>
      </c>
      <c r="J414" s="109">
        <f t="shared" si="329"/>
        <v>50</v>
      </c>
      <c r="K414" s="109">
        <f t="shared" si="329"/>
        <v>50</v>
      </c>
      <c r="L414" s="224" t="s">
        <v>87</v>
      </c>
      <c r="M414" s="257"/>
    </row>
    <row r="415" spans="1:13" ht="45" customHeight="1" x14ac:dyDescent="0.2">
      <c r="A415" s="246"/>
      <c r="B415" s="225"/>
      <c r="C415" s="227"/>
      <c r="D415" s="107" t="s">
        <v>3</v>
      </c>
      <c r="E415" s="109">
        <v>0</v>
      </c>
      <c r="F415" s="109">
        <f>G415+H415+I415+J415+K415</f>
        <v>0</v>
      </c>
      <c r="G415" s="109">
        <v>0</v>
      </c>
      <c r="H415" s="109">
        <v>0</v>
      </c>
      <c r="I415" s="109">
        <v>0</v>
      </c>
      <c r="J415" s="109">
        <v>0</v>
      </c>
      <c r="K415" s="109">
        <v>0</v>
      </c>
      <c r="L415" s="225"/>
      <c r="M415" s="258"/>
    </row>
    <row r="416" spans="1:13" ht="61.5" customHeight="1" x14ac:dyDescent="0.2">
      <c r="A416" s="246"/>
      <c r="B416" s="225"/>
      <c r="C416" s="227"/>
      <c r="D416" s="107" t="s">
        <v>2</v>
      </c>
      <c r="E416" s="109">
        <v>0</v>
      </c>
      <c r="F416" s="109">
        <f>G416+H416+I416+J416+K416</f>
        <v>0</v>
      </c>
      <c r="G416" s="109">
        <v>0</v>
      </c>
      <c r="H416" s="109">
        <v>0</v>
      </c>
      <c r="I416" s="109">
        <v>0</v>
      </c>
      <c r="J416" s="109">
        <v>0</v>
      </c>
      <c r="K416" s="109">
        <v>0</v>
      </c>
      <c r="L416" s="225"/>
      <c r="M416" s="258"/>
    </row>
    <row r="417" spans="1:13" ht="78" customHeight="1" x14ac:dyDescent="0.2">
      <c r="A417" s="246"/>
      <c r="B417" s="225"/>
      <c r="C417" s="227"/>
      <c r="D417" s="107" t="s">
        <v>22</v>
      </c>
      <c r="E417" s="110">
        <v>50</v>
      </c>
      <c r="F417" s="109">
        <f>G417+H417+I417+J417+K417</f>
        <v>250</v>
      </c>
      <c r="G417" s="110">
        <v>50</v>
      </c>
      <c r="H417" s="110">
        <v>50</v>
      </c>
      <c r="I417" s="110">
        <v>50</v>
      </c>
      <c r="J417" s="110">
        <v>50</v>
      </c>
      <c r="K417" s="110">
        <v>50</v>
      </c>
      <c r="L417" s="225"/>
      <c r="M417" s="258"/>
    </row>
    <row r="418" spans="1:13" ht="34.5" customHeight="1" x14ac:dyDescent="0.2">
      <c r="A418" s="247"/>
      <c r="B418" s="226"/>
      <c r="C418" s="227"/>
      <c r="D418" s="107" t="s">
        <v>0</v>
      </c>
      <c r="E418" s="109">
        <v>0</v>
      </c>
      <c r="F418" s="109">
        <f>G418+H418+I418+J418+K418</f>
        <v>0</v>
      </c>
      <c r="G418" s="109">
        <v>0</v>
      </c>
      <c r="H418" s="109">
        <v>0</v>
      </c>
      <c r="I418" s="109">
        <v>0</v>
      </c>
      <c r="J418" s="109">
        <v>0</v>
      </c>
      <c r="K418" s="109">
        <v>0</v>
      </c>
      <c r="L418" s="226"/>
      <c r="M418" s="259"/>
    </row>
    <row r="419" spans="1:13" ht="24" customHeight="1" x14ac:dyDescent="0.2">
      <c r="A419" s="245" t="s">
        <v>110</v>
      </c>
      <c r="B419" s="224" t="s">
        <v>291</v>
      </c>
      <c r="C419" s="227" t="s">
        <v>238</v>
      </c>
      <c r="D419" s="107" t="s">
        <v>4</v>
      </c>
      <c r="E419" s="109">
        <f t="shared" ref="E419:K419" si="330">E420+E421+E422+E423</f>
        <v>50</v>
      </c>
      <c r="F419" s="109">
        <f t="shared" si="330"/>
        <v>250</v>
      </c>
      <c r="G419" s="109">
        <f t="shared" si="330"/>
        <v>50</v>
      </c>
      <c r="H419" s="109">
        <f t="shared" si="330"/>
        <v>50</v>
      </c>
      <c r="I419" s="109">
        <f t="shared" si="330"/>
        <v>50</v>
      </c>
      <c r="J419" s="109">
        <f t="shared" si="330"/>
        <v>50</v>
      </c>
      <c r="K419" s="109">
        <f t="shared" si="330"/>
        <v>50</v>
      </c>
      <c r="L419" s="224" t="s">
        <v>87</v>
      </c>
      <c r="M419" s="257"/>
    </row>
    <row r="420" spans="1:13" ht="45" customHeight="1" x14ac:dyDescent="0.2">
      <c r="A420" s="246"/>
      <c r="B420" s="225"/>
      <c r="C420" s="227"/>
      <c r="D420" s="107" t="s">
        <v>3</v>
      </c>
      <c r="E420" s="109">
        <v>0</v>
      </c>
      <c r="F420" s="109">
        <f>G420+H420+I420+J420+K420</f>
        <v>0</v>
      </c>
      <c r="G420" s="109">
        <v>0</v>
      </c>
      <c r="H420" s="109">
        <v>0</v>
      </c>
      <c r="I420" s="109">
        <v>0</v>
      </c>
      <c r="J420" s="109">
        <v>0</v>
      </c>
      <c r="K420" s="109">
        <v>0</v>
      </c>
      <c r="L420" s="225"/>
      <c r="M420" s="258"/>
    </row>
    <row r="421" spans="1:13" ht="61.5" customHeight="1" x14ac:dyDescent="0.2">
      <c r="A421" s="246"/>
      <c r="B421" s="225"/>
      <c r="C421" s="227"/>
      <c r="D421" s="107" t="s">
        <v>2</v>
      </c>
      <c r="E421" s="109">
        <v>0</v>
      </c>
      <c r="F421" s="109">
        <f>G421+H421+I421+J421+K421</f>
        <v>0</v>
      </c>
      <c r="G421" s="109">
        <v>0</v>
      </c>
      <c r="H421" s="109">
        <v>0</v>
      </c>
      <c r="I421" s="109">
        <v>0</v>
      </c>
      <c r="J421" s="109">
        <v>0</v>
      </c>
      <c r="K421" s="109">
        <v>0</v>
      </c>
      <c r="L421" s="225"/>
      <c r="M421" s="258"/>
    </row>
    <row r="422" spans="1:13" ht="74.25" customHeight="1" x14ac:dyDescent="0.2">
      <c r="A422" s="246"/>
      <c r="B422" s="225"/>
      <c r="C422" s="227"/>
      <c r="D422" s="107" t="s">
        <v>22</v>
      </c>
      <c r="E422" s="110">
        <v>50</v>
      </c>
      <c r="F422" s="109">
        <f>G422+H422+I422+J422+K422</f>
        <v>250</v>
      </c>
      <c r="G422" s="110">
        <v>50</v>
      </c>
      <c r="H422" s="110">
        <v>50</v>
      </c>
      <c r="I422" s="110">
        <v>50</v>
      </c>
      <c r="J422" s="110">
        <v>50</v>
      </c>
      <c r="K422" s="110">
        <v>50</v>
      </c>
      <c r="L422" s="225"/>
      <c r="M422" s="258"/>
    </row>
    <row r="423" spans="1:13" ht="34.5" customHeight="1" x14ac:dyDescent="0.2">
      <c r="A423" s="247"/>
      <c r="B423" s="226"/>
      <c r="C423" s="227"/>
      <c r="D423" s="107" t="s">
        <v>0</v>
      </c>
      <c r="E423" s="109">
        <v>0</v>
      </c>
      <c r="F423" s="109">
        <f>G423+H423+I423+J423+K423</f>
        <v>0</v>
      </c>
      <c r="G423" s="109">
        <v>0</v>
      </c>
      <c r="H423" s="109">
        <v>0</v>
      </c>
      <c r="I423" s="109">
        <v>0</v>
      </c>
      <c r="J423" s="109">
        <v>0</v>
      </c>
      <c r="K423" s="109">
        <v>0</v>
      </c>
      <c r="L423" s="226"/>
      <c r="M423" s="259"/>
    </row>
    <row r="424" spans="1:13" ht="23.25" customHeight="1" x14ac:dyDescent="0.2">
      <c r="A424" s="245" t="s">
        <v>194</v>
      </c>
      <c r="B424" s="224" t="s">
        <v>292</v>
      </c>
      <c r="C424" s="227" t="s">
        <v>238</v>
      </c>
      <c r="D424" s="107" t="s">
        <v>4</v>
      </c>
      <c r="E424" s="109">
        <f t="shared" ref="E424" si="331">E425+E426+E427+E428</f>
        <v>0</v>
      </c>
      <c r="F424" s="109">
        <f>F425+F426+F427+F428</f>
        <v>1000</v>
      </c>
      <c r="G424" s="109">
        <f>G425+G426+G427+G428</f>
        <v>200</v>
      </c>
      <c r="H424" s="109">
        <f t="shared" ref="H424:K424" si="332">H425+H426+H427+H428</f>
        <v>200</v>
      </c>
      <c r="I424" s="109">
        <f t="shared" si="332"/>
        <v>200</v>
      </c>
      <c r="J424" s="109">
        <f t="shared" si="332"/>
        <v>200</v>
      </c>
      <c r="K424" s="109">
        <f t="shared" si="332"/>
        <v>200</v>
      </c>
      <c r="L424" s="224" t="s">
        <v>87</v>
      </c>
      <c r="M424" s="260"/>
    </row>
    <row r="425" spans="1:13" ht="48.75" customHeight="1" x14ac:dyDescent="0.2">
      <c r="A425" s="246"/>
      <c r="B425" s="225"/>
      <c r="C425" s="227"/>
      <c r="D425" s="107" t="s">
        <v>3</v>
      </c>
      <c r="E425" s="109">
        <v>0</v>
      </c>
      <c r="F425" s="109">
        <f>G425+H425+I425+J425+K425</f>
        <v>0</v>
      </c>
      <c r="G425" s="109">
        <v>0</v>
      </c>
      <c r="H425" s="109">
        <v>0</v>
      </c>
      <c r="I425" s="109">
        <v>0</v>
      </c>
      <c r="J425" s="109">
        <v>0</v>
      </c>
      <c r="K425" s="109">
        <v>0</v>
      </c>
      <c r="L425" s="225"/>
      <c r="M425" s="260"/>
    </row>
    <row r="426" spans="1:13" ht="59.25" customHeight="1" x14ac:dyDescent="0.2">
      <c r="A426" s="246"/>
      <c r="B426" s="225"/>
      <c r="C426" s="227"/>
      <c r="D426" s="107" t="s">
        <v>2</v>
      </c>
      <c r="E426" s="109">
        <v>0</v>
      </c>
      <c r="F426" s="109">
        <f>G426+H426+I426+J426+K426</f>
        <v>0</v>
      </c>
      <c r="G426" s="109">
        <v>0</v>
      </c>
      <c r="H426" s="109">
        <v>0</v>
      </c>
      <c r="I426" s="109">
        <v>0</v>
      </c>
      <c r="J426" s="109">
        <v>0</v>
      </c>
      <c r="K426" s="109">
        <v>0</v>
      </c>
      <c r="L426" s="225"/>
      <c r="M426" s="260"/>
    </row>
    <row r="427" spans="1:13" ht="78.75" customHeight="1" x14ac:dyDescent="0.2">
      <c r="A427" s="246"/>
      <c r="B427" s="225"/>
      <c r="C427" s="227"/>
      <c r="D427" s="107" t="s">
        <v>22</v>
      </c>
      <c r="E427" s="5">
        <v>0</v>
      </c>
      <c r="F427" s="109">
        <f>G427+H427+I427+J427+K427</f>
        <v>1000</v>
      </c>
      <c r="G427" s="5">
        <v>200</v>
      </c>
      <c r="H427" s="5">
        <v>200</v>
      </c>
      <c r="I427" s="5">
        <v>200</v>
      </c>
      <c r="J427" s="5">
        <v>200</v>
      </c>
      <c r="K427" s="5">
        <v>200</v>
      </c>
      <c r="L427" s="225"/>
      <c r="M427" s="260"/>
    </row>
    <row r="428" spans="1:13" ht="34.5" customHeight="1" x14ac:dyDescent="0.2">
      <c r="A428" s="247"/>
      <c r="B428" s="226"/>
      <c r="C428" s="227"/>
      <c r="D428" s="107" t="s">
        <v>0</v>
      </c>
      <c r="E428" s="109">
        <v>0</v>
      </c>
      <c r="F428" s="109">
        <f>G428+H428+I428+J428+K428</f>
        <v>0</v>
      </c>
      <c r="G428" s="109">
        <v>0</v>
      </c>
      <c r="H428" s="109">
        <v>0</v>
      </c>
      <c r="I428" s="109">
        <v>0</v>
      </c>
      <c r="J428" s="109">
        <v>0</v>
      </c>
      <c r="K428" s="109">
        <v>0</v>
      </c>
      <c r="L428" s="226"/>
      <c r="M428" s="260"/>
    </row>
    <row r="429" spans="1:13" ht="24.75" customHeight="1" x14ac:dyDescent="0.2">
      <c r="A429" s="245" t="s">
        <v>294</v>
      </c>
      <c r="B429" s="224" t="s">
        <v>293</v>
      </c>
      <c r="C429" s="227" t="s">
        <v>238</v>
      </c>
      <c r="D429" s="107" t="s">
        <v>4</v>
      </c>
      <c r="E429" s="109">
        <f t="shared" ref="E429:K429" si="333">E430+E431+E432+E433</f>
        <v>0</v>
      </c>
      <c r="F429" s="109">
        <f t="shared" si="333"/>
        <v>0</v>
      </c>
      <c r="G429" s="109">
        <f t="shared" si="333"/>
        <v>0</v>
      </c>
      <c r="H429" s="109">
        <f t="shared" si="333"/>
        <v>0</v>
      </c>
      <c r="I429" s="109">
        <f t="shared" si="333"/>
        <v>0</v>
      </c>
      <c r="J429" s="109">
        <f t="shared" si="333"/>
        <v>0</v>
      </c>
      <c r="K429" s="109">
        <f t="shared" si="333"/>
        <v>0</v>
      </c>
      <c r="L429" s="227" t="s">
        <v>87</v>
      </c>
      <c r="M429" s="258"/>
    </row>
    <row r="430" spans="1:13" ht="43.5" customHeight="1" x14ac:dyDescent="0.2">
      <c r="A430" s="246"/>
      <c r="B430" s="225"/>
      <c r="C430" s="227"/>
      <c r="D430" s="107" t="s">
        <v>3</v>
      </c>
      <c r="E430" s="109">
        <v>0</v>
      </c>
      <c r="F430" s="109">
        <f t="shared" ref="F430:F433" si="334">G430+H430+I430+J430+K430</f>
        <v>0</v>
      </c>
      <c r="G430" s="109">
        <v>0</v>
      </c>
      <c r="H430" s="109">
        <v>0</v>
      </c>
      <c r="I430" s="109">
        <v>0</v>
      </c>
      <c r="J430" s="109">
        <v>0</v>
      </c>
      <c r="K430" s="109">
        <v>0</v>
      </c>
      <c r="L430" s="227"/>
      <c r="M430" s="258"/>
    </row>
    <row r="431" spans="1:13" ht="66" customHeight="1" x14ac:dyDescent="0.2">
      <c r="A431" s="246"/>
      <c r="B431" s="225"/>
      <c r="C431" s="227"/>
      <c r="D431" s="107" t="s">
        <v>2</v>
      </c>
      <c r="E431" s="109">
        <v>0</v>
      </c>
      <c r="F431" s="109">
        <f t="shared" si="334"/>
        <v>0</v>
      </c>
      <c r="G431" s="109">
        <v>0</v>
      </c>
      <c r="H431" s="109">
        <v>0</v>
      </c>
      <c r="I431" s="109">
        <v>0</v>
      </c>
      <c r="J431" s="109">
        <v>0</v>
      </c>
      <c r="K431" s="109">
        <v>0</v>
      </c>
      <c r="L431" s="227"/>
      <c r="M431" s="258"/>
    </row>
    <row r="432" spans="1:13" ht="73.5" customHeight="1" x14ac:dyDescent="0.2">
      <c r="A432" s="246"/>
      <c r="B432" s="225"/>
      <c r="C432" s="227"/>
      <c r="D432" s="107" t="s">
        <v>22</v>
      </c>
      <c r="E432" s="110">
        <v>0</v>
      </c>
      <c r="F432" s="109">
        <f t="shared" si="334"/>
        <v>0</v>
      </c>
      <c r="G432" s="110">
        <v>0</v>
      </c>
      <c r="H432" s="110">
        <v>0</v>
      </c>
      <c r="I432" s="110">
        <v>0</v>
      </c>
      <c r="J432" s="110">
        <v>0</v>
      </c>
      <c r="K432" s="110">
        <v>0</v>
      </c>
      <c r="L432" s="227"/>
      <c r="M432" s="258"/>
    </row>
    <row r="433" spans="1:13" ht="34.5" customHeight="1" x14ac:dyDescent="0.2">
      <c r="A433" s="247"/>
      <c r="B433" s="226"/>
      <c r="C433" s="227"/>
      <c r="D433" s="107" t="s">
        <v>0</v>
      </c>
      <c r="E433" s="109">
        <v>0</v>
      </c>
      <c r="F433" s="109">
        <f t="shared" si="334"/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227"/>
      <c r="M433" s="258"/>
    </row>
    <row r="434" spans="1:13" ht="21.75" customHeight="1" x14ac:dyDescent="0.2">
      <c r="A434" s="245" t="s">
        <v>296</v>
      </c>
      <c r="B434" s="228" t="s">
        <v>295</v>
      </c>
      <c r="C434" s="227" t="s">
        <v>238</v>
      </c>
      <c r="D434" s="107" t="s">
        <v>4</v>
      </c>
      <c r="E434" s="109">
        <f t="shared" ref="E434:K434" si="335">E435+E436+E437+E438</f>
        <v>0</v>
      </c>
      <c r="F434" s="109">
        <f t="shared" si="335"/>
        <v>0</v>
      </c>
      <c r="G434" s="109">
        <f t="shared" si="335"/>
        <v>0</v>
      </c>
      <c r="H434" s="109">
        <f t="shared" si="335"/>
        <v>0</v>
      </c>
      <c r="I434" s="109">
        <f t="shared" si="335"/>
        <v>0</v>
      </c>
      <c r="J434" s="109">
        <f t="shared" si="335"/>
        <v>0</v>
      </c>
      <c r="K434" s="109">
        <f t="shared" si="335"/>
        <v>0</v>
      </c>
      <c r="L434" s="227" t="s">
        <v>87</v>
      </c>
      <c r="M434" s="260"/>
    </row>
    <row r="435" spans="1:13" ht="49.5" customHeight="1" x14ac:dyDescent="0.2">
      <c r="A435" s="246"/>
      <c r="B435" s="228"/>
      <c r="C435" s="227"/>
      <c r="D435" s="107" t="s">
        <v>3</v>
      </c>
      <c r="E435" s="109">
        <v>0</v>
      </c>
      <c r="F435" s="109">
        <f t="shared" ref="F435:F438" si="336">G435+H435+I435+J435+K435</f>
        <v>0</v>
      </c>
      <c r="G435" s="109">
        <v>0</v>
      </c>
      <c r="H435" s="109">
        <v>0</v>
      </c>
      <c r="I435" s="109">
        <v>0</v>
      </c>
      <c r="J435" s="109">
        <v>0</v>
      </c>
      <c r="K435" s="109">
        <v>0</v>
      </c>
      <c r="L435" s="227"/>
      <c r="M435" s="260"/>
    </row>
    <row r="436" spans="1:13" ht="64.5" customHeight="1" x14ac:dyDescent="0.2">
      <c r="A436" s="246"/>
      <c r="B436" s="228"/>
      <c r="C436" s="227"/>
      <c r="D436" s="107" t="s">
        <v>2</v>
      </c>
      <c r="E436" s="109">
        <v>0</v>
      </c>
      <c r="F436" s="109">
        <f t="shared" si="336"/>
        <v>0</v>
      </c>
      <c r="G436" s="109">
        <v>0</v>
      </c>
      <c r="H436" s="109">
        <v>0</v>
      </c>
      <c r="I436" s="109">
        <v>0</v>
      </c>
      <c r="J436" s="109">
        <v>0</v>
      </c>
      <c r="K436" s="109">
        <v>0</v>
      </c>
      <c r="L436" s="227"/>
      <c r="M436" s="260"/>
    </row>
    <row r="437" spans="1:13" ht="75" customHeight="1" x14ac:dyDescent="0.2">
      <c r="A437" s="246"/>
      <c r="B437" s="228"/>
      <c r="C437" s="227"/>
      <c r="D437" s="107" t="s">
        <v>22</v>
      </c>
      <c r="E437" s="110">
        <v>0</v>
      </c>
      <c r="F437" s="109">
        <f t="shared" si="336"/>
        <v>0</v>
      </c>
      <c r="G437" s="110">
        <v>0</v>
      </c>
      <c r="H437" s="110">
        <v>0</v>
      </c>
      <c r="I437" s="110">
        <v>0</v>
      </c>
      <c r="J437" s="110">
        <v>0</v>
      </c>
      <c r="K437" s="110">
        <v>0</v>
      </c>
      <c r="L437" s="227"/>
      <c r="M437" s="260"/>
    </row>
    <row r="438" spans="1:13" ht="34.5" customHeight="1" x14ac:dyDescent="0.2">
      <c r="A438" s="247"/>
      <c r="B438" s="228"/>
      <c r="C438" s="227"/>
      <c r="D438" s="107" t="s">
        <v>0</v>
      </c>
      <c r="E438" s="109">
        <v>0</v>
      </c>
      <c r="F438" s="109">
        <f t="shared" si="336"/>
        <v>0</v>
      </c>
      <c r="G438" s="109">
        <v>0</v>
      </c>
      <c r="H438" s="109">
        <v>0</v>
      </c>
      <c r="I438" s="109">
        <v>0</v>
      </c>
      <c r="J438" s="109">
        <v>0</v>
      </c>
      <c r="K438" s="109">
        <v>0</v>
      </c>
      <c r="L438" s="227"/>
      <c r="M438" s="260"/>
    </row>
    <row r="439" spans="1:13" ht="27" customHeight="1" x14ac:dyDescent="0.2">
      <c r="A439" s="245" t="s">
        <v>298</v>
      </c>
      <c r="B439" s="228" t="s">
        <v>297</v>
      </c>
      <c r="C439" s="227" t="s">
        <v>238</v>
      </c>
      <c r="D439" s="107" t="s">
        <v>4</v>
      </c>
      <c r="E439" s="109">
        <f t="shared" ref="E439:K439" si="337">E440+E441+E442+E443</f>
        <v>0</v>
      </c>
      <c r="F439" s="109">
        <f t="shared" si="337"/>
        <v>0</v>
      </c>
      <c r="G439" s="109">
        <f t="shared" si="337"/>
        <v>0</v>
      </c>
      <c r="H439" s="109">
        <f t="shared" si="337"/>
        <v>0</v>
      </c>
      <c r="I439" s="109">
        <f t="shared" si="337"/>
        <v>0</v>
      </c>
      <c r="J439" s="109">
        <f t="shared" si="337"/>
        <v>0</v>
      </c>
      <c r="K439" s="109">
        <f t="shared" si="337"/>
        <v>0</v>
      </c>
      <c r="L439" s="227" t="s">
        <v>87</v>
      </c>
      <c r="M439" s="260"/>
    </row>
    <row r="440" spans="1:13" ht="48" customHeight="1" x14ac:dyDescent="0.2">
      <c r="A440" s="246"/>
      <c r="B440" s="228"/>
      <c r="C440" s="227"/>
      <c r="D440" s="107" t="s">
        <v>3</v>
      </c>
      <c r="E440" s="109">
        <v>0</v>
      </c>
      <c r="F440" s="109">
        <f t="shared" ref="F440:F443" si="338">G440+H440+I440+J440+K440</f>
        <v>0</v>
      </c>
      <c r="G440" s="109">
        <v>0</v>
      </c>
      <c r="H440" s="109">
        <v>0</v>
      </c>
      <c r="I440" s="109">
        <v>0</v>
      </c>
      <c r="J440" s="109">
        <v>0</v>
      </c>
      <c r="K440" s="109">
        <v>0</v>
      </c>
      <c r="L440" s="227"/>
      <c r="M440" s="260"/>
    </row>
    <row r="441" spans="1:13" ht="60.75" customHeight="1" x14ac:dyDescent="0.2">
      <c r="A441" s="246"/>
      <c r="B441" s="228"/>
      <c r="C441" s="227"/>
      <c r="D441" s="107" t="s">
        <v>2</v>
      </c>
      <c r="E441" s="109">
        <v>0</v>
      </c>
      <c r="F441" s="109">
        <f t="shared" si="338"/>
        <v>0</v>
      </c>
      <c r="G441" s="109">
        <v>0</v>
      </c>
      <c r="H441" s="109">
        <v>0</v>
      </c>
      <c r="I441" s="109">
        <v>0</v>
      </c>
      <c r="J441" s="109">
        <v>0</v>
      </c>
      <c r="K441" s="109">
        <v>0</v>
      </c>
      <c r="L441" s="227"/>
      <c r="M441" s="260"/>
    </row>
    <row r="442" spans="1:13" ht="72.75" customHeight="1" x14ac:dyDescent="0.2">
      <c r="A442" s="246"/>
      <c r="B442" s="228"/>
      <c r="C442" s="227"/>
      <c r="D442" s="107" t="s">
        <v>22</v>
      </c>
      <c r="E442" s="110">
        <v>0</v>
      </c>
      <c r="F442" s="109">
        <f t="shared" si="338"/>
        <v>0</v>
      </c>
      <c r="G442" s="110">
        <v>0</v>
      </c>
      <c r="H442" s="110">
        <v>0</v>
      </c>
      <c r="I442" s="110">
        <v>0</v>
      </c>
      <c r="J442" s="110">
        <v>0</v>
      </c>
      <c r="K442" s="110">
        <v>0</v>
      </c>
      <c r="L442" s="227"/>
      <c r="M442" s="260"/>
    </row>
    <row r="443" spans="1:13" ht="34.5" customHeight="1" x14ac:dyDescent="0.2">
      <c r="A443" s="247"/>
      <c r="B443" s="228"/>
      <c r="C443" s="227"/>
      <c r="D443" s="107" t="s">
        <v>0</v>
      </c>
      <c r="E443" s="109">
        <v>0</v>
      </c>
      <c r="F443" s="109">
        <f t="shared" si="338"/>
        <v>0</v>
      </c>
      <c r="G443" s="109">
        <v>0</v>
      </c>
      <c r="H443" s="109">
        <v>0</v>
      </c>
      <c r="I443" s="109">
        <v>0</v>
      </c>
      <c r="J443" s="109">
        <v>0</v>
      </c>
      <c r="K443" s="109">
        <v>0</v>
      </c>
      <c r="L443" s="227"/>
      <c r="M443" s="260"/>
    </row>
    <row r="444" spans="1:13" ht="15" x14ac:dyDescent="0.2">
      <c r="A444" s="229"/>
      <c r="B444" s="236" t="s">
        <v>299</v>
      </c>
      <c r="C444" s="227" t="s">
        <v>238</v>
      </c>
      <c r="D444" s="107" t="s">
        <v>4</v>
      </c>
      <c r="E444" s="109">
        <f>E445+E446+E447+E448</f>
        <v>4290</v>
      </c>
      <c r="F444" s="109">
        <f>F445+F446+F447+F448</f>
        <v>23430</v>
      </c>
      <c r="G444" s="109">
        <f>G445+G446+G447+G448</f>
        <v>4350</v>
      </c>
      <c r="H444" s="109">
        <f t="shared" ref="H444:K444" si="339">H445+H446+H447+H448</f>
        <v>4770</v>
      </c>
      <c r="I444" s="109">
        <f t="shared" si="339"/>
        <v>4770</v>
      </c>
      <c r="J444" s="109">
        <f t="shared" si="339"/>
        <v>4770</v>
      </c>
      <c r="K444" s="109">
        <f t="shared" si="339"/>
        <v>4770</v>
      </c>
      <c r="L444" s="238"/>
      <c r="M444" s="238"/>
    </row>
    <row r="445" spans="1:13" ht="45.75" customHeight="1" x14ac:dyDescent="0.2">
      <c r="A445" s="229"/>
      <c r="B445" s="252"/>
      <c r="C445" s="227"/>
      <c r="D445" s="107" t="s">
        <v>3</v>
      </c>
      <c r="E445" s="109">
        <f>E375</f>
        <v>0</v>
      </c>
      <c r="F445" s="109">
        <f>G445+H445+I445+J445+K445</f>
        <v>0</v>
      </c>
      <c r="G445" s="109">
        <f t="shared" ref="G445:K448" si="340">G375</f>
        <v>0</v>
      </c>
      <c r="H445" s="109">
        <f t="shared" si="340"/>
        <v>0</v>
      </c>
      <c r="I445" s="109">
        <f t="shared" si="340"/>
        <v>0</v>
      </c>
      <c r="J445" s="109">
        <f t="shared" si="340"/>
        <v>0</v>
      </c>
      <c r="K445" s="109">
        <f t="shared" si="340"/>
        <v>0</v>
      </c>
      <c r="L445" s="239"/>
      <c r="M445" s="239"/>
    </row>
    <row r="446" spans="1:13" ht="63" customHeight="1" x14ac:dyDescent="0.2">
      <c r="A446" s="229"/>
      <c r="B446" s="252"/>
      <c r="C446" s="227"/>
      <c r="D446" s="107" t="s">
        <v>2</v>
      </c>
      <c r="E446" s="109">
        <f>E376</f>
        <v>0</v>
      </c>
      <c r="F446" s="109">
        <f>G446+H446+I446+J446+K446</f>
        <v>0</v>
      </c>
      <c r="G446" s="109">
        <f t="shared" si="340"/>
        <v>0</v>
      </c>
      <c r="H446" s="109">
        <f t="shared" si="340"/>
        <v>0</v>
      </c>
      <c r="I446" s="109">
        <f t="shared" si="340"/>
        <v>0</v>
      </c>
      <c r="J446" s="109">
        <f t="shared" si="340"/>
        <v>0</v>
      </c>
      <c r="K446" s="109">
        <f t="shared" si="340"/>
        <v>0</v>
      </c>
      <c r="L446" s="239"/>
      <c r="M446" s="239"/>
    </row>
    <row r="447" spans="1:13" ht="81.75" customHeight="1" x14ac:dyDescent="0.2">
      <c r="A447" s="229"/>
      <c r="B447" s="252"/>
      <c r="C447" s="227"/>
      <c r="D447" s="107" t="s">
        <v>22</v>
      </c>
      <c r="E447" s="109">
        <f>E377</f>
        <v>4290</v>
      </c>
      <c r="F447" s="109">
        <f>G447+H447+I447+J447+K447</f>
        <v>23430</v>
      </c>
      <c r="G447" s="109">
        <f t="shared" si="340"/>
        <v>4350</v>
      </c>
      <c r="H447" s="109">
        <f t="shared" si="340"/>
        <v>4770</v>
      </c>
      <c r="I447" s="109">
        <f t="shared" si="340"/>
        <v>4770</v>
      </c>
      <c r="J447" s="109">
        <f t="shared" si="340"/>
        <v>4770</v>
      </c>
      <c r="K447" s="109">
        <f t="shared" si="340"/>
        <v>4770</v>
      </c>
      <c r="L447" s="239"/>
      <c r="M447" s="239"/>
    </row>
    <row r="448" spans="1:13" ht="30" x14ac:dyDescent="0.2">
      <c r="A448" s="229"/>
      <c r="B448" s="253"/>
      <c r="C448" s="227"/>
      <c r="D448" s="107" t="s">
        <v>0</v>
      </c>
      <c r="E448" s="109">
        <f>E378</f>
        <v>0</v>
      </c>
      <c r="F448" s="109">
        <f>G448+H448+I448+J448+K448</f>
        <v>0</v>
      </c>
      <c r="G448" s="109">
        <f t="shared" si="340"/>
        <v>0</v>
      </c>
      <c r="H448" s="109">
        <f t="shared" si="340"/>
        <v>0</v>
      </c>
      <c r="I448" s="109">
        <f t="shared" si="340"/>
        <v>0</v>
      </c>
      <c r="J448" s="109">
        <f t="shared" si="340"/>
        <v>0</v>
      </c>
      <c r="K448" s="109">
        <f t="shared" si="340"/>
        <v>0</v>
      </c>
      <c r="L448" s="240"/>
      <c r="M448" s="240"/>
    </row>
    <row r="449" spans="1:14" ht="31.5" customHeight="1" x14ac:dyDescent="0.2">
      <c r="A449" s="227" t="s">
        <v>383</v>
      </c>
      <c r="B449" s="227"/>
      <c r="C449" s="227"/>
      <c r="D449" s="227"/>
      <c r="E449" s="227"/>
      <c r="F449" s="227"/>
      <c r="G449" s="227"/>
      <c r="H449" s="227"/>
      <c r="I449" s="227"/>
      <c r="J449" s="227"/>
      <c r="K449" s="227"/>
      <c r="L449" s="227"/>
      <c r="M449" s="227"/>
    </row>
    <row r="450" spans="1:14" ht="15" customHeight="1" x14ac:dyDescent="0.2">
      <c r="A450" s="229" t="s">
        <v>21</v>
      </c>
      <c r="B450" s="224" t="s">
        <v>301</v>
      </c>
      <c r="C450" s="227" t="s">
        <v>238</v>
      </c>
      <c r="D450" s="107" t="s">
        <v>4</v>
      </c>
      <c r="E450" s="109">
        <f>E451+E452+E453+E454</f>
        <v>500</v>
      </c>
      <c r="F450" s="109">
        <f>F451+F452+F453+F454</f>
        <v>2500</v>
      </c>
      <c r="G450" s="109">
        <f>G451+G452+G453+G454</f>
        <v>500</v>
      </c>
      <c r="H450" s="109">
        <f t="shared" ref="H450:K450" si="341">H451+H452+H453+H454</f>
        <v>500</v>
      </c>
      <c r="I450" s="109">
        <f t="shared" si="341"/>
        <v>500</v>
      </c>
      <c r="J450" s="109">
        <f t="shared" si="341"/>
        <v>500</v>
      </c>
      <c r="K450" s="109">
        <f t="shared" si="341"/>
        <v>500</v>
      </c>
      <c r="L450" s="227"/>
      <c r="M450" s="224" t="s">
        <v>397</v>
      </c>
      <c r="N450" s="304">
        <v>500</v>
      </c>
    </row>
    <row r="451" spans="1:14" ht="45.75" customHeight="1" x14ac:dyDescent="0.2">
      <c r="A451" s="229"/>
      <c r="B451" s="225"/>
      <c r="C451" s="227"/>
      <c r="D451" s="107" t="s">
        <v>3</v>
      </c>
      <c r="E451" s="109">
        <f>E456+E461+E466</f>
        <v>0</v>
      </c>
      <c r="F451" s="109">
        <f>G451+H451+I451+J451+K451</f>
        <v>0</v>
      </c>
      <c r="G451" s="109">
        <f t="shared" ref="G451:K451" si="342">G456+G461+G466</f>
        <v>0</v>
      </c>
      <c r="H451" s="109">
        <f t="shared" si="342"/>
        <v>0</v>
      </c>
      <c r="I451" s="109">
        <f t="shared" si="342"/>
        <v>0</v>
      </c>
      <c r="J451" s="109">
        <f t="shared" si="342"/>
        <v>0</v>
      </c>
      <c r="K451" s="109">
        <f t="shared" si="342"/>
        <v>0</v>
      </c>
      <c r="L451" s="227"/>
      <c r="M451" s="225"/>
      <c r="N451" s="304"/>
    </row>
    <row r="452" spans="1:14" ht="65.25" customHeight="1" x14ac:dyDescent="0.2">
      <c r="A452" s="229"/>
      <c r="B452" s="225"/>
      <c r="C452" s="227"/>
      <c r="D452" s="107" t="s">
        <v>2</v>
      </c>
      <c r="E452" s="109">
        <f t="shared" ref="E452:K454" si="343">E457+E462+E467</f>
        <v>0</v>
      </c>
      <c r="F452" s="109">
        <f>G452+H452+I452+J452+K452</f>
        <v>0</v>
      </c>
      <c r="G452" s="109">
        <f t="shared" ref="G452:K452" si="344">G457+G462+G467</f>
        <v>0</v>
      </c>
      <c r="H452" s="109">
        <f t="shared" si="344"/>
        <v>0</v>
      </c>
      <c r="I452" s="109">
        <f t="shared" si="344"/>
        <v>0</v>
      </c>
      <c r="J452" s="109">
        <f t="shared" si="344"/>
        <v>0</v>
      </c>
      <c r="K452" s="109">
        <f t="shared" si="344"/>
        <v>0</v>
      </c>
      <c r="L452" s="227"/>
      <c r="M452" s="225"/>
      <c r="N452" s="304"/>
    </row>
    <row r="453" spans="1:14" ht="77.25" customHeight="1" x14ac:dyDescent="0.2">
      <c r="A453" s="229"/>
      <c r="B453" s="225"/>
      <c r="C453" s="227"/>
      <c r="D453" s="107" t="s">
        <v>22</v>
      </c>
      <c r="E453" s="109">
        <f t="shared" si="343"/>
        <v>500</v>
      </c>
      <c r="F453" s="109">
        <f>G453+H453+I453+J453+K453</f>
        <v>2500</v>
      </c>
      <c r="G453" s="109">
        <f t="shared" si="343"/>
        <v>500</v>
      </c>
      <c r="H453" s="109">
        <f t="shared" si="343"/>
        <v>500</v>
      </c>
      <c r="I453" s="109">
        <f t="shared" si="343"/>
        <v>500</v>
      </c>
      <c r="J453" s="109">
        <f t="shared" si="343"/>
        <v>500</v>
      </c>
      <c r="K453" s="109">
        <f t="shared" si="343"/>
        <v>500</v>
      </c>
      <c r="L453" s="227"/>
      <c r="M453" s="225"/>
      <c r="N453" s="304"/>
    </row>
    <row r="454" spans="1:14" ht="32.25" customHeight="1" x14ac:dyDescent="0.2">
      <c r="A454" s="229"/>
      <c r="B454" s="226"/>
      <c r="C454" s="227"/>
      <c r="D454" s="107" t="s">
        <v>0</v>
      </c>
      <c r="E454" s="109">
        <f t="shared" si="343"/>
        <v>0</v>
      </c>
      <c r="F454" s="109">
        <f>G454+H454+I454+J454+K454</f>
        <v>0</v>
      </c>
      <c r="G454" s="109">
        <f t="shared" si="343"/>
        <v>0</v>
      </c>
      <c r="H454" s="109">
        <f t="shared" si="343"/>
        <v>0</v>
      </c>
      <c r="I454" s="109">
        <f t="shared" si="343"/>
        <v>0</v>
      </c>
      <c r="J454" s="109">
        <f t="shared" si="343"/>
        <v>0</v>
      </c>
      <c r="K454" s="109">
        <f t="shared" si="343"/>
        <v>0</v>
      </c>
      <c r="L454" s="227"/>
      <c r="M454" s="226"/>
      <c r="N454" s="304"/>
    </row>
    <row r="455" spans="1:14" ht="15" customHeight="1" x14ac:dyDescent="0.2">
      <c r="A455" s="229" t="s">
        <v>20</v>
      </c>
      <c r="B455" s="228" t="s">
        <v>302</v>
      </c>
      <c r="C455" s="227" t="s">
        <v>238</v>
      </c>
      <c r="D455" s="107" t="s">
        <v>4</v>
      </c>
      <c r="E455" s="109">
        <f>E456+E457+E458+E459</f>
        <v>400</v>
      </c>
      <c r="F455" s="109">
        <f>F456+F457+F458+F459</f>
        <v>1750</v>
      </c>
      <c r="G455" s="109">
        <f>G456+G457+G458+G459</f>
        <v>350</v>
      </c>
      <c r="H455" s="109">
        <f t="shared" ref="H455" si="345">H456+H457+H458+H459</f>
        <v>350</v>
      </c>
      <c r="I455" s="109">
        <f t="shared" ref="I455" si="346">I456+I457+I458+I459</f>
        <v>350</v>
      </c>
      <c r="J455" s="109">
        <f t="shared" ref="J455" si="347">J456+J457+J458+J459</f>
        <v>350</v>
      </c>
      <c r="K455" s="109">
        <f t="shared" ref="K455" si="348">K456+K457+K458+K459</f>
        <v>350</v>
      </c>
      <c r="L455" s="227" t="s">
        <v>87</v>
      </c>
      <c r="M455" s="227"/>
    </row>
    <row r="456" spans="1:14" ht="45" customHeight="1" x14ac:dyDescent="0.2">
      <c r="A456" s="229"/>
      <c r="B456" s="228"/>
      <c r="C456" s="227"/>
      <c r="D456" s="107" t="s">
        <v>3</v>
      </c>
      <c r="E456" s="109">
        <v>0</v>
      </c>
      <c r="F456" s="109">
        <f>G456+H456+I456+J456+K456</f>
        <v>0</v>
      </c>
      <c r="G456" s="109">
        <v>0</v>
      </c>
      <c r="H456" s="109">
        <v>0</v>
      </c>
      <c r="I456" s="109">
        <v>0</v>
      </c>
      <c r="J456" s="109">
        <v>0</v>
      </c>
      <c r="K456" s="109">
        <v>0</v>
      </c>
      <c r="L456" s="227"/>
      <c r="M456" s="227"/>
    </row>
    <row r="457" spans="1:14" ht="60.75" customHeight="1" x14ac:dyDescent="0.2">
      <c r="A457" s="229"/>
      <c r="B457" s="228"/>
      <c r="C457" s="227"/>
      <c r="D457" s="107" t="s">
        <v>2</v>
      </c>
      <c r="E457" s="109">
        <v>0</v>
      </c>
      <c r="F457" s="109">
        <f>G457+H457+I457+J457+K457</f>
        <v>0</v>
      </c>
      <c r="G457" s="109">
        <v>0</v>
      </c>
      <c r="H457" s="109">
        <v>0</v>
      </c>
      <c r="I457" s="109">
        <v>0</v>
      </c>
      <c r="J457" s="109">
        <v>0</v>
      </c>
      <c r="K457" s="109">
        <v>0</v>
      </c>
      <c r="L457" s="227"/>
      <c r="M457" s="227"/>
    </row>
    <row r="458" spans="1:14" ht="75.75" customHeight="1" x14ac:dyDescent="0.2">
      <c r="A458" s="229"/>
      <c r="B458" s="228"/>
      <c r="C458" s="227"/>
      <c r="D458" s="107" t="s">
        <v>22</v>
      </c>
      <c r="E458" s="110">
        <v>400</v>
      </c>
      <c r="F458" s="109">
        <f>G458+H458+I458+J458+K458</f>
        <v>1750</v>
      </c>
      <c r="G458" s="110">
        <v>350</v>
      </c>
      <c r="H458" s="110">
        <v>350</v>
      </c>
      <c r="I458" s="110">
        <v>350</v>
      </c>
      <c r="J458" s="110">
        <v>350</v>
      </c>
      <c r="K458" s="110">
        <v>350</v>
      </c>
      <c r="L458" s="227"/>
      <c r="M458" s="227"/>
    </row>
    <row r="459" spans="1:14" ht="30.75" customHeight="1" x14ac:dyDescent="0.2">
      <c r="A459" s="229"/>
      <c r="B459" s="228"/>
      <c r="C459" s="227"/>
      <c r="D459" s="107" t="s">
        <v>0</v>
      </c>
      <c r="E459" s="109">
        <v>0</v>
      </c>
      <c r="F459" s="109">
        <f>G459+H459+I459+J459+K459</f>
        <v>0</v>
      </c>
      <c r="G459" s="109">
        <v>0</v>
      </c>
      <c r="H459" s="109">
        <v>0</v>
      </c>
      <c r="I459" s="109">
        <v>0</v>
      </c>
      <c r="J459" s="109">
        <v>0</v>
      </c>
      <c r="K459" s="109">
        <v>0</v>
      </c>
      <c r="L459" s="227"/>
      <c r="M459" s="227"/>
    </row>
    <row r="460" spans="1:14" ht="21" customHeight="1" x14ac:dyDescent="0.2">
      <c r="A460" s="245" t="s">
        <v>53</v>
      </c>
      <c r="B460" s="224" t="s">
        <v>303</v>
      </c>
      <c r="C460" s="227" t="s">
        <v>238</v>
      </c>
      <c r="D460" s="107" t="s">
        <v>4</v>
      </c>
      <c r="E460" s="109">
        <f t="shared" ref="E460" si="349">E461+E462+E463+E464</f>
        <v>100</v>
      </c>
      <c r="F460" s="109">
        <f>F461+F462+F463+F464</f>
        <v>500</v>
      </c>
      <c r="G460" s="109">
        <f>G461+G462+G463+G464</f>
        <v>100</v>
      </c>
      <c r="H460" s="109">
        <f t="shared" ref="H460:K460" si="350">H461+H462+H463+H464</f>
        <v>100</v>
      </c>
      <c r="I460" s="109">
        <f t="shared" si="350"/>
        <v>100</v>
      </c>
      <c r="J460" s="109">
        <f t="shared" si="350"/>
        <v>100</v>
      </c>
      <c r="K460" s="109">
        <f t="shared" si="350"/>
        <v>100</v>
      </c>
      <c r="L460" s="227" t="s">
        <v>87</v>
      </c>
      <c r="M460" s="232"/>
    </row>
    <row r="461" spans="1:14" ht="48" customHeight="1" x14ac:dyDescent="0.2">
      <c r="A461" s="246"/>
      <c r="B461" s="225"/>
      <c r="C461" s="227"/>
      <c r="D461" s="107" t="s">
        <v>3</v>
      </c>
      <c r="E461" s="109">
        <v>0</v>
      </c>
      <c r="F461" s="109">
        <f>G461+H461+I461+J461+K461</f>
        <v>0</v>
      </c>
      <c r="G461" s="109">
        <v>0</v>
      </c>
      <c r="H461" s="109">
        <v>0</v>
      </c>
      <c r="I461" s="109">
        <v>0</v>
      </c>
      <c r="J461" s="109">
        <v>0</v>
      </c>
      <c r="K461" s="109">
        <v>0</v>
      </c>
      <c r="L461" s="227"/>
      <c r="M461" s="233"/>
    </row>
    <row r="462" spans="1:14" ht="60.75" customHeight="1" x14ac:dyDescent="0.2">
      <c r="A462" s="246"/>
      <c r="B462" s="225"/>
      <c r="C462" s="227"/>
      <c r="D462" s="107" t="s">
        <v>2</v>
      </c>
      <c r="E462" s="109">
        <v>0</v>
      </c>
      <c r="F462" s="109">
        <f>G462+H462+I462+J462+K462</f>
        <v>0</v>
      </c>
      <c r="G462" s="109">
        <v>0</v>
      </c>
      <c r="H462" s="109">
        <v>0</v>
      </c>
      <c r="I462" s="109">
        <v>0</v>
      </c>
      <c r="J462" s="109">
        <v>0</v>
      </c>
      <c r="K462" s="109">
        <v>0</v>
      </c>
      <c r="L462" s="227"/>
      <c r="M462" s="233"/>
    </row>
    <row r="463" spans="1:14" ht="75" customHeight="1" x14ac:dyDescent="0.2">
      <c r="A463" s="246"/>
      <c r="B463" s="225"/>
      <c r="C463" s="227"/>
      <c r="D463" s="107" t="s">
        <v>22</v>
      </c>
      <c r="E463" s="110">
        <v>100</v>
      </c>
      <c r="F463" s="109">
        <f>G463+H463+I463+J463+K463</f>
        <v>500</v>
      </c>
      <c r="G463" s="110">
        <v>100</v>
      </c>
      <c r="H463" s="110">
        <v>100</v>
      </c>
      <c r="I463" s="110">
        <v>100</v>
      </c>
      <c r="J463" s="110">
        <v>100</v>
      </c>
      <c r="K463" s="110">
        <v>100</v>
      </c>
      <c r="L463" s="227"/>
      <c r="M463" s="233"/>
    </row>
    <row r="464" spans="1:14" ht="30.75" customHeight="1" x14ac:dyDescent="0.2">
      <c r="A464" s="247"/>
      <c r="B464" s="226"/>
      <c r="C464" s="227"/>
      <c r="D464" s="107" t="s">
        <v>0</v>
      </c>
      <c r="E464" s="109">
        <v>0</v>
      </c>
      <c r="F464" s="109">
        <f>G464+H464+I464+J464+K464</f>
        <v>0</v>
      </c>
      <c r="G464" s="109">
        <v>0</v>
      </c>
      <c r="H464" s="109">
        <v>0</v>
      </c>
      <c r="I464" s="109">
        <v>0</v>
      </c>
      <c r="J464" s="109">
        <v>0</v>
      </c>
      <c r="K464" s="109">
        <v>0</v>
      </c>
      <c r="L464" s="227"/>
      <c r="M464" s="234"/>
    </row>
    <row r="465" spans="1:215" ht="20.25" customHeight="1" x14ac:dyDescent="0.2">
      <c r="A465" s="229" t="s">
        <v>64</v>
      </c>
      <c r="B465" s="228" t="s">
        <v>304</v>
      </c>
      <c r="C465" s="227" t="s">
        <v>238</v>
      </c>
      <c r="D465" s="107" t="s">
        <v>4</v>
      </c>
      <c r="E465" s="109">
        <f t="shared" ref="E465" si="351">E466+E467+E468+E469</f>
        <v>0</v>
      </c>
      <c r="F465" s="109">
        <f>F466+F467+F468+F469</f>
        <v>250</v>
      </c>
      <c r="G465" s="109">
        <f>G466+G467+G468+G469</f>
        <v>50</v>
      </c>
      <c r="H465" s="109">
        <f t="shared" ref="H465" si="352">H466+H467+H468+H469</f>
        <v>50</v>
      </c>
      <c r="I465" s="109">
        <f t="shared" ref="I465" si="353">I466+I467+I468+I469</f>
        <v>50</v>
      </c>
      <c r="J465" s="109">
        <f t="shared" ref="J465" si="354">J466+J467+J468+J469</f>
        <v>50</v>
      </c>
      <c r="K465" s="109">
        <f t="shared" ref="K465" si="355">K466+K467+K468+K469</f>
        <v>50</v>
      </c>
      <c r="L465" s="227" t="s">
        <v>87</v>
      </c>
      <c r="M465" s="227"/>
    </row>
    <row r="466" spans="1:215" ht="48" customHeight="1" x14ac:dyDescent="0.2">
      <c r="A466" s="229"/>
      <c r="B466" s="228"/>
      <c r="C466" s="227"/>
      <c r="D466" s="107" t="s">
        <v>3</v>
      </c>
      <c r="E466" s="109">
        <v>0</v>
      </c>
      <c r="F466" s="109">
        <f>G466+H466+I466+J466+K466</f>
        <v>0</v>
      </c>
      <c r="G466" s="109">
        <v>0</v>
      </c>
      <c r="H466" s="109">
        <v>0</v>
      </c>
      <c r="I466" s="109">
        <v>0</v>
      </c>
      <c r="J466" s="109">
        <v>0</v>
      </c>
      <c r="K466" s="109">
        <v>0</v>
      </c>
      <c r="L466" s="227"/>
      <c r="M466" s="227"/>
    </row>
    <row r="467" spans="1:215" ht="67.5" customHeight="1" x14ac:dyDescent="0.2">
      <c r="A467" s="229"/>
      <c r="B467" s="228"/>
      <c r="C467" s="227"/>
      <c r="D467" s="107" t="s">
        <v>2</v>
      </c>
      <c r="E467" s="109">
        <v>0</v>
      </c>
      <c r="F467" s="109">
        <f>G467+H467+I467+J467+K467</f>
        <v>0</v>
      </c>
      <c r="G467" s="109">
        <v>0</v>
      </c>
      <c r="H467" s="109">
        <v>0</v>
      </c>
      <c r="I467" s="109">
        <v>0</v>
      </c>
      <c r="J467" s="109">
        <v>0</v>
      </c>
      <c r="K467" s="109">
        <v>0</v>
      </c>
      <c r="L467" s="227"/>
      <c r="M467" s="227"/>
    </row>
    <row r="468" spans="1:215" ht="73.5" customHeight="1" x14ac:dyDescent="0.2">
      <c r="A468" s="229"/>
      <c r="B468" s="228"/>
      <c r="C468" s="227"/>
      <c r="D468" s="107" t="s">
        <v>22</v>
      </c>
      <c r="E468" s="110">
        <v>0</v>
      </c>
      <c r="F468" s="109">
        <f>G468+H468+I468+J468+K468</f>
        <v>250</v>
      </c>
      <c r="G468" s="110">
        <v>50</v>
      </c>
      <c r="H468" s="110">
        <v>50</v>
      </c>
      <c r="I468" s="110">
        <v>50</v>
      </c>
      <c r="J468" s="110">
        <v>50</v>
      </c>
      <c r="K468" s="110">
        <v>50</v>
      </c>
      <c r="L468" s="227"/>
      <c r="M468" s="227"/>
    </row>
    <row r="469" spans="1:215" ht="39" customHeight="1" x14ac:dyDescent="0.2">
      <c r="A469" s="229"/>
      <c r="B469" s="228"/>
      <c r="C469" s="227"/>
      <c r="D469" s="107" t="s">
        <v>0</v>
      </c>
      <c r="E469" s="109">
        <v>0</v>
      </c>
      <c r="F469" s="109">
        <f>G469+H469+I469+J469+K469</f>
        <v>0</v>
      </c>
      <c r="G469" s="109">
        <v>0</v>
      </c>
      <c r="H469" s="109">
        <v>0</v>
      </c>
      <c r="I469" s="109">
        <v>0</v>
      </c>
      <c r="J469" s="109">
        <v>0</v>
      </c>
      <c r="K469" s="109">
        <v>0</v>
      </c>
      <c r="L469" s="227"/>
      <c r="M469" s="227"/>
    </row>
    <row r="470" spans="1:215" ht="15" customHeight="1" x14ac:dyDescent="0.2">
      <c r="A470" s="245"/>
      <c r="B470" s="249" t="s">
        <v>305</v>
      </c>
      <c r="C470" s="227" t="s">
        <v>238</v>
      </c>
      <c r="D470" s="107" t="s">
        <v>4</v>
      </c>
      <c r="E470" s="109">
        <f>E471+E472+E473+E474</f>
        <v>500</v>
      </c>
      <c r="F470" s="109">
        <f>F471+F472+F473+F474</f>
        <v>2500</v>
      </c>
      <c r="G470" s="109">
        <f t="shared" ref="G470:K470" si="356">G471+G472+G473+G474</f>
        <v>500</v>
      </c>
      <c r="H470" s="109">
        <f t="shared" si="356"/>
        <v>500</v>
      </c>
      <c r="I470" s="109">
        <f t="shared" si="356"/>
        <v>500</v>
      </c>
      <c r="J470" s="109">
        <f t="shared" si="356"/>
        <v>500</v>
      </c>
      <c r="K470" s="109">
        <f t="shared" si="356"/>
        <v>500</v>
      </c>
      <c r="L470" s="238"/>
      <c r="M470" s="238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  <c r="AN470" s="72"/>
      <c r="AO470" s="72"/>
      <c r="AP470" s="72"/>
      <c r="AQ470" s="72"/>
      <c r="AR470" s="72"/>
      <c r="AS470" s="72"/>
      <c r="AT470" s="72"/>
      <c r="AU470" s="72"/>
      <c r="AV470" s="72"/>
      <c r="AW470" s="72"/>
      <c r="AX470" s="72"/>
      <c r="AY470" s="72"/>
      <c r="AZ470" s="72"/>
      <c r="BA470" s="72"/>
      <c r="BB470" s="72"/>
      <c r="BC470" s="72"/>
      <c r="BD470" s="72"/>
      <c r="BE470" s="72"/>
      <c r="BF470" s="72"/>
      <c r="BG470" s="72"/>
      <c r="BH470" s="72"/>
      <c r="BI470" s="72"/>
      <c r="BJ470" s="72"/>
      <c r="BK470" s="72"/>
      <c r="BL470" s="72"/>
      <c r="BM470" s="72"/>
      <c r="BN470" s="72"/>
      <c r="BO470" s="72"/>
      <c r="BP470" s="72"/>
      <c r="BQ470" s="72"/>
      <c r="BR470" s="72"/>
      <c r="BS470" s="72"/>
      <c r="BT470" s="72"/>
      <c r="BU470" s="72"/>
      <c r="BV470" s="72"/>
      <c r="BW470" s="72"/>
      <c r="BX470" s="72"/>
      <c r="BY470" s="72"/>
      <c r="BZ470" s="72"/>
      <c r="CA470" s="72"/>
      <c r="CB470" s="72"/>
      <c r="CC470" s="72"/>
      <c r="CD470" s="72"/>
      <c r="CE470" s="72"/>
      <c r="CF470" s="72"/>
      <c r="CG470" s="72"/>
      <c r="CH470" s="72"/>
      <c r="CI470" s="72"/>
      <c r="CJ470" s="72"/>
      <c r="CK470" s="72"/>
      <c r="CL470" s="72"/>
      <c r="CM470" s="72"/>
      <c r="CN470" s="72"/>
      <c r="CO470" s="72"/>
      <c r="CP470" s="72"/>
      <c r="CQ470" s="72"/>
      <c r="CR470" s="72"/>
      <c r="CS470" s="72"/>
      <c r="CT470" s="72"/>
      <c r="CU470" s="72"/>
      <c r="CV470" s="72"/>
      <c r="CW470" s="72"/>
      <c r="CX470" s="72"/>
      <c r="CY470" s="72"/>
      <c r="CZ470" s="72"/>
      <c r="DA470" s="72"/>
      <c r="DB470" s="72"/>
      <c r="DC470" s="72"/>
      <c r="DD470" s="72"/>
      <c r="DE470" s="72"/>
      <c r="DF470" s="72"/>
      <c r="DG470" s="72"/>
      <c r="DH470" s="72"/>
      <c r="DI470" s="72"/>
      <c r="DJ470" s="72"/>
      <c r="DK470" s="72"/>
      <c r="DL470" s="72"/>
      <c r="DM470" s="72"/>
      <c r="DN470" s="72"/>
      <c r="DO470" s="72"/>
      <c r="DP470" s="72"/>
      <c r="DQ470" s="72"/>
      <c r="DR470" s="72"/>
      <c r="DS470" s="72"/>
      <c r="DT470" s="72"/>
      <c r="DU470" s="72"/>
      <c r="DV470" s="72"/>
      <c r="DW470" s="72"/>
      <c r="DX470" s="72"/>
      <c r="DY470" s="72"/>
      <c r="DZ470" s="72"/>
      <c r="EA470" s="72"/>
      <c r="EB470" s="72"/>
      <c r="EC470" s="72"/>
      <c r="ED470" s="72"/>
      <c r="EE470" s="72"/>
      <c r="EF470" s="72"/>
      <c r="EG470" s="72"/>
      <c r="EH470" s="72"/>
      <c r="EI470" s="72"/>
      <c r="EJ470" s="72"/>
      <c r="EK470" s="72"/>
      <c r="EL470" s="72"/>
      <c r="EM470" s="72"/>
      <c r="EN470" s="72"/>
      <c r="EO470" s="72"/>
      <c r="EP470" s="72"/>
      <c r="EQ470" s="72"/>
      <c r="ER470" s="72"/>
      <c r="ES470" s="72"/>
      <c r="ET470" s="72"/>
      <c r="EU470" s="72"/>
      <c r="EV470" s="72"/>
      <c r="EW470" s="72"/>
      <c r="EX470" s="72"/>
      <c r="EY470" s="72"/>
      <c r="EZ470" s="72"/>
      <c r="FA470" s="72"/>
      <c r="FB470" s="72"/>
      <c r="FC470" s="72"/>
      <c r="FD470" s="72"/>
      <c r="FE470" s="72"/>
      <c r="FF470" s="72"/>
      <c r="FG470" s="72"/>
      <c r="FH470" s="72"/>
      <c r="FI470" s="72"/>
      <c r="FJ470" s="72"/>
      <c r="FK470" s="72"/>
      <c r="FL470" s="72"/>
      <c r="FM470" s="72"/>
      <c r="FN470" s="72"/>
      <c r="FO470" s="72"/>
      <c r="FP470" s="72"/>
      <c r="FQ470" s="72"/>
      <c r="FR470" s="72"/>
      <c r="FS470" s="72"/>
      <c r="FT470" s="72"/>
      <c r="FU470" s="72"/>
      <c r="FV470" s="72"/>
      <c r="FW470" s="72"/>
      <c r="FX470" s="72"/>
      <c r="FY470" s="72"/>
      <c r="FZ470" s="72"/>
      <c r="GA470" s="72"/>
      <c r="GB470" s="72"/>
      <c r="GC470" s="72"/>
      <c r="GD470" s="72"/>
      <c r="GE470" s="72"/>
      <c r="GF470" s="72"/>
      <c r="GG470" s="72"/>
      <c r="GH470" s="72"/>
      <c r="GI470" s="72"/>
      <c r="GJ470" s="72"/>
      <c r="GK470" s="72"/>
      <c r="GL470" s="72"/>
      <c r="GM470" s="72"/>
      <c r="GN470" s="72"/>
      <c r="GO470" s="72"/>
      <c r="GP470" s="72"/>
      <c r="GQ470" s="72"/>
      <c r="GR470" s="72"/>
      <c r="GS470" s="72"/>
      <c r="GT470" s="72"/>
      <c r="GU470" s="72"/>
      <c r="GV470" s="72"/>
      <c r="GW470" s="72"/>
      <c r="GX470" s="72"/>
      <c r="GY470" s="72"/>
      <c r="GZ470" s="72"/>
      <c r="HA470" s="72"/>
      <c r="HB470" s="72"/>
      <c r="HC470" s="72"/>
      <c r="HD470" s="72"/>
      <c r="HE470" s="72"/>
      <c r="HF470" s="72"/>
    </row>
    <row r="471" spans="1:215" s="3" customFormat="1" ht="44.25" customHeight="1" x14ac:dyDescent="0.2">
      <c r="A471" s="246"/>
      <c r="B471" s="250"/>
      <c r="C471" s="227"/>
      <c r="D471" s="107" t="s">
        <v>3</v>
      </c>
      <c r="E471" s="109">
        <f t="shared" ref="E471:F474" si="357">E451</f>
        <v>0</v>
      </c>
      <c r="F471" s="109">
        <f t="shared" si="357"/>
        <v>0</v>
      </c>
      <c r="G471" s="109">
        <f t="shared" ref="G471:K471" si="358">G451</f>
        <v>0</v>
      </c>
      <c r="H471" s="109">
        <f t="shared" si="358"/>
        <v>0</v>
      </c>
      <c r="I471" s="109">
        <f t="shared" si="358"/>
        <v>0</v>
      </c>
      <c r="J471" s="109">
        <f t="shared" si="358"/>
        <v>0</v>
      </c>
      <c r="K471" s="109">
        <f t="shared" si="358"/>
        <v>0</v>
      </c>
      <c r="L471" s="239"/>
      <c r="M471" s="239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  <c r="DJ471" s="4"/>
      <c r="DK471" s="4"/>
      <c r="DL471" s="4"/>
      <c r="DM471" s="4"/>
      <c r="DN471" s="4"/>
      <c r="DO471" s="4"/>
      <c r="DP471" s="4"/>
      <c r="DQ471" s="4"/>
      <c r="DR471" s="4"/>
      <c r="DS471" s="4"/>
      <c r="DT471" s="4"/>
      <c r="DU471" s="4"/>
      <c r="DV471" s="4"/>
      <c r="DW471" s="4"/>
      <c r="DX471" s="4"/>
      <c r="DY471" s="4"/>
      <c r="DZ471" s="4"/>
      <c r="EA471" s="4"/>
      <c r="EB471" s="4"/>
      <c r="EC471" s="4"/>
      <c r="ED471" s="4"/>
      <c r="EE471" s="4"/>
      <c r="EF471" s="4"/>
      <c r="EG471" s="4"/>
      <c r="EH471" s="4"/>
      <c r="EI471" s="4"/>
      <c r="EJ471" s="4"/>
      <c r="EK471" s="4"/>
      <c r="EL471" s="4"/>
      <c r="EM471" s="4"/>
      <c r="EN471" s="4"/>
      <c r="EO471" s="4"/>
      <c r="EP471" s="4"/>
      <c r="EQ471" s="4"/>
      <c r="ER471" s="4"/>
      <c r="ES471" s="4"/>
      <c r="ET471" s="4"/>
      <c r="EU471" s="4"/>
      <c r="EV471" s="4"/>
      <c r="EW471" s="4"/>
      <c r="EX471" s="4"/>
      <c r="EY471" s="4"/>
      <c r="EZ471" s="4"/>
      <c r="FA471" s="4"/>
      <c r="FB471" s="4"/>
      <c r="FC471" s="4"/>
      <c r="FD471" s="4"/>
      <c r="FE471" s="4"/>
      <c r="FF471" s="4"/>
      <c r="FG471" s="4"/>
      <c r="FH471" s="4"/>
      <c r="FI471" s="4"/>
      <c r="FJ471" s="4"/>
      <c r="FK471" s="4"/>
      <c r="FL471" s="4"/>
      <c r="FM471" s="4"/>
      <c r="FN471" s="4"/>
      <c r="FO471" s="4"/>
      <c r="FP471" s="4"/>
      <c r="FQ471" s="4"/>
      <c r="FR471" s="4"/>
      <c r="FS471" s="4"/>
      <c r="FT471" s="4"/>
      <c r="FU471" s="4"/>
      <c r="FV471" s="4"/>
      <c r="FW471" s="4"/>
      <c r="FX471" s="4"/>
      <c r="FY471" s="4"/>
      <c r="FZ471" s="4"/>
      <c r="GA471" s="4"/>
      <c r="GB471" s="4"/>
      <c r="GC471" s="4"/>
      <c r="GD471" s="4"/>
      <c r="GE471" s="4"/>
      <c r="GF471" s="4"/>
      <c r="GG471" s="4"/>
      <c r="GH471" s="4"/>
      <c r="GI471" s="4"/>
      <c r="GJ471" s="4"/>
      <c r="GK471" s="4"/>
      <c r="GL471" s="4"/>
      <c r="GM471" s="4"/>
      <c r="GN471" s="4"/>
      <c r="GO471" s="4"/>
      <c r="GP471" s="4"/>
      <c r="GQ471" s="4"/>
      <c r="GR471" s="4"/>
      <c r="GS471" s="4"/>
      <c r="GT471" s="4"/>
      <c r="GU471" s="4"/>
      <c r="GV471" s="4"/>
      <c r="GW471" s="4"/>
      <c r="GX471" s="4"/>
      <c r="GY471" s="4"/>
      <c r="GZ471" s="4"/>
      <c r="HA471" s="4"/>
      <c r="HB471" s="4"/>
      <c r="HC471" s="4"/>
      <c r="HD471" s="4"/>
      <c r="HE471" s="4"/>
      <c r="HF471" s="4"/>
      <c r="HG471" s="92"/>
    </row>
    <row r="472" spans="1:215" s="3" customFormat="1" ht="66.75" customHeight="1" x14ac:dyDescent="0.2">
      <c r="A472" s="246"/>
      <c r="B472" s="250"/>
      <c r="C472" s="227"/>
      <c r="D472" s="107" t="s">
        <v>2</v>
      </c>
      <c r="E472" s="109">
        <f t="shared" si="357"/>
        <v>0</v>
      </c>
      <c r="F472" s="109">
        <f t="shared" si="357"/>
        <v>0</v>
      </c>
      <c r="G472" s="109">
        <f t="shared" ref="G472:K472" si="359">G452</f>
        <v>0</v>
      </c>
      <c r="H472" s="109">
        <f t="shared" si="359"/>
        <v>0</v>
      </c>
      <c r="I472" s="109">
        <f t="shared" si="359"/>
        <v>0</v>
      </c>
      <c r="J472" s="109">
        <f t="shared" si="359"/>
        <v>0</v>
      </c>
      <c r="K472" s="109">
        <f t="shared" si="359"/>
        <v>0</v>
      </c>
      <c r="L472" s="239"/>
      <c r="M472" s="239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  <c r="DJ472" s="4"/>
      <c r="DK472" s="4"/>
      <c r="DL472" s="4"/>
      <c r="DM472" s="4"/>
      <c r="DN472" s="4"/>
      <c r="DO472" s="4"/>
      <c r="DP472" s="4"/>
      <c r="DQ472" s="4"/>
      <c r="DR472" s="4"/>
      <c r="DS472" s="4"/>
      <c r="DT472" s="4"/>
      <c r="DU472" s="4"/>
      <c r="DV472" s="4"/>
      <c r="DW472" s="4"/>
      <c r="DX472" s="4"/>
      <c r="DY472" s="4"/>
      <c r="DZ472" s="4"/>
      <c r="EA472" s="4"/>
      <c r="EB472" s="4"/>
      <c r="EC472" s="4"/>
      <c r="ED472" s="4"/>
      <c r="EE472" s="4"/>
      <c r="EF472" s="4"/>
      <c r="EG472" s="4"/>
      <c r="EH472" s="4"/>
      <c r="EI472" s="4"/>
      <c r="EJ472" s="4"/>
      <c r="EK472" s="4"/>
      <c r="EL472" s="4"/>
      <c r="EM472" s="4"/>
      <c r="EN472" s="4"/>
      <c r="EO472" s="4"/>
      <c r="EP472" s="4"/>
      <c r="EQ472" s="4"/>
      <c r="ER472" s="4"/>
      <c r="ES472" s="4"/>
      <c r="ET472" s="4"/>
      <c r="EU472" s="4"/>
      <c r="EV472" s="4"/>
      <c r="EW472" s="4"/>
      <c r="EX472" s="4"/>
      <c r="EY472" s="4"/>
      <c r="EZ472" s="4"/>
      <c r="FA472" s="4"/>
      <c r="FB472" s="4"/>
      <c r="FC472" s="4"/>
      <c r="FD472" s="4"/>
      <c r="FE472" s="4"/>
      <c r="FF472" s="4"/>
      <c r="FG472" s="4"/>
      <c r="FH472" s="4"/>
      <c r="FI472" s="4"/>
      <c r="FJ472" s="4"/>
      <c r="FK472" s="4"/>
      <c r="FL472" s="4"/>
      <c r="FM472" s="4"/>
      <c r="FN472" s="4"/>
      <c r="FO472" s="4"/>
      <c r="FP472" s="4"/>
      <c r="FQ472" s="4"/>
      <c r="FR472" s="4"/>
      <c r="FS472" s="4"/>
      <c r="FT472" s="4"/>
      <c r="FU472" s="4"/>
      <c r="FV472" s="4"/>
      <c r="FW472" s="4"/>
      <c r="FX472" s="4"/>
      <c r="FY472" s="4"/>
      <c r="FZ472" s="4"/>
      <c r="GA472" s="4"/>
      <c r="GB472" s="4"/>
      <c r="GC472" s="4"/>
      <c r="GD472" s="4"/>
      <c r="GE472" s="4"/>
      <c r="GF472" s="4"/>
      <c r="GG472" s="4"/>
      <c r="GH472" s="4"/>
      <c r="GI472" s="4"/>
      <c r="GJ472" s="4"/>
      <c r="GK472" s="4"/>
      <c r="GL472" s="4"/>
      <c r="GM472" s="4"/>
      <c r="GN472" s="4"/>
      <c r="GO472" s="4"/>
      <c r="GP472" s="4"/>
      <c r="GQ472" s="4"/>
      <c r="GR472" s="4"/>
      <c r="GS472" s="4"/>
      <c r="GT472" s="4"/>
      <c r="GU472" s="4"/>
      <c r="GV472" s="4"/>
      <c r="GW472" s="4"/>
      <c r="GX472" s="4"/>
      <c r="GY472" s="4"/>
      <c r="GZ472" s="4"/>
      <c r="HA472" s="4"/>
      <c r="HB472" s="4"/>
      <c r="HC472" s="4"/>
      <c r="HD472" s="4"/>
      <c r="HE472" s="4"/>
      <c r="HF472" s="4"/>
      <c r="HG472" s="92"/>
    </row>
    <row r="473" spans="1:215" s="3" customFormat="1" ht="80.25" customHeight="1" x14ac:dyDescent="0.2">
      <c r="A473" s="246"/>
      <c r="B473" s="250"/>
      <c r="C473" s="227"/>
      <c r="D473" s="107" t="s">
        <v>22</v>
      </c>
      <c r="E473" s="109">
        <f t="shared" si="357"/>
        <v>500</v>
      </c>
      <c r="F473" s="109">
        <f t="shared" si="357"/>
        <v>2500</v>
      </c>
      <c r="G473" s="109">
        <f t="shared" ref="G473:K473" si="360">G453</f>
        <v>500</v>
      </c>
      <c r="H473" s="109">
        <f t="shared" si="360"/>
        <v>500</v>
      </c>
      <c r="I473" s="109">
        <f t="shared" si="360"/>
        <v>500</v>
      </c>
      <c r="J473" s="109">
        <f t="shared" si="360"/>
        <v>500</v>
      </c>
      <c r="K473" s="109">
        <f t="shared" si="360"/>
        <v>500</v>
      </c>
      <c r="L473" s="239"/>
      <c r="M473" s="239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4"/>
      <c r="DJ473" s="4"/>
      <c r="DK473" s="4"/>
      <c r="DL473" s="4"/>
      <c r="DM473" s="4"/>
      <c r="DN473" s="4"/>
      <c r="DO473" s="4"/>
      <c r="DP473" s="4"/>
      <c r="DQ473" s="4"/>
      <c r="DR473" s="4"/>
      <c r="DS473" s="4"/>
      <c r="DT473" s="4"/>
      <c r="DU473" s="4"/>
      <c r="DV473" s="4"/>
      <c r="DW473" s="4"/>
      <c r="DX473" s="4"/>
      <c r="DY473" s="4"/>
      <c r="DZ473" s="4"/>
      <c r="EA473" s="4"/>
      <c r="EB473" s="4"/>
      <c r="EC473" s="4"/>
      <c r="ED473" s="4"/>
      <c r="EE473" s="4"/>
      <c r="EF473" s="4"/>
      <c r="EG473" s="4"/>
      <c r="EH473" s="4"/>
      <c r="EI473" s="4"/>
      <c r="EJ473" s="4"/>
      <c r="EK473" s="4"/>
      <c r="EL473" s="4"/>
      <c r="EM473" s="4"/>
      <c r="EN473" s="4"/>
      <c r="EO473" s="4"/>
      <c r="EP473" s="4"/>
      <c r="EQ473" s="4"/>
      <c r="ER473" s="4"/>
      <c r="ES473" s="4"/>
      <c r="ET473" s="4"/>
      <c r="EU473" s="4"/>
      <c r="EV473" s="4"/>
      <c r="EW473" s="4"/>
      <c r="EX473" s="4"/>
      <c r="EY473" s="4"/>
      <c r="EZ473" s="4"/>
      <c r="FA473" s="4"/>
      <c r="FB473" s="4"/>
      <c r="FC473" s="4"/>
      <c r="FD473" s="4"/>
      <c r="FE473" s="4"/>
      <c r="FF473" s="4"/>
      <c r="FG473" s="4"/>
      <c r="FH473" s="4"/>
      <c r="FI473" s="4"/>
      <c r="FJ473" s="4"/>
      <c r="FK473" s="4"/>
      <c r="FL473" s="4"/>
      <c r="FM473" s="4"/>
      <c r="FN473" s="4"/>
      <c r="FO473" s="4"/>
      <c r="FP473" s="4"/>
      <c r="FQ473" s="4"/>
      <c r="FR473" s="4"/>
      <c r="FS473" s="4"/>
      <c r="FT473" s="4"/>
      <c r="FU473" s="4"/>
      <c r="FV473" s="4"/>
      <c r="FW473" s="4"/>
      <c r="FX473" s="4"/>
      <c r="FY473" s="4"/>
      <c r="FZ473" s="4"/>
      <c r="GA473" s="4"/>
      <c r="GB473" s="4"/>
      <c r="GC473" s="4"/>
      <c r="GD473" s="4"/>
      <c r="GE473" s="4"/>
      <c r="GF473" s="4"/>
      <c r="GG473" s="4"/>
      <c r="GH473" s="4"/>
      <c r="GI473" s="4"/>
      <c r="GJ473" s="4"/>
      <c r="GK473" s="4"/>
      <c r="GL473" s="4"/>
      <c r="GM473" s="4"/>
      <c r="GN473" s="4"/>
      <c r="GO473" s="4"/>
      <c r="GP473" s="4"/>
      <c r="GQ473" s="4"/>
      <c r="GR473" s="4"/>
      <c r="GS473" s="4"/>
      <c r="GT473" s="4"/>
      <c r="GU473" s="4"/>
      <c r="GV473" s="4"/>
      <c r="GW473" s="4"/>
      <c r="GX473" s="4"/>
      <c r="GY473" s="4"/>
      <c r="GZ473" s="4"/>
      <c r="HA473" s="4"/>
      <c r="HB473" s="4"/>
      <c r="HC473" s="4"/>
      <c r="HD473" s="4"/>
      <c r="HE473" s="4"/>
      <c r="HF473" s="4"/>
      <c r="HG473" s="92"/>
    </row>
    <row r="474" spans="1:215" s="3" customFormat="1" ht="30" x14ac:dyDescent="0.2">
      <c r="A474" s="247"/>
      <c r="B474" s="251"/>
      <c r="C474" s="227"/>
      <c r="D474" s="107" t="s">
        <v>0</v>
      </c>
      <c r="E474" s="109">
        <f t="shared" si="357"/>
        <v>0</v>
      </c>
      <c r="F474" s="109">
        <f t="shared" si="357"/>
        <v>0</v>
      </c>
      <c r="G474" s="109">
        <f t="shared" ref="G474:K474" si="361">G454</f>
        <v>0</v>
      </c>
      <c r="H474" s="109">
        <f t="shared" si="361"/>
        <v>0</v>
      </c>
      <c r="I474" s="109">
        <f t="shared" si="361"/>
        <v>0</v>
      </c>
      <c r="J474" s="109">
        <f t="shared" si="361"/>
        <v>0</v>
      </c>
      <c r="K474" s="109">
        <f t="shared" si="361"/>
        <v>0</v>
      </c>
      <c r="L474" s="240"/>
      <c r="M474" s="240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4"/>
      <c r="DJ474" s="4"/>
      <c r="DK474" s="4"/>
      <c r="DL474" s="4"/>
      <c r="DM474" s="4"/>
      <c r="DN474" s="4"/>
      <c r="DO474" s="4"/>
      <c r="DP474" s="4"/>
      <c r="DQ474" s="4"/>
      <c r="DR474" s="4"/>
      <c r="DS474" s="4"/>
      <c r="DT474" s="4"/>
      <c r="DU474" s="4"/>
      <c r="DV474" s="4"/>
      <c r="DW474" s="4"/>
      <c r="DX474" s="4"/>
      <c r="DY474" s="4"/>
      <c r="DZ474" s="4"/>
      <c r="EA474" s="4"/>
      <c r="EB474" s="4"/>
      <c r="EC474" s="4"/>
      <c r="ED474" s="4"/>
      <c r="EE474" s="4"/>
      <c r="EF474" s="4"/>
      <c r="EG474" s="4"/>
      <c r="EH474" s="4"/>
      <c r="EI474" s="4"/>
      <c r="EJ474" s="4"/>
      <c r="EK474" s="4"/>
      <c r="EL474" s="4"/>
      <c r="EM474" s="4"/>
      <c r="EN474" s="4"/>
      <c r="EO474" s="4"/>
      <c r="EP474" s="4"/>
      <c r="EQ474" s="4"/>
      <c r="ER474" s="4"/>
      <c r="ES474" s="4"/>
      <c r="ET474" s="4"/>
      <c r="EU474" s="4"/>
      <c r="EV474" s="4"/>
      <c r="EW474" s="4"/>
      <c r="EX474" s="4"/>
      <c r="EY474" s="4"/>
      <c r="EZ474" s="4"/>
      <c r="FA474" s="4"/>
      <c r="FB474" s="4"/>
      <c r="FC474" s="4"/>
      <c r="FD474" s="4"/>
      <c r="FE474" s="4"/>
      <c r="FF474" s="4"/>
      <c r="FG474" s="4"/>
      <c r="FH474" s="4"/>
      <c r="FI474" s="4"/>
      <c r="FJ474" s="4"/>
      <c r="FK474" s="4"/>
      <c r="FL474" s="4"/>
      <c r="FM474" s="4"/>
      <c r="FN474" s="4"/>
      <c r="FO474" s="4"/>
      <c r="FP474" s="4"/>
      <c r="FQ474" s="4"/>
      <c r="FR474" s="4"/>
      <c r="FS474" s="4"/>
      <c r="FT474" s="4"/>
      <c r="FU474" s="4"/>
      <c r="FV474" s="4"/>
      <c r="FW474" s="4"/>
      <c r="FX474" s="4"/>
      <c r="FY474" s="4"/>
      <c r="FZ474" s="4"/>
      <c r="GA474" s="4"/>
      <c r="GB474" s="4"/>
      <c r="GC474" s="4"/>
      <c r="GD474" s="4"/>
      <c r="GE474" s="4"/>
      <c r="GF474" s="4"/>
      <c r="GG474" s="4"/>
      <c r="GH474" s="4"/>
      <c r="GI474" s="4"/>
      <c r="GJ474" s="4"/>
      <c r="GK474" s="4"/>
      <c r="GL474" s="4"/>
      <c r="GM474" s="4"/>
      <c r="GN474" s="4"/>
      <c r="GO474" s="4"/>
      <c r="GP474" s="4"/>
      <c r="GQ474" s="4"/>
      <c r="GR474" s="4"/>
      <c r="GS474" s="4"/>
      <c r="GT474" s="4"/>
      <c r="GU474" s="4"/>
      <c r="GV474" s="4"/>
      <c r="GW474" s="4"/>
      <c r="GX474" s="4"/>
      <c r="GY474" s="4"/>
      <c r="GZ474" s="4"/>
      <c r="HA474" s="4"/>
      <c r="HB474" s="4"/>
      <c r="HC474" s="4"/>
      <c r="HD474" s="4"/>
      <c r="HE474" s="4"/>
      <c r="HF474" s="4"/>
      <c r="HG474" s="92"/>
    </row>
    <row r="475" spans="1:215" s="3" customFormat="1" ht="29.25" customHeight="1" x14ac:dyDescent="0.2">
      <c r="A475" s="254" t="s">
        <v>306</v>
      </c>
      <c r="B475" s="255"/>
      <c r="C475" s="255"/>
      <c r="D475" s="255"/>
      <c r="E475" s="255"/>
      <c r="F475" s="255"/>
      <c r="G475" s="255"/>
      <c r="H475" s="255"/>
      <c r="I475" s="255"/>
      <c r="J475" s="255"/>
      <c r="K475" s="255"/>
      <c r="L475" s="255"/>
      <c r="M475" s="256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  <c r="DG475" s="4"/>
      <c r="DH475" s="4"/>
      <c r="DI475" s="4"/>
      <c r="DJ475" s="4"/>
      <c r="DK475" s="4"/>
      <c r="DL475" s="4"/>
      <c r="DM475" s="4"/>
      <c r="DN475" s="4"/>
      <c r="DO475" s="4"/>
      <c r="DP475" s="4"/>
      <c r="DQ475" s="4"/>
      <c r="DR475" s="4"/>
      <c r="DS475" s="4"/>
      <c r="DT475" s="4"/>
      <c r="DU475" s="4"/>
      <c r="DV475" s="4"/>
      <c r="DW475" s="4"/>
      <c r="DX475" s="4"/>
      <c r="DY475" s="4"/>
      <c r="DZ475" s="4"/>
      <c r="EA475" s="4"/>
      <c r="EB475" s="4"/>
      <c r="EC475" s="4"/>
      <c r="ED475" s="4"/>
      <c r="EE475" s="4"/>
      <c r="EF475" s="4"/>
      <c r="EG475" s="4"/>
      <c r="EH475" s="4"/>
      <c r="EI475" s="4"/>
      <c r="EJ475" s="4"/>
      <c r="EK475" s="4"/>
      <c r="EL475" s="4"/>
      <c r="EM475" s="4"/>
      <c r="EN475" s="4"/>
      <c r="EO475" s="4"/>
      <c r="EP475" s="4"/>
      <c r="EQ475" s="4"/>
      <c r="ER475" s="4"/>
      <c r="ES475" s="4"/>
      <c r="ET475" s="4"/>
      <c r="EU475" s="4"/>
      <c r="EV475" s="4"/>
      <c r="EW475" s="4"/>
      <c r="EX475" s="4"/>
      <c r="EY475" s="4"/>
      <c r="EZ475" s="4"/>
      <c r="FA475" s="4"/>
      <c r="FB475" s="4"/>
      <c r="FC475" s="4"/>
      <c r="FD475" s="4"/>
      <c r="FE475" s="4"/>
      <c r="FF475" s="4"/>
      <c r="FG475" s="4"/>
      <c r="FH475" s="4"/>
      <c r="FI475" s="4"/>
      <c r="FJ475" s="4"/>
      <c r="FK475" s="4"/>
      <c r="FL475" s="4"/>
      <c r="FM475" s="4"/>
      <c r="FN475" s="4"/>
      <c r="FO475" s="4"/>
      <c r="FP475" s="4"/>
      <c r="FQ475" s="4"/>
      <c r="FR475" s="4"/>
      <c r="FS475" s="4"/>
      <c r="FT475" s="4"/>
      <c r="FU475" s="4"/>
      <c r="FV475" s="4"/>
      <c r="FW475" s="4"/>
      <c r="FX475" s="4"/>
      <c r="FY475" s="4"/>
      <c r="FZ475" s="4"/>
      <c r="GA475" s="4"/>
      <c r="GB475" s="4"/>
      <c r="GC475" s="4"/>
      <c r="GD475" s="4"/>
      <c r="GE475" s="4"/>
      <c r="GF475" s="4"/>
      <c r="GG475" s="4"/>
      <c r="GH475" s="4"/>
      <c r="GI475" s="4"/>
      <c r="GJ475" s="4"/>
      <c r="GK475" s="4"/>
      <c r="GL475" s="4"/>
      <c r="GM475" s="4"/>
      <c r="GN475" s="4"/>
      <c r="GO475" s="4"/>
      <c r="GP475" s="4"/>
      <c r="GQ475" s="4"/>
      <c r="GR475" s="4"/>
      <c r="GS475" s="4"/>
      <c r="GT475" s="4"/>
      <c r="GU475" s="4"/>
      <c r="GV475" s="4"/>
      <c r="GW475" s="4"/>
      <c r="GX475" s="4"/>
      <c r="GY475" s="4"/>
      <c r="GZ475" s="4"/>
      <c r="HA475" s="4"/>
      <c r="HB475" s="4"/>
      <c r="HC475" s="4"/>
      <c r="HD475" s="4"/>
      <c r="HE475" s="4"/>
      <c r="HF475" s="4"/>
      <c r="HG475" s="92"/>
    </row>
    <row r="476" spans="1:215" s="3" customFormat="1" ht="18.75" customHeight="1" x14ac:dyDescent="0.2">
      <c r="A476" s="229" t="s">
        <v>21</v>
      </c>
      <c r="B476" s="224" t="s">
        <v>307</v>
      </c>
      <c r="C476" s="227" t="s">
        <v>238</v>
      </c>
      <c r="D476" s="107" t="s">
        <v>4</v>
      </c>
      <c r="E476" s="5">
        <f>E477+E478+E479+E480</f>
        <v>28224.639999999999</v>
      </c>
      <c r="F476" s="6">
        <f>F477+F478+F479+F480</f>
        <v>154736.5</v>
      </c>
      <c r="G476" s="6">
        <f>G477+G478+G479+G480</f>
        <v>30545.7</v>
      </c>
      <c r="H476" s="6">
        <f t="shared" ref="H476:K476" si="362">H477+H478+H479+H480</f>
        <v>31047.7</v>
      </c>
      <c r="I476" s="6">
        <f t="shared" si="362"/>
        <v>31047.7</v>
      </c>
      <c r="J476" s="5">
        <f t="shared" si="362"/>
        <v>31047.7</v>
      </c>
      <c r="K476" s="5">
        <f t="shared" si="362"/>
        <v>31047.7</v>
      </c>
      <c r="L476" s="227"/>
      <c r="M476" s="227"/>
      <c r="N476" s="300">
        <v>405</v>
      </c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  <c r="DG476" s="4"/>
      <c r="DH476" s="4"/>
      <c r="DI476" s="4"/>
      <c r="DJ476" s="4"/>
      <c r="DK476" s="4"/>
      <c r="DL476" s="4"/>
      <c r="DM476" s="4"/>
      <c r="DN476" s="4"/>
      <c r="DO476" s="4"/>
      <c r="DP476" s="4"/>
      <c r="DQ476" s="4"/>
      <c r="DR476" s="4"/>
      <c r="DS476" s="4"/>
      <c r="DT476" s="4"/>
      <c r="DU476" s="4"/>
      <c r="DV476" s="4"/>
      <c r="DW476" s="4"/>
      <c r="DX476" s="4"/>
      <c r="DY476" s="4"/>
      <c r="DZ476" s="4"/>
      <c r="EA476" s="4"/>
      <c r="EB476" s="4"/>
      <c r="EC476" s="4"/>
      <c r="ED476" s="4"/>
      <c r="EE476" s="4"/>
      <c r="EF476" s="4"/>
      <c r="EG476" s="4"/>
      <c r="EH476" s="4"/>
      <c r="EI476" s="4"/>
      <c r="EJ476" s="4"/>
      <c r="EK476" s="4"/>
      <c r="EL476" s="4"/>
      <c r="EM476" s="4"/>
      <c r="EN476" s="4"/>
      <c r="EO476" s="4"/>
      <c r="EP476" s="4"/>
      <c r="EQ476" s="4"/>
      <c r="ER476" s="4"/>
      <c r="ES476" s="4"/>
      <c r="ET476" s="4"/>
      <c r="EU476" s="4"/>
      <c r="EV476" s="4"/>
      <c r="EW476" s="4"/>
      <c r="EX476" s="4"/>
      <c r="EY476" s="4"/>
      <c r="EZ476" s="4"/>
      <c r="FA476" s="4"/>
      <c r="FB476" s="4"/>
      <c r="FC476" s="4"/>
      <c r="FD476" s="4"/>
      <c r="FE476" s="4"/>
      <c r="FF476" s="4"/>
      <c r="FG476" s="4"/>
      <c r="FH476" s="4"/>
      <c r="FI476" s="4"/>
      <c r="FJ476" s="4"/>
      <c r="FK476" s="4"/>
      <c r="FL476" s="4"/>
      <c r="FM476" s="4"/>
      <c r="FN476" s="4"/>
      <c r="FO476" s="4"/>
      <c r="FP476" s="4"/>
      <c r="FQ476" s="4"/>
      <c r="FR476" s="4"/>
      <c r="FS476" s="4"/>
      <c r="FT476" s="4"/>
      <c r="FU476" s="4"/>
      <c r="FV476" s="4"/>
      <c r="FW476" s="4"/>
      <c r="FX476" s="4"/>
      <c r="FY476" s="4"/>
      <c r="FZ476" s="4"/>
      <c r="GA476" s="4"/>
      <c r="GB476" s="4"/>
      <c r="GC476" s="4"/>
      <c r="GD476" s="4"/>
      <c r="GE476" s="4"/>
      <c r="GF476" s="4"/>
      <c r="GG476" s="4"/>
      <c r="GH476" s="4"/>
      <c r="GI476" s="4"/>
      <c r="GJ476" s="4"/>
      <c r="GK476" s="4"/>
      <c r="GL476" s="4"/>
      <c r="GM476" s="4"/>
      <c r="GN476" s="4"/>
      <c r="GO476" s="4"/>
      <c r="GP476" s="4"/>
      <c r="GQ476" s="4"/>
      <c r="GR476" s="4"/>
      <c r="GS476" s="4"/>
      <c r="GT476" s="4"/>
      <c r="GU476" s="4"/>
      <c r="GV476" s="4"/>
      <c r="GW476" s="4"/>
      <c r="GX476" s="4"/>
      <c r="GY476" s="4"/>
      <c r="GZ476" s="4"/>
      <c r="HA476" s="4"/>
      <c r="HB476" s="4"/>
      <c r="HC476" s="4"/>
      <c r="HD476" s="4"/>
      <c r="HE476" s="4"/>
      <c r="HF476" s="4"/>
      <c r="HG476" s="92"/>
    </row>
    <row r="477" spans="1:215" s="3" customFormat="1" ht="48" customHeight="1" x14ac:dyDescent="0.2">
      <c r="A477" s="229"/>
      <c r="B477" s="225"/>
      <c r="C477" s="227"/>
      <c r="D477" s="107" t="s">
        <v>3</v>
      </c>
      <c r="E477" s="5">
        <f>E482+E487+E492</f>
        <v>0</v>
      </c>
      <c r="F477" s="6">
        <f>G477+H477+I477+J477+K477</f>
        <v>0</v>
      </c>
      <c r="G477" s="6">
        <f>G482+G487+G492</f>
        <v>0</v>
      </c>
      <c r="H477" s="6">
        <f t="shared" ref="H477:K477" si="363">H482+H487+H492</f>
        <v>0</v>
      </c>
      <c r="I477" s="6">
        <f t="shared" si="363"/>
        <v>0</v>
      </c>
      <c r="J477" s="5">
        <f t="shared" si="363"/>
        <v>0</v>
      </c>
      <c r="K477" s="5">
        <f t="shared" si="363"/>
        <v>0</v>
      </c>
      <c r="L477" s="227"/>
      <c r="M477" s="227"/>
      <c r="N477" s="300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  <c r="DG477" s="4"/>
      <c r="DH477" s="4"/>
      <c r="DI477" s="4"/>
      <c r="DJ477" s="4"/>
      <c r="DK477" s="4"/>
      <c r="DL477" s="4"/>
      <c r="DM477" s="4"/>
      <c r="DN477" s="4"/>
      <c r="DO477" s="4"/>
      <c r="DP477" s="4"/>
      <c r="DQ477" s="4"/>
      <c r="DR477" s="4"/>
      <c r="DS477" s="4"/>
      <c r="DT477" s="4"/>
      <c r="DU477" s="4"/>
      <c r="DV477" s="4"/>
      <c r="DW477" s="4"/>
      <c r="DX477" s="4"/>
      <c r="DY477" s="4"/>
      <c r="DZ477" s="4"/>
      <c r="EA477" s="4"/>
      <c r="EB477" s="4"/>
      <c r="EC477" s="4"/>
      <c r="ED477" s="4"/>
      <c r="EE477" s="4"/>
      <c r="EF477" s="4"/>
      <c r="EG477" s="4"/>
      <c r="EH477" s="4"/>
      <c r="EI477" s="4"/>
      <c r="EJ477" s="4"/>
      <c r="EK477" s="4"/>
      <c r="EL477" s="4"/>
      <c r="EM477" s="4"/>
      <c r="EN477" s="4"/>
      <c r="EO477" s="4"/>
      <c r="EP477" s="4"/>
      <c r="EQ477" s="4"/>
      <c r="ER477" s="4"/>
      <c r="ES477" s="4"/>
      <c r="ET477" s="4"/>
      <c r="EU477" s="4"/>
      <c r="EV477" s="4"/>
      <c r="EW477" s="4"/>
      <c r="EX477" s="4"/>
      <c r="EY477" s="4"/>
      <c r="EZ477" s="4"/>
      <c r="FA477" s="4"/>
      <c r="FB477" s="4"/>
      <c r="FC477" s="4"/>
      <c r="FD477" s="4"/>
      <c r="FE477" s="4"/>
      <c r="FF477" s="4"/>
      <c r="FG477" s="4"/>
      <c r="FH477" s="4"/>
      <c r="FI477" s="4"/>
      <c r="FJ477" s="4"/>
      <c r="FK477" s="4"/>
      <c r="FL477" s="4"/>
      <c r="FM477" s="4"/>
      <c r="FN477" s="4"/>
      <c r="FO477" s="4"/>
      <c r="FP477" s="4"/>
      <c r="FQ477" s="4"/>
      <c r="FR477" s="4"/>
      <c r="FS477" s="4"/>
      <c r="FT477" s="4"/>
      <c r="FU477" s="4"/>
      <c r="FV477" s="4"/>
      <c r="FW477" s="4"/>
      <c r="FX477" s="4"/>
      <c r="FY477" s="4"/>
      <c r="FZ477" s="4"/>
      <c r="GA477" s="4"/>
      <c r="GB477" s="4"/>
      <c r="GC477" s="4"/>
      <c r="GD477" s="4"/>
      <c r="GE477" s="4"/>
      <c r="GF477" s="4"/>
      <c r="GG477" s="4"/>
      <c r="GH477" s="4"/>
      <c r="GI477" s="4"/>
      <c r="GJ477" s="4"/>
      <c r="GK477" s="4"/>
      <c r="GL477" s="4"/>
      <c r="GM477" s="4"/>
      <c r="GN477" s="4"/>
      <c r="GO477" s="4"/>
      <c r="GP477" s="4"/>
      <c r="GQ477" s="4"/>
      <c r="GR477" s="4"/>
      <c r="GS477" s="4"/>
      <c r="GT477" s="4"/>
      <c r="GU477" s="4"/>
      <c r="GV477" s="4"/>
      <c r="GW477" s="4"/>
      <c r="GX477" s="4"/>
      <c r="GY477" s="4"/>
      <c r="GZ477" s="4"/>
      <c r="HA477" s="4"/>
      <c r="HB477" s="4"/>
      <c r="HC477" s="4"/>
      <c r="HD477" s="4"/>
      <c r="HE477" s="4"/>
      <c r="HF477" s="4"/>
      <c r="HG477" s="92"/>
    </row>
    <row r="478" spans="1:215" s="3" customFormat="1" ht="60.75" customHeight="1" x14ac:dyDescent="0.2">
      <c r="A478" s="229"/>
      <c r="B478" s="225"/>
      <c r="C478" s="227"/>
      <c r="D478" s="107" t="s">
        <v>2</v>
      </c>
      <c r="E478" s="5">
        <f>E483+E488+E493</f>
        <v>0</v>
      </c>
      <c r="F478" s="6">
        <f>G478+H478+I478+J478+K478</f>
        <v>0</v>
      </c>
      <c r="G478" s="6">
        <f>G483+G488+G493</f>
        <v>0</v>
      </c>
      <c r="H478" s="6">
        <f t="shared" ref="H478:K478" si="364">H483+H488+H493</f>
        <v>0</v>
      </c>
      <c r="I478" s="6">
        <f t="shared" si="364"/>
        <v>0</v>
      </c>
      <c r="J478" s="5">
        <f t="shared" si="364"/>
        <v>0</v>
      </c>
      <c r="K478" s="5">
        <f t="shared" si="364"/>
        <v>0</v>
      </c>
      <c r="L478" s="227"/>
      <c r="M478" s="227"/>
      <c r="N478" s="300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  <c r="DG478" s="4"/>
      <c r="DH478" s="4"/>
      <c r="DI478" s="4"/>
      <c r="DJ478" s="4"/>
      <c r="DK478" s="4"/>
      <c r="DL478" s="4"/>
      <c r="DM478" s="4"/>
      <c r="DN478" s="4"/>
      <c r="DO478" s="4"/>
      <c r="DP478" s="4"/>
      <c r="DQ478" s="4"/>
      <c r="DR478" s="4"/>
      <c r="DS478" s="4"/>
      <c r="DT478" s="4"/>
      <c r="DU478" s="4"/>
      <c r="DV478" s="4"/>
      <c r="DW478" s="4"/>
      <c r="DX478" s="4"/>
      <c r="DY478" s="4"/>
      <c r="DZ478" s="4"/>
      <c r="EA478" s="4"/>
      <c r="EB478" s="4"/>
      <c r="EC478" s="4"/>
      <c r="ED478" s="4"/>
      <c r="EE478" s="4"/>
      <c r="EF478" s="4"/>
      <c r="EG478" s="4"/>
      <c r="EH478" s="4"/>
      <c r="EI478" s="4"/>
      <c r="EJ478" s="4"/>
      <c r="EK478" s="4"/>
      <c r="EL478" s="4"/>
      <c r="EM478" s="4"/>
      <c r="EN478" s="4"/>
      <c r="EO478" s="4"/>
      <c r="EP478" s="4"/>
      <c r="EQ478" s="4"/>
      <c r="ER478" s="4"/>
      <c r="ES478" s="4"/>
      <c r="ET478" s="4"/>
      <c r="EU478" s="4"/>
      <c r="EV478" s="4"/>
      <c r="EW478" s="4"/>
      <c r="EX478" s="4"/>
      <c r="EY478" s="4"/>
      <c r="EZ478" s="4"/>
      <c r="FA478" s="4"/>
      <c r="FB478" s="4"/>
      <c r="FC478" s="4"/>
      <c r="FD478" s="4"/>
      <c r="FE478" s="4"/>
      <c r="FF478" s="4"/>
      <c r="FG478" s="4"/>
      <c r="FH478" s="4"/>
      <c r="FI478" s="4"/>
      <c r="FJ478" s="4"/>
      <c r="FK478" s="4"/>
      <c r="FL478" s="4"/>
      <c r="FM478" s="4"/>
      <c r="FN478" s="4"/>
      <c r="FO478" s="4"/>
      <c r="FP478" s="4"/>
      <c r="FQ478" s="4"/>
      <c r="FR478" s="4"/>
      <c r="FS478" s="4"/>
      <c r="FT478" s="4"/>
      <c r="FU478" s="4"/>
      <c r="FV478" s="4"/>
      <c r="FW478" s="4"/>
      <c r="FX478" s="4"/>
      <c r="FY478" s="4"/>
      <c r="FZ478" s="4"/>
      <c r="GA478" s="4"/>
      <c r="GB478" s="4"/>
      <c r="GC478" s="4"/>
      <c r="GD478" s="4"/>
      <c r="GE478" s="4"/>
      <c r="GF478" s="4"/>
      <c r="GG478" s="4"/>
      <c r="GH478" s="4"/>
      <c r="GI478" s="4"/>
      <c r="GJ478" s="4"/>
      <c r="GK478" s="4"/>
      <c r="GL478" s="4"/>
      <c r="GM478" s="4"/>
      <c r="GN478" s="4"/>
      <c r="GO478" s="4"/>
      <c r="GP478" s="4"/>
      <c r="GQ478" s="4"/>
      <c r="GR478" s="4"/>
      <c r="GS478" s="4"/>
      <c r="GT478" s="4"/>
      <c r="GU478" s="4"/>
      <c r="GV478" s="4"/>
      <c r="GW478" s="4"/>
      <c r="GX478" s="4"/>
      <c r="GY478" s="4"/>
      <c r="GZ478" s="4"/>
      <c r="HA478" s="4"/>
      <c r="HB478" s="4"/>
      <c r="HC478" s="4"/>
      <c r="HD478" s="4"/>
      <c r="HE478" s="4"/>
      <c r="HF478" s="4"/>
      <c r="HG478" s="92"/>
    </row>
    <row r="479" spans="1:215" s="3" customFormat="1" ht="78.75" customHeight="1" x14ac:dyDescent="0.2">
      <c r="A479" s="229"/>
      <c r="B479" s="225"/>
      <c r="C479" s="227"/>
      <c r="D479" s="107" t="s">
        <v>1</v>
      </c>
      <c r="E479" s="5">
        <f>E484+E489+E494</f>
        <v>28224.639999999999</v>
      </c>
      <c r="F479" s="6">
        <f>G479+H479+I479+J479+K479</f>
        <v>154736.5</v>
      </c>
      <c r="G479" s="6">
        <f>G484+G489+G494</f>
        <v>30545.7</v>
      </c>
      <c r="H479" s="6">
        <f t="shared" ref="H479:K479" si="365">H484+H489+H494</f>
        <v>31047.7</v>
      </c>
      <c r="I479" s="6">
        <f t="shared" si="365"/>
        <v>31047.7</v>
      </c>
      <c r="J479" s="5">
        <f t="shared" si="365"/>
        <v>31047.7</v>
      </c>
      <c r="K479" s="5">
        <f t="shared" si="365"/>
        <v>31047.7</v>
      </c>
      <c r="L479" s="227"/>
      <c r="M479" s="227"/>
      <c r="N479" s="300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  <c r="DG479" s="4"/>
      <c r="DH479" s="4"/>
      <c r="DI479" s="4"/>
      <c r="DJ479" s="4"/>
      <c r="DK479" s="4"/>
      <c r="DL479" s="4"/>
      <c r="DM479" s="4"/>
      <c r="DN479" s="4"/>
      <c r="DO479" s="4"/>
      <c r="DP479" s="4"/>
      <c r="DQ479" s="4"/>
      <c r="DR479" s="4"/>
      <c r="DS479" s="4"/>
      <c r="DT479" s="4"/>
      <c r="DU479" s="4"/>
      <c r="DV479" s="4"/>
      <c r="DW479" s="4"/>
      <c r="DX479" s="4"/>
      <c r="DY479" s="4"/>
      <c r="DZ479" s="4"/>
      <c r="EA479" s="4"/>
      <c r="EB479" s="4"/>
      <c r="EC479" s="4"/>
      <c r="ED479" s="4"/>
      <c r="EE479" s="4"/>
      <c r="EF479" s="4"/>
      <c r="EG479" s="4"/>
      <c r="EH479" s="4"/>
      <c r="EI479" s="4"/>
      <c r="EJ479" s="4"/>
      <c r="EK479" s="4"/>
      <c r="EL479" s="4"/>
      <c r="EM479" s="4"/>
      <c r="EN479" s="4"/>
      <c r="EO479" s="4"/>
      <c r="EP479" s="4"/>
      <c r="EQ479" s="4"/>
      <c r="ER479" s="4"/>
      <c r="ES479" s="4"/>
      <c r="ET479" s="4"/>
      <c r="EU479" s="4"/>
      <c r="EV479" s="4"/>
      <c r="EW479" s="4"/>
      <c r="EX479" s="4"/>
      <c r="EY479" s="4"/>
      <c r="EZ479" s="4"/>
      <c r="FA479" s="4"/>
      <c r="FB479" s="4"/>
      <c r="FC479" s="4"/>
      <c r="FD479" s="4"/>
      <c r="FE479" s="4"/>
      <c r="FF479" s="4"/>
      <c r="FG479" s="4"/>
      <c r="FH479" s="4"/>
      <c r="FI479" s="4"/>
      <c r="FJ479" s="4"/>
      <c r="FK479" s="4"/>
      <c r="FL479" s="4"/>
      <c r="FM479" s="4"/>
      <c r="FN479" s="4"/>
      <c r="FO479" s="4"/>
      <c r="FP479" s="4"/>
      <c r="FQ479" s="4"/>
      <c r="FR479" s="4"/>
      <c r="FS479" s="4"/>
      <c r="FT479" s="4"/>
      <c r="FU479" s="4"/>
      <c r="FV479" s="4"/>
      <c r="FW479" s="4"/>
      <c r="FX479" s="4"/>
      <c r="FY479" s="4"/>
      <c r="FZ479" s="4"/>
      <c r="GA479" s="4"/>
      <c r="GB479" s="4"/>
      <c r="GC479" s="4"/>
      <c r="GD479" s="4"/>
      <c r="GE479" s="4"/>
      <c r="GF479" s="4"/>
      <c r="GG479" s="4"/>
      <c r="GH479" s="4"/>
      <c r="GI479" s="4"/>
      <c r="GJ479" s="4"/>
      <c r="GK479" s="4"/>
      <c r="GL479" s="4"/>
      <c r="GM479" s="4"/>
      <c r="GN479" s="4"/>
      <c r="GO479" s="4"/>
      <c r="GP479" s="4"/>
      <c r="GQ479" s="4"/>
      <c r="GR479" s="4"/>
      <c r="GS479" s="4"/>
      <c r="GT479" s="4"/>
      <c r="GU479" s="4"/>
      <c r="GV479" s="4"/>
      <c r="GW479" s="4"/>
      <c r="GX479" s="4"/>
      <c r="GY479" s="4"/>
      <c r="GZ479" s="4"/>
      <c r="HA479" s="4"/>
      <c r="HB479" s="4"/>
      <c r="HC479" s="4"/>
      <c r="HD479" s="4"/>
      <c r="HE479" s="4"/>
      <c r="HF479" s="4"/>
      <c r="HG479" s="92"/>
    </row>
    <row r="480" spans="1:215" s="3" customFormat="1" ht="33" customHeight="1" x14ac:dyDescent="0.2">
      <c r="A480" s="229"/>
      <c r="B480" s="226"/>
      <c r="C480" s="227"/>
      <c r="D480" s="107" t="s">
        <v>0</v>
      </c>
      <c r="E480" s="5">
        <f>E485+E490+E495</f>
        <v>0</v>
      </c>
      <c r="F480" s="5">
        <f>G480+H480+I480+J480+K480</f>
        <v>0</v>
      </c>
      <c r="G480" s="5">
        <f>G485+G490+G495</f>
        <v>0</v>
      </c>
      <c r="H480" s="5">
        <f t="shared" ref="H480:K480" si="366">H485+H490+H495</f>
        <v>0</v>
      </c>
      <c r="I480" s="5">
        <f t="shared" si="366"/>
        <v>0</v>
      </c>
      <c r="J480" s="5">
        <f t="shared" si="366"/>
        <v>0</v>
      </c>
      <c r="K480" s="5">
        <f t="shared" si="366"/>
        <v>0</v>
      </c>
      <c r="L480" s="227"/>
      <c r="M480" s="227"/>
      <c r="N480" s="300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  <c r="DG480" s="4"/>
      <c r="DH480" s="4"/>
      <c r="DI480" s="4"/>
      <c r="DJ480" s="4"/>
      <c r="DK480" s="4"/>
      <c r="DL480" s="4"/>
      <c r="DM480" s="4"/>
      <c r="DN480" s="4"/>
      <c r="DO480" s="4"/>
      <c r="DP480" s="4"/>
      <c r="DQ480" s="4"/>
      <c r="DR480" s="4"/>
      <c r="DS480" s="4"/>
      <c r="DT480" s="4"/>
      <c r="DU480" s="4"/>
      <c r="DV480" s="4"/>
      <c r="DW480" s="4"/>
      <c r="DX480" s="4"/>
      <c r="DY480" s="4"/>
      <c r="DZ480" s="4"/>
      <c r="EA480" s="4"/>
      <c r="EB480" s="4"/>
      <c r="EC480" s="4"/>
      <c r="ED480" s="4"/>
      <c r="EE480" s="4"/>
      <c r="EF480" s="4"/>
      <c r="EG480" s="4"/>
      <c r="EH480" s="4"/>
      <c r="EI480" s="4"/>
      <c r="EJ480" s="4"/>
      <c r="EK480" s="4"/>
      <c r="EL480" s="4"/>
      <c r="EM480" s="4"/>
      <c r="EN480" s="4"/>
      <c r="EO480" s="4"/>
      <c r="EP480" s="4"/>
      <c r="EQ480" s="4"/>
      <c r="ER480" s="4"/>
      <c r="ES480" s="4"/>
      <c r="ET480" s="4"/>
      <c r="EU480" s="4"/>
      <c r="EV480" s="4"/>
      <c r="EW480" s="4"/>
      <c r="EX480" s="4"/>
      <c r="EY480" s="4"/>
      <c r="EZ480" s="4"/>
      <c r="FA480" s="4"/>
      <c r="FB480" s="4"/>
      <c r="FC480" s="4"/>
      <c r="FD480" s="4"/>
      <c r="FE480" s="4"/>
      <c r="FF480" s="4"/>
      <c r="FG480" s="4"/>
      <c r="FH480" s="4"/>
      <c r="FI480" s="4"/>
      <c r="FJ480" s="4"/>
      <c r="FK480" s="4"/>
      <c r="FL480" s="4"/>
      <c r="FM480" s="4"/>
      <c r="FN480" s="4"/>
      <c r="FO480" s="4"/>
      <c r="FP480" s="4"/>
      <c r="FQ480" s="4"/>
      <c r="FR480" s="4"/>
      <c r="FS480" s="4"/>
      <c r="FT480" s="4"/>
      <c r="FU480" s="4"/>
      <c r="FV480" s="4"/>
      <c r="FW480" s="4"/>
      <c r="FX480" s="4"/>
      <c r="FY480" s="4"/>
      <c r="FZ480" s="4"/>
      <c r="GA480" s="4"/>
      <c r="GB480" s="4"/>
      <c r="GC480" s="4"/>
      <c r="GD480" s="4"/>
      <c r="GE480" s="4"/>
      <c r="GF480" s="4"/>
      <c r="GG480" s="4"/>
      <c r="GH480" s="4"/>
      <c r="GI480" s="4"/>
      <c r="GJ480" s="4"/>
      <c r="GK480" s="4"/>
      <c r="GL480" s="4"/>
      <c r="GM480" s="4"/>
      <c r="GN480" s="4"/>
      <c r="GO480" s="4"/>
      <c r="GP480" s="4"/>
      <c r="GQ480" s="4"/>
      <c r="GR480" s="4"/>
      <c r="GS480" s="4"/>
      <c r="GT480" s="4"/>
      <c r="GU480" s="4"/>
      <c r="GV480" s="4"/>
      <c r="GW480" s="4"/>
      <c r="GX480" s="4"/>
      <c r="GY480" s="4"/>
      <c r="GZ480" s="4"/>
      <c r="HA480" s="4"/>
      <c r="HB480" s="4"/>
      <c r="HC480" s="4"/>
      <c r="HD480" s="4"/>
      <c r="HE480" s="4"/>
      <c r="HF480" s="4"/>
      <c r="HG480" s="92"/>
    </row>
    <row r="481" spans="1:215" s="3" customFormat="1" ht="24.75" customHeight="1" x14ac:dyDescent="0.2">
      <c r="A481" s="229" t="s">
        <v>20</v>
      </c>
      <c r="B481" s="248" t="s">
        <v>308</v>
      </c>
      <c r="C481" s="227" t="s">
        <v>238</v>
      </c>
      <c r="D481" s="107" t="s">
        <v>4</v>
      </c>
      <c r="E481" s="5">
        <f>E482+E483+E484+E485</f>
        <v>28224.639999999999</v>
      </c>
      <c r="F481" s="109">
        <f>F482+F483+F484+F485</f>
        <v>154736.5</v>
      </c>
      <c r="G481" s="109">
        <f>G482+G483+G484+G485</f>
        <v>30545.7</v>
      </c>
      <c r="H481" s="109">
        <f t="shared" ref="H481" si="367">H482+H483+H484+H485</f>
        <v>31047.7</v>
      </c>
      <c r="I481" s="109">
        <f t="shared" ref="I481" si="368">I482+I483+I484+I485</f>
        <v>31047.7</v>
      </c>
      <c r="J481" s="109">
        <f t="shared" ref="J481" si="369">J482+J483+J484+J485</f>
        <v>31047.7</v>
      </c>
      <c r="K481" s="109">
        <f t="shared" ref="K481" si="370">K482+K483+K484+K485</f>
        <v>31047.7</v>
      </c>
      <c r="L481" s="227" t="s">
        <v>7</v>
      </c>
      <c r="M481" s="227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  <c r="DG481" s="4"/>
      <c r="DH481" s="4"/>
      <c r="DI481" s="4"/>
      <c r="DJ481" s="4"/>
      <c r="DK481" s="4"/>
      <c r="DL481" s="4"/>
      <c r="DM481" s="4"/>
      <c r="DN481" s="4"/>
      <c r="DO481" s="4"/>
      <c r="DP481" s="4"/>
      <c r="DQ481" s="4"/>
      <c r="DR481" s="4"/>
      <c r="DS481" s="4"/>
      <c r="DT481" s="4"/>
      <c r="DU481" s="4"/>
      <c r="DV481" s="4"/>
      <c r="DW481" s="4"/>
      <c r="DX481" s="4"/>
      <c r="DY481" s="4"/>
      <c r="DZ481" s="4"/>
      <c r="EA481" s="4"/>
      <c r="EB481" s="4"/>
      <c r="EC481" s="4"/>
      <c r="ED481" s="4"/>
      <c r="EE481" s="4"/>
      <c r="EF481" s="4"/>
      <c r="EG481" s="4"/>
      <c r="EH481" s="4"/>
      <c r="EI481" s="4"/>
      <c r="EJ481" s="4"/>
      <c r="EK481" s="4"/>
      <c r="EL481" s="4"/>
      <c r="EM481" s="4"/>
      <c r="EN481" s="4"/>
      <c r="EO481" s="4"/>
      <c r="EP481" s="4"/>
      <c r="EQ481" s="4"/>
      <c r="ER481" s="4"/>
      <c r="ES481" s="4"/>
      <c r="ET481" s="4"/>
      <c r="EU481" s="4"/>
      <c r="EV481" s="4"/>
      <c r="EW481" s="4"/>
      <c r="EX481" s="4"/>
      <c r="EY481" s="4"/>
      <c r="EZ481" s="4"/>
      <c r="FA481" s="4"/>
      <c r="FB481" s="4"/>
      <c r="FC481" s="4"/>
      <c r="FD481" s="4"/>
      <c r="FE481" s="4"/>
      <c r="FF481" s="4"/>
      <c r="FG481" s="4"/>
      <c r="FH481" s="4"/>
      <c r="FI481" s="4"/>
      <c r="FJ481" s="4"/>
      <c r="FK481" s="4"/>
      <c r="FL481" s="4"/>
      <c r="FM481" s="4"/>
      <c r="FN481" s="4"/>
      <c r="FO481" s="4"/>
      <c r="FP481" s="4"/>
      <c r="FQ481" s="4"/>
      <c r="FR481" s="4"/>
      <c r="FS481" s="4"/>
      <c r="FT481" s="4"/>
      <c r="FU481" s="4"/>
      <c r="FV481" s="4"/>
      <c r="FW481" s="4"/>
      <c r="FX481" s="4"/>
      <c r="FY481" s="4"/>
      <c r="FZ481" s="4"/>
      <c r="GA481" s="4"/>
      <c r="GB481" s="4"/>
      <c r="GC481" s="4"/>
      <c r="GD481" s="4"/>
      <c r="GE481" s="4"/>
      <c r="GF481" s="4"/>
      <c r="GG481" s="4"/>
      <c r="GH481" s="4"/>
      <c r="GI481" s="4"/>
      <c r="GJ481" s="4"/>
      <c r="GK481" s="4"/>
      <c r="GL481" s="4"/>
      <c r="GM481" s="4"/>
      <c r="GN481" s="4"/>
      <c r="GO481" s="4"/>
      <c r="GP481" s="4"/>
      <c r="GQ481" s="4"/>
      <c r="GR481" s="4"/>
      <c r="GS481" s="4"/>
      <c r="GT481" s="4"/>
      <c r="GU481" s="4"/>
      <c r="GV481" s="4"/>
      <c r="GW481" s="4"/>
      <c r="GX481" s="4"/>
      <c r="GY481" s="4"/>
      <c r="GZ481" s="4"/>
      <c r="HA481" s="4"/>
      <c r="HB481" s="4"/>
      <c r="HC481" s="4"/>
      <c r="HD481" s="4"/>
      <c r="HE481" s="4"/>
      <c r="HF481" s="4"/>
      <c r="HG481" s="92"/>
    </row>
    <row r="482" spans="1:215" s="3" customFormat="1" ht="48" customHeight="1" x14ac:dyDescent="0.2">
      <c r="A482" s="229"/>
      <c r="B482" s="248"/>
      <c r="C482" s="227"/>
      <c r="D482" s="107" t="s">
        <v>3</v>
      </c>
      <c r="E482" s="5">
        <v>0</v>
      </c>
      <c r="F482" s="109">
        <f>G482+H482+I482+J482+K482</f>
        <v>0</v>
      </c>
      <c r="G482" s="109">
        <v>0</v>
      </c>
      <c r="H482" s="109">
        <v>0</v>
      </c>
      <c r="I482" s="109">
        <v>0</v>
      </c>
      <c r="J482" s="109">
        <v>0</v>
      </c>
      <c r="K482" s="109">
        <v>0</v>
      </c>
      <c r="L482" s="227"/>
      <c r="M482" s="227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4"/>
      <c r="DL482" s="4"/>
      <c r="DM482" s="4"/>
      <c r="DN482" s="4"/>
      <c r="DO482" s="4"/>
      <c r="DP482" s="4"/>
      <c r="DQ482" s="4"/>
      <c r="DR482" s="4"/>
      <c r="DS482" s="4"/>
      <c r="DT482" s="4"/>
      <c r="DU482" s="4"/>
      <c r="DV482" s="4"/>
      <c r="DW482" s="4"/>
      <c r="DX482" s="4"/>
      <c r="DY482" s="4"/>
      <c r="DZ482" s="4"/>
      <c r="EA482" s="4"/>
      <c r="EB482" s="4"/>
      <c r="EC482" s="4"/>
      <c r="ED482" s="4"/>
      <c r="EE482" s="4"/>
      <c r="EF482" s="4"/>
      <c r="EG482" s="4"/>
      <c r="EH482" s="4"/>
      <c r="EI482" s="4"/>
      <c r="EJ482" s="4"/>
      <c r="EK482" s="4"/>
      <c r="EL482" s="4"/>
      <c r="EM482" s="4"/>
      <c r="EN482" s="4"/>
      <c r="EO482" s="4"/>
      <c r="EP482" s="4"/>
      <c r="EQ482" s="4"/>
      <c r="ER482" s="4"/>
      <c r="ES482" s="4"/>
      <c r="ET482" s="4"/>
      <c r="EU482" s="4"/>
      <c r="EV482" s="4"/>
      <c r="EW482" s="4"/>
      <c r="EX482" s="4"/>
      <c r="EY482" s="4"/>
      <c r="EZ482" s="4"/>
      <c r="FA482" s="4"/>
      <c r="FB482" s="4"/>
      <c r="FC482" s="4"/>
      <c r="FD482" s="4"/>
      <c r="FE482" s="4"/>
      <c r="FF482" s="4"/>
      <c r="FG482" s="4"/>
      <c r="FH482" s="4"/>
      <c r="FI482" s="4"/>
      <c r="FJ482" s="4"/>
      <c r="FK482" s="4"/>
      <c r="FL482" s="4"/>
      <c r="FM482" s="4"/>
      <c r="FN482" s="4"/>
      <c r="FO482" s="4"/>
      <c r="FP482" s="4"/>
      <c r="FQ482" s="4"/>
      <c r="FR482" s="4"/>
      <c r="FS482" s="4"/>
      <c r="FT482" s="4"/>
      <c r="FU482" s="4"/>
      <c r="FV482" s="4"/>
      <c r="FW482" s="4"/>
      <c r="FX482" s="4"/>
      <c r="FY482" s="4"/>
      <c r="FZ482" s="4"/>
      <c r="GA482" s="4"/>
      <c r="GB482" s="4"/>
      <c r="GC482" s="4"/>
      <c r="GD482" s="4"/>
      <c r="GE482" s="4"/>
      <c r="GF482" s="4"/>
      <c r="GG482" s="4"/>
      <c r="GH482" s="4"/>
      <c r="GI482" s="4"/>
      <c r="GJ482" s="4"/>
      <c r="GK482" s="4"/>
      <c r="GL482" s="4"/>
      <c r="GM482" s="4"/>
      <c r="GN482" s="4"/>
      <c r="GO482" s="4"/>
      <c r="GP482" s="4"/>
      <c r="GQ482" s="4"/>
      <c r="GR482" s="4"/>
      <c r="GS482" s="4"/>
      <c r="GT482" s="4"/>
      <c r="GU482" s="4"/>
      <c r="GV482" s="4"/>
      <c r="GW482" s="4"/>
      <c r="GX482" s="4"/>
      <c r="GY482" s="4"/>
      <c r="GZ482" s="4"/>
      <c r="HA482" s="4"/>
      <c r="HB482" s="4"/>
      <c r="HC482" s="4"/>
      <c r="HD482" s="4"/>
      <c r="HE482" s="4"/>
      <c r="HF482" s="4"/>
      <c r="HG482" s="92"/>
    </row>
    <row r="483" spans="1:215" s="3" customFormat="1" ht="64.5" customHeight="1" x14ac:dyDescent="0.2">
      <c r="A483" s="229"/>
      <c r="B483" s="248"/>
      <c r="C483" s="227"/>
      <c r="D483" s="107" t="s">
        <v>2</v>
      </c>
      <c r="E483" s="5">
        <v>0</v>
      </c>
      <c r="F483" s="109">
        <f>G483+H483+I483+J483+K483</f>
        <v>0</v>
      </c>
      <c r="G483" s="109">
        <v>0</v>
      </c>
      <c r="H483" s="109">
        <v>0</v>
      </c>
      <c r="I483" s="109">
        <v>0</v>
      </c>
      <c r="J483" s="109">
        <v>0</v>
      </c>
      <c r="K483" s="109">
        <v>0</v>
      </c>
      <c r="L483" s="227"/>
      <c r="M483" s="227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  <c r="DG483" s="4"/>
      <c r="DH483" s="4"/>
      <c r="DI483" s="4"/>
      <c r="DJ483" s="4"/>
      <c r="DK483" s="4"/>
      <c r="DL483" s="4"/>
      <c r="DM483" s="4"/>
      <c r="DN483" s="4"/>
      <c r="DO483" s="4"/>
      <c r="DP483" s="4"/>
      <c r="DQ483" s="4"/>
      <c r="DR483" s="4"/>
      <c r="DS483" s="4"/>
      <c r="DT483" s="4"/>
      <c r="DU483" s="4"/>
      <c r="DV483" s="4"/>
      <c r="DW483" s="4"/>
      <c r="DX483" s="4"/>
      <c r="DY483" s="4"/>
      <c r="DZ483" s="4"/>
      <c r="EA483" s="4"/>
      <c r="EB483" s="4"/>
      <c r="EC483" s="4"/>
      <c r="ED483" s="4"/>
      <c r="EE483" s="4"/>
      <c r="EF483" s="4"/>
      <c r="EG483" s="4"/>
      <c r="EH483" s="4"/>
      <c r="EI483" s="4"/>
      <c r="EJ483" s="4"/>
      <c r="EK483" s="4"/>
      <c r="EL483" s="4"/>
      <c r="EM483" s="4"/>
      <c r="EN483" s="4"/>
      <c r="EO483" s="4"/>
      <c r="EP483" s="4"/>
      <c r="EQ483" s="4"/>
      <c r="ER483" s="4"/>
      <c r="ES483" s="4"/>
      <c r="ET483" s="4"/>
      <c r="EU483" s="4"/>
      <c r="EV483" s="4"/>
      <c r="EW483" s="4"/>
      <c r="EX483" s="4"/>
      <c r="EY483" s="4"/>
      <c r="EZ483" s="4"/>
      <c r="FA483" s="4"/>
      <c r="FB483" s="4"/>
      <c r="FC483" s="4"/>
      <c r="FD483" s="4"/>
      <c r="FE483" s="4"/>
      <c r="FF483" s="4"/>
      <c r="FG483" s="4"/>
      <c r="FH483" s="4"/>
      <c r="FI483" s="4"/>
      <c r="FJ483" s="4"/>
      <c r="FK483" s="4"/>
      <c r="FL483" s="4"/>
      <c r="FM483" s="4"/>
      <c r="FN483" s="4"/>
      <c r="FO483" s="4"/>
      <c r="FP483" s="4"/>
      <c r="FQ483" s="4"/>
      <c r="FR483" s="4"/>
      <c r="FS483" s="4"/>
      <c r="FT483" s="4"/>
      <c r="FU483" s="4"/>
      <c r="FV483" s="4"/>
      <c r="FW483" s="4"/>
      <c r="FX483" s="4"/>
      <c r="FY483" s="4"/>
      <c r="FZ483" s="4"/>
      <c r="GA483" s="4"/>
      <c r="GB483" s="4"/>
      <c r="GC483" s="4"/>
      <c r="GD483" s="4"/>
      <c r="GE483" s="4"/>
      <c r="GF483" s="4"/>
      <c r="GG483" s="4"/>
      <c r="GH483" s="4"/>
      <c r="GI483" s="4"/>
      <c r="GJ483" s="4"/>
      <c r="GK483" s="4"/>
      <c r="GL483" s="4"/>
      <c r="GM483" s="4"/>
      <c r="GN483" s="4"/>
      <c r="GO483" s="4"/>
      <c r="GP483" s="4"/>
      <c r="GQ483" s="4"/>
      <c r="GR483" s="4"/>
      <c r="GS483" s="4"/>
      <c r="GT483" s="4"/>
      <c r="GU483" s="4"/>
      <c r="GV483" s="4"/>
      <c r="GW483" s="4"/>
      <c r="GX483" s="4"/>
      <c r="GY483" s="4"/>
      <c r="GZ483" s="4"/>
      <c r="HA483" s="4"/>
      <c r="HB483" s="4"/>
      <c r="HC483" s="4"/>
      <c r="HD483" s="4"/>
      <c r="HE483" s="4"/>
      <c r="HF483" s="4"/>
      <c r="HG483" s="92"/>
    </row>
    <row r="484" spans="1:215" s="3" customFormat="1" ht="82.5" customHeight="1" x14ac:dyDescent="0.2">
      <c r="A484" s="229"/>
      <c r="B484" s="248"/>
      <c r="C484" s="227"/>
      <c r="D484" s="107" t="s">
        <v>1</v>
      </c>
      <c r="E484" s="5">
        <v>28224.639999999999</v>
      </c>
      <c r="F484" s="109">
        <f>G484+H484+I484+J484+K484</f>
        <v>154736.5</v>
      </c>
      <c r="G484" s="110">
        <v>30545.7</v>
      </c>
      <c r="H484" s="110">
        <v>31047.7</v>
      </c>
      <c r="I484" s="110">
        <v>31047.7</v>
      </c>
      <c r="J484" s="110">
        <v>31047.7</v>
      </c>
      <c r="K484" s="110">
        <v>31047.7</v>
      </c>
      <c r="L484" s="227"/>
      <c r="M484" s="227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  <c r="DG484" s="4"/>
      <c r="DH484" s="4"/>
      <c r="DI484" s="4"/>
      <c r="DJ484" s="4"/>
      <c r="DK484" s="4"/>
      <c r="DL484" s="4"/>
      <c r="DM484" s="4"/>
      <c r="DN484" s="4"/>
      <c r="DO484" s="4"/>
      <c r="DP484" s="4"/>
      <c r="DQ484" s="4"/>
      <c r="DR484" s="4"/>
      <c r="DS484" s="4"/>
      <c r="DT484" s="4"/>
      <c r="DU484" s="4"/>
      <c r="DV484" s="4"/>
      <c r="DW484" s="4"/>
      <c r="DX484" s="4"/>
      <c r="DY484" s="4"/>
      <c r="DZ484" s="4"/>
      <c r="EA484" s="4"/>
      <c r="EB484" s="4"/>
      <c r="EC484" s="4"/>
      <c r="ED484" s="4"/>
      <c r="EE484" s="4"/>
      <c r="EF484" s="4"/>
      <c r="EG484" s="4"/>
      <c r="EH484" s="4"/>
      <c r="EI484" s="4"/>
      <c r="EJ484" s="4"/>
      <c r="EK484" s="4"/>
      <c r="EL484" s="4"/>
      <c r="EM484" s="4"/>
      <c r="EN484" s="4"/>
      <c r="EO484" s="4"/>
      <c r="EP484" s="4"/>
      <c r="EQ484" s="4"/>
      <c r="ER484" s="4"/>
      <c r="ES484" s="4"/>
      <c r="ET484" s="4"/>
      <c r="EU484" s="4"/>
      <c r="EV484" s="4"/>
      <c r="EW484" s="4"/>
      <c r="EX484" s="4"/>
      <c r="EY484" s="4"/>
      <c r="EZ484" s="4"/>
      <c r="FA484" s="4"/>
      <c r="FB484" s="4"/>
      <c r="FC484" s="4"/>
      <c r="FD484" s="4"/>
      <c r="FE484" s="4"/>
      <c r="FF484" s="4"/>
      <c r="FG484" s="4"/>
      <c r="FH484" s="4"/>
      <c r="FI484" s="4"/>
      <c r="FJ484" s="4"/>
      <c r="FK484" s="4"/>
      <c r="FL484" s="4"/>
      <c r="FM484" s="4"/>
      <c r="FN484" s="4"/>
      <c r="FO484" s="4"/>
      <c r="FP484" s="4"/>
      <c r="FQ484" s="4"/>
      <c r="FR484" s="4"/>
      <c r="FS484" s="4"/>
      <c r="FT484" s="4"/>
      <c r="FU484" s="4"/>
      <c r="FV484" s="4"/>
      <c r="FW484" s="4"/>
      <c r="FX484" s="4"/>
      <c r="FY484" s="4"/>
      <c r="FZ484" s="4"/>
      <c r="GA484" s="4"/>
      <c r="GB484" s="4"/>
      <c r="GC484" s="4"/>
      <c r="GD484" s="4"/>
      <c r="GE484" s="4"/>
      <c r="GF484" s="4"/>
      <c r="GG484" s="4"/>
      <c r="GH484" s="4"/>
      <c r="GI484" s="4"/>
      <c r="GJ484" s="4"/>
      <c r="GK484" s="4"/>
      <c r="GL484" s="4"/>
      <c r="GM484" s="4"/>
      <c r="GN484" s="4"/>
      <c r="GO484" s="4"/>
      <c r="GP484" s="4"/>
      <c r="GQ484" s="4"/>
      <c r="GR484" s="4"/>
      <c r="GS484" s="4"/>
      <c r="GT484" s="4"/>
      <c r="GU484" s="4"/>
      <c r="GV484" s="4"/>
      <c r="GW484" s="4"/>
      <c r="GX484" s="4"/>
      <c r="GY484" s="4"/>
      <c r="GZ484" s="4"/>
      <c r="HA484" s="4"/>
      <c r="HB484" s="4"/>
      <c r="HC484" s="4"/>
      <c r="HD484" s="4"/>
      <c r="HE484" s="4"/>
      <c r="HF484" s="4"/>
      <c r="HG484" s="92"/>
    </row>
    <row r="485" spans="1:215" s="3" customFormat="1" ht="35.25" customHeight="1" x14ac:dyDescent="0.2">
      <c r="A485" s="229"/>
      <c r="B485" s="248"/>
      <c r="C485" s="227"/>
      <c r="D485" s="107" t="s">
        <v>0</v>
      </c>
      <c r="E485" s="5">
        <v>0</v>
      </c>
      <c r="F485" s="109">
        <f>G485+H485+I485+J485+K485</f>
        <v>0</v>
      </c>
      <c r="G485" s="109">
        <v>0</v>
      </c>
      <c r="H485" s="109">
        <v>0</v>
      </c>
      <c r="I485" s="109">
        <v>0</v>
      </c>
      <c r="J485" s="109">
        <v>0</v>
      </c>
      <c r="K485" s="109">
        <v>0</v>
      </c>
      <c r="L485" s="227"/>
      <c r="M485" s="227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4"/>
      <c r="DJ485" s="4"/>
      <c r="DK485" s="4"/>
      <c r="DL485" s="4"/>
      <c r="DM485" s="4"/>
      <c r="DN485" s="4"/>
      <c r="DO485" s="4"/>
      <c r="DP485" s="4"/>
      <c r="DQ485" s="4"/>
      <c r="DR485" s="4"/>
      <c r="DS485" s="4"/>
      <c r="DT485" s="4"/>
      <c r="DU485" s="4"/>
      <c r="DV485" s="4"/>
      <c r="DW485" s="4"/>
      <c r="DX485" s="4"/>
      <c r="DY485" s="4"/>
      <c r="DZ485" s="4"/>
      <c r="EA485" s="4"/>
      <c r="EB485" s="4"/>
      <c r="EC485" s="4"/>
      <c r="ED485" s="4"/>
      <c r="EE485" s="4"/>
      <c r="EF485" s="4"/>
      <c r="EG485" s="4"/>
      <c r="EH485" s="4"/>
      <c r="EI485" s="4"/>
      <c r="EJ485" s="4"/>
      <c r="EK485" s="4"/>
      <c r="EL485" s="4"/>
      <c r="EM485" s="4"/>
      <c r="EN485" s="4"/>
      <c r="EO485" s="4"/>
      <c r="EP485" s="4"/>
      <c r="EQ485" s="4"/>
      <c r="ER485" s="4"/>
      <c r="ES485" s="4"/>
      <c r="ET485" s="4"/>
      <c r="EU485" s="4"/>
      <c r="EV485" s="4"/>
      <c r="EW485" s="4"/>
      <c r="EX485" s="4"/>
      <c r="EY485" s="4"/>
      <c r="EZ485" s="4"/>
      <c r="FA485" s="4"/>
      <c r="FB485" s="4"/>
      <c r="FC485" s="4"/>
      <c r="FD485" s="4"/>
      <c r="FE485" s="4"/>
      <c r="FF485" s="4"/>
      <c r="FG485" s="4"/>
      <c r="FH485" s="4"/>
      <c r="FI485" s="4"/>
      <c r="FJ485" s="4"/>
      <c r="FK485" s="4"/>
      <c r="FL485" s="4"/>
      <c r="FM485" s="4"/>
      <c r="FN485" s="4"/>
      <c r="FO485" s="4"/>
      <c r="FP485" s="4"/>
      <c r="FQ485" s="4"/>
      <c r="FR485" s="4"/>
      <c r="FS485" s="4"/>
      <c r="FT485" s="4"/>
      <c r="FU485" s="4"/>
      <c r="FV485" s="4"/>
      <c r="FW485" s="4"/>
      <c r="FX485" s="4"/>
      <c r="FY485" s="4"/>
      <c r="FZ485" s="4"/>
      <c r="GA485" s="4"/>
      <c r="GB485" s="4"/>
      <c r="GC485" s="4"/>
      <c r="GD485" s="4"/>
      <c r="GE485" s="4"/>
      <c r="GF485" s="4"/>
      <c r="GG485" s="4"/>
      <c r="GH485" s="4"/>
      <c r="GI485" s="4"/>
      <c r="GJ485" s="4"/>
      <c r="GK485" s="4"/>
      <c r="GL485" s="4"/>
      <c r="GM485" s="4"/>
      <c r="GN485" s="4"/>
      <c r="GO485" s="4"/>
      <c r="GP485" s="4"/>
      <c r="GQ485" s="4"/>
      <c r="GR485" s="4"/>
      <c r="GS485" s="4"/>
      <c r="GT485" s="4"/>
      <c r="GU485" s="4"/>
      <c r="GV485" s="4"/>
      <c r="GW485" s="4"/>
      <c r="GX485" s="4"/>
      <c r="GY485" s="4"/>
      <c r="GZ485" s="4"/>
      <c r="HA485" s="4"/>
      <c r="HB485" s="4"/>
      <c r="HC485" s="4"/>
      <c r="HD485" s="4"/>
      <c r="HE485" s="4"/>
      <c r="HF485" s="4"/>
      <c r="HG485" s="92"/>
    </row>
    <row r="486" spans="1:215" s="3" customFormat="1" ht="23.25" customHeight="1" x14ac:dyDescent="0.2">
      <c r="A486" s="229" t="s">
        <v>19</v>
      </c>
      <c r="B486" s="228" t="s">
        <v>309</v>
      </c>
      <c r="C486" s="227" t="s">
        <v>238</v>
      </c>
      <c r="D486" s="107" t="s">
        <v>4</v>
      </c>
      <c r="E486" s="109">
        <f>E487+E488+E489+E490</f>
        <v>0</v>
      </c>
      <c r="F486" s="6">
        <f>F487+F488+F489+F490</f>
        <v>0</v>
      </c>
      <c r="G486" s="6">
        <f>G487+G488+G489+G490</f>
        <v>0</v>
      </c>
      <c r="H486" s="6">
        <f t="shared" ref="H486:K486" si="371">H487+H488+H489+H490</f>
        <v>0</v>
      </c>
      <c r="I486" s="6">
        <f t="shared" si="371"/>
        <v>0</v>
      </c>
      <c r="J486" s="5">
        <f t="shared" si="371"/>
        <v>0</v>
      </c>
      <c r="K486" s="5">
        <f t="shared" si="371"/>
        <v>0</v>
      </c>
      <c r="L486" s="227" t="s">
        <v>7</v>
      </c>
      <c r="M486" s="227" t="s">
        <v>9</v>
      </c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  <c r="DG486" s="4"/>
      <c r="DH486" s="4"/>
      <c r="DI486" s="4"/>
      <c r="DJ486" s="4"/>
      <c r="DK486" s="4"/>
      <c r="DL486" s="4"/>
      <c r="DM486" s="4"/>
      <c r="DN486" s="4"/>
      <c r="DO486" s="4"/>
      <c r="DP486" s="4"/>
      <c r="DQ486" s="4"/>
      <c r="DR486" s="4"/>
      <c r="DS486" s="4"/>
      <c r="DT486" s="4"/>
      <c r="DU486" s="4"/>
      <c r="DV486" s="4"/>
      <c r="DW486" s="4"/>
      <c r="DX486" s="4"/>
      <c r="DY486" s="4"/>
      <c r="DZ486" s="4"/>
      <c r="EA486" s="4"/>
      <c r="EB486" s="4"/>
      <c r="EC486" s="4"/>
      <c r="ED486" s="4"/>
      <c r="EE486" s="4"/>
      <c r="EF486" s="4"/>
      <c r="EG486" s="4"/>
      <c r="EH486" s="4"/>
      <c r="EI486" s="4"/>
      <c r="EJ486" s="4"/>
      <c r="EK486" s="4"/>
      <c r="EL486" s="4"/>
      <c r="EM486" s="4"/>
      <c r="EN486" s="4"/>
      <c r="EO486" s="4"/>
      <c r="EP486" s="4"/>
      <c r="EQ486" s="4"/>
      <c r="ER486" s="4"/>
      <c r="ES486" s="4"/>
      <c r="ET486" s="4"/>
      <c r="EU486" s="4"/>
      <c r="EV486" s="4"/>
      <c r="EW486" s="4"/>
      <c r="EX486" s="4"/>
      <c r="EY486" s="4"/>
      <c r="EZ486" s="4"/>
      <c r="FA486" s="4"/>
      <c r="FB486" s="4"/>
      <c r="FC486" s="4"/>
      <c r="FD486" s="4"/>
      <c r="FE486" s="4"/>
      <c r="FF486" s="4"/>
      <c r="FG486" s="4"/>
      <c r="FH486" s="4"/>
      <c r="FI486" s="4"/>
      <c r="FJ486" s="4"/>
      <c r="FK486" s="4"/>
      <c r="FL486" s="4"/>
      <c r="FM486" s="4"/>
      <c r="FN486" s="4"/>
      <c r="FO486" s="4"/>
      <c r="FP486" s="4"/>
      <c r="FQ486" s="4"/>
      <c r="FR486" s="4"/>
      <c r="FS486" s="4"/>
      <c r="FT486" s="4"/>
      <c r="FU486" s="4"/>
      <c r="FV486" s="4"/>
      <c r="FW486" s="4"/>
      <c r="FX486" s="4"/>
      <c r="FY486" s="4"/>
      <c r="FZ486" s="4"/>
      <c r="GA486" s="4"/>
      <c r="GB486" s="4"/>
      <c r="GC486" s="4"/>
      <c r="GD486" s="4"/>
      <c r="GE486" s="4"/>
      <c r="GF486" s="4"/>
      <c r="GG486" s="4"/>
      <c r="GH486" s="4"/>
      <c r="GI486" s="4"/>
      <c r="GJ486" s="4"/>
      <c r="GK486" s="4"/>
      <c r="GL486" s="4"/>
      <c r="GM486" s="4"/>
      <c r="GN486" s="4"/>
      <c r="GO486" s="4"/>
      <c r="GP486" s="4"/>
      <c r="GQ486" s="4"/>
      <c r="GR486" s="4"/>
      <c r="GS486" s="4"/>
      <c r="GT486" s="4"/>
      <c r="GU486" s="4"/>
      <c r="GV486" s="4"/>
      <c r="GW486" s="4"/>
      <c r="GX486" s="4"/>
      <c r="GY486" s="4"/>
      <c r="GZ486" s="4"/>
      <c r="HA486" s="4"/>
      <c r="HB486" s="4"/>
      <c r="HC486" s="4"/>
      <c r="HD486" s="4"/>
      <c r="HE486" s="4"/>
      <c r="HF486" s="4"/>
      <c r="HG486" s="92"/>
    </row>
    <row r="487" spans="1:215" s="3" customFormat="1" ht="49.5" customHeight="1" x14ac:dyDescent="0.2">
      <c r="A487" s="229"/>
      <c r="B487" s="228"/>
      <c r="C487" s="227"/>
      <c r="D487" s="107" t="s">
        <v>3</v>
      </c>
      <c r="E487" s="109">
        <v>0</v>
      </c>
      <c r="F487" s="6">
        <f>G487+H487+I487+J487+K487</f>
        <v>0</v>
      </c>
      <c r="G487" s="6">
        <v>0</v>
      </c>
      <c r="H487" s="6">
        <v>0</v>
      </c>
      <c r="I487" s="6">
        <v>0</v>
      </c>
      <c r="J487" s="5">
        <v>0</v>
      </c>
      <c r="K487" s="5">
        <v>0</v>
      </c>
      <c r="L487" s="227"/>
      <c r="M487" s="227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  <c r="DJ487" s="4"/>
      <c r="DK487" s="4"/>
      <c r="DL487" s="4"/>
      <c r="DM487" s="4"/>
      <c r="DN487" s="4"/>
      <c r="DO487" s="4"/>
      <c r="DP487" s="4"/>
      <c r="DQ487" s="4"/>
      <c r="DR487" s="4"/>
      <c r="DS487" s="4"/>
      <c r="DT487" s="4"/>
      <c r="DU487" s="4"/>
      <c r="DV487" s="4"/>
      <c r="DW487" s="4"/>
      <c r="DX487" s="4"/>
      <c r="DY487" s="4"/>
      <c r="DZ487" s="4"/>
      <c r="EA487" s="4"/>
      <c r="EB487" s="4"/>
      <c r="EC487" s="4"/>
      <c r="ED487" s="4"/>
      <c r="EE487" s="4"/>
      <c r="EF487" s="4"/>
      <c r="EG487" s="4"/>
      <c r="EH487" s="4"/>
      <c r="EI487" s="4"/>
      <c r="EJ487" s="4"/>
      <c r="EK487" s="4"/>
      <c r="EL487" s="4"/>
      <c r="EM487" s="4"/>
      <c r="EN487" s="4"/>
      <c r="EO487" s="4"/>
      <c r="EP487" s="4"/>
      <c r="EQ487" s="4"/>
      <c r="ER487" s="4"/>
      <c r="ES487" s="4"/>
      <c r="ET487" s="4"/>
      <c r="EU487" s="4"/>
      <c r="EV487" s="4"/>
      <c r="EW487" s="4"/>
      <c r="EX487" s="4"/>
      <c r="EY487" s="4"/>
      <c r="EZ487" s="4"/>
      <c r="FA487" s="4"/>
      <c r="FB487" s="4"/>
      <c r="FC487" s="4"/>
      <c r="FD487" s="4"/>
      <c r="FE487" s="4"/>
      <c r="FF487" s="4"/>
      <c r="FG487" s="4"/>
      <c r="FH487" s="4"/>
      <c r="FI487" s="4"/>
      <c r="FJ487" s="4"/>
      <c r="FK487" s="4"/>
      <c r="FL487" s="4"/>
      <c r="FM487" s="4"/>
      <c r="FN487" s="4"/>
      <c r="FO487" s="4"/>
      <c r="FP487" s="4"/>
      <c r="FQ487" s="4"/>
      <c r="FR487" s="4"/>
      <c r="FS487" s="4"/>
      <c r="FT487" s="4"/>
      <c r="FU487" s="4"/>
      <c r="FV487" s="4"/>
      <c r="FW487" s="4"/>
      <c r="FX487" s="4"/>
      <c r="FY487" s="4"/>
      <c r="FZ487" s="4"/>
      <c r="GA487" s="4"/>
      <c r="GB487" s="4"/>
      <c r="GC487" s="4"/>
      <c r="GD487" s="4"/>
      <c r="GE487" s="4"/>
      <c r="GF487" s="4"/>
      <c r="GG487" s="4"/>
      <c r="GH487" s="4"/>
      <c r="GI487" s="4"/>
      <c r="GJ487" s="4"/>
      <c r="GK487" s="4"/>
      <c r="GL487" s="4"/>
      <c r="GM487" s="4"/>
      <c r="GN487" s="4"/>
      <c r="GO487" s="4"/>
      <c r="GP487" s="4"/>
      <c r="GQ487" s="4"/>
      <c r="GR487" s="4"/>
      <c r="GS487" s="4"/>
      <c r="GT487" s="4"/>
      <c r="GU487" s="4"/>
      <c r="GV487" s="4"/>
      <c r="GW487" s="4"/>
      <c r="GX487" s="4"/>
      <c r="GY487" s="4"/>
      <c r="GZ487" s="4"/>
      <c r="HA487" s="4"/>
      <c r="HB487" s="4"/>
      <c r="HC487" s="4"/>
      <c r="HD487" s="4"/>
      <c r="HE487" s="4"/>
      <c r="HF487" s="4"/>
      <c r="HG487" s="92"/>
    </row>
    <row r="488" spans="1:215" s="3" customFormat="1" ht="67.5" customHeight="1" x14ac:dyDescent="0.2">
      <c r="A488" s="229"/>
      <c r="B488" s="228"/>
      <c r="C488" s="227"/>
      <c r="D488" s="107" t="s">
        <v>2</v>
      </c>
      <c r="E488" s="109">
        <v>0</v>
      </c>
      <c r="F488" s="6">
        <f>G488+H488+I488+J488+K488</f>
        <v>0</v>
      </c>
      <c r="G488" s="6">
        <v>0</v>
      </c>
      <c r="H488" s="6">
        <v>0</v>
      </c>
      <c r="I488" s="6">
        <v>0</v>
      </c>
      <c r="J488" s="5">
        <v>0</v>
      </c>
      <c r="K488" s="5">
        <v>0</v>
      </c>
      <c r="L488" s="227"/>
      <c r="M488" s="227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  <c r="DR488" s="4"/>
      <c r="DS488" s="4"/>
      <c r="DT488" s="4"/>
      <c r="DU488" s="4"/>
      <c r="DV488" s="4"/>
      <c r="DW488" s="4"/>
      <c r="DX488" s="4"/>
      <c r="DY488" s="4"/>
      <c r="DZ488" s="4"/>
      <c r="EA488" s="4"/>
      <c r="EB488" s="4"/>
      <c r="EC488" s="4"/>
      <c r="ED488" s="4"/>
      <c r="EE488" s="4"/>
      <c r="EF488" s="4"/>
      <c r="EG488" s="4"/>
      <c r="EH488" s="4"/>
      <c r="EI488" s="4"/>
      <c r="EJ488" s="4"/>
      <c r="EK488" s="4"/>
      <c r="EL488" s="4"/>
      <c r="EM488" s="4"/>
      <c r="EN488" s="4"/>
      <c r="EO488" s="4"/>
      <c r="EP488" s="4"/>
      <c r="EQ488" s="4"/>
      <c r="ER488" s="4"/>
      <c r="ES488" s="4"/>
      <c r="ET488" s="4"/>
      <c r="EU488" s="4"/>
      <c r="EV488" s="4"/>
      <c r="EW488" s="4"/>
      <c r="EX488" s="4"/>
      <c r="EY488" s="4"/>
      <c r="EZ488" s="4"/>
      <c r="FA488" s="4"/>
      <c r="FB488" s="4"/>
      <c r="FC488" s="4"/>
      <c r="FD488" s="4"/>
      <c r="FE488" s="4"/>
      <c r="FF488" s="4"/>
      <c r="FG488" s="4"/>
      <c r="FH488" s="4"/>
      <c r="FI488" s="4"/>
      <c r="FJ488" s="4"/>
      <c r="FK488" s="4"/>
      <c r="FL488" s="4"/>
      <c r="FM488" s="4"/>
      <c r="FN488" s="4"/>
      <c r="FO488" s="4"/>
      <c r="FP488" s="4"/>
      <c r="FQ488" s="4"/>
      <c r="FR488" s="4"/>
      <c r="FS488" s="4"/>
      <c r="FT488" s="4"/>
      <c r="FU488" s="4"/>
      <c r="FV488" s="4"/>
      <c r="FW488" s="4"/>
      <c r="FX488" s="4"/>
      <c r="FY488" s="4"/>
      <c r="FZ488" s="4"/>
      <c r="GA488" s="4"/>
      <c r="GB488" s="4"/>
      <c r="GC488" s="4"/>
      <c r="GD488" s="4"/>
      <c r="GE488" s="4"/>
      <c r="GF488" s="4"/>
      <c r="GG488" s="4"/>
      <c r="GH488" s="4"/>
      <c r="GI488" s="4"/>
      <c r="GJ488" s="4"/>
      <c r="GK488" s="4"/>
      <c r="GL488" s="4"/>
      <c r="GM488" s="4"/>
      <c r="GN488" s="4"/>
      <c r="GO488" s="4"/>
      <c r="GP488" s="4"/>
      <c r="GQ488" s="4"/>
      <c r="GR488" s="4"/>
      <c r="GS488" s="4"/>
      <c r="GT488" s="4"/>
      <c r="GU488" s="4"/>
      <c r="GV488" s="4"/>
      <c r="GW488" s="4"/>
      <c r="GX488" s="4"/>
      <c r="GY488" s="4"/>
      <c r="GZ488" s="4"/>
      <c r="HA488" s="4"/>
      <c r="HB488" s="4"/>
      <c r="HC488" s="4"/>
      <c r="HD488" s="4"/>
      <c r="HE488" s="4"/>
      <c r="HF488" s="4"/>
      <c r="HG488" s="92"/>
    </row>
    <row r="489" spans="1:215" s="3" customFormat="1" ht="77.25" customHeight="1" x14ac:dyDescent="0.2">
      <c r="A489" s="229"/>
      <c r="B489" s="228"/>
      <c r="C489" s="227"/>
      <c r="D489" s="107" t="s">
        <v>1</v>
      </c>
      <c r="E489" s="5">
        <v>0</v>
      </c>
      <c r="F489" s="6">
        <f>G489+H489+I489+J489+K489</f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227"/>
      <c r="M489" s="227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  <c r="DJ489" s="4"/>
      <c r="DK489" s="4"/>
      <c r="DL489" s="4"/>
      <c r="DM489" s="4"/>
      <c r="DN489" s="4"/>
      <c r="DO489" s="4"/>
      <c r="DP489" s="4"/>
      <c r="DQ489" s="4"/>
      <c r="DR489" s="4"/>
      <c r="DS489" s="4"/>
      <c r="DT489" s="4"/>
      <c r="DU489" s="4"/>
      <c r="DV489" s="4"/>
      <c r="DW489" s="4"/>
      <c r="DX489" s="4"/>
      <c r="DY489" s="4"/>
      <c r="DZ489" s="4"/>
      <c r="EA489" s="4"/>
      <c r="EB489" s="4"/>
      <c r="EC489" s="4"/>
      <c r="ED489" s="4"/>
      <c r="EE489" s="4"/>
      <c r="EF489" s="4"/>
      <c r="EG489" s="4"/>
      <c r="EH489" s="4"/>
      <c r="EI489" s="4"/>
      <c r="EJ489" s="4"/>
      <c r="EK489" s="4"/>
      <c r="EL489" s="4"/>
      <c r="EM489" s="4"/>
      <c r="EN489" s="4"/>
      <c r="EO489" s="4"/>
      <c r="EP489" s="4"/>
      <c r="EQ489" s="4"/>
      <c r="ER489" s="4"/>
      <c r="ES489" s="4"/>
      <c r="ET489" s="4"/>
      <c r="EU489" s="4"/>
      <c r="EV489" s="4"/>
      <c r="EW489" s="4"/>
      <c r="EX489" s="4"/>
      <c r="EY489" s="4"/>
      <c r="EZ489" s="4"/>
      <c r="FA489" s="4"/>
      <c r="FB489" s="4"/>
      <c r="FC489" s="4"/>
      <c r="FD489" s="4"/>
      <c r="FE489" s="4"/>
      <c r="FF489" s="4"/>
      <c r="FG489" s="4"/>
      <c r="FH489" s="4"/>
      <c r="FI489" s="4"/>
      <c r="FJ489" s="4"/>
      <c r="FK489" s="4"/>
      <c r="FL489" s="4"/>
      <c r="FM489" s="4"/>
      <c r="FN489" s="4"/>
      <c r="FO489" s="4"/>
      <c r="FP489" s="4"/>
      <c r="FQ489" s="4"/>
      <c r="FR489" s="4"/>
      <c r="FS489" s="4"/>
      <c r="FT489" s="4"/>
      <c r="FU489" s="4"/>
      <c r="FV489" s="4"/>
      <c r="FW489" s="4"/>
      <c r="FX489" s="4"/>
      <c r="FY489" s="4"/>
      <c r="FZ489" s="4"/>
      <c r="GA489" s="4"/>
      <c r="GB489" s="4"/>
      <c r="GC489" s="4"/>
      <c r="GD489" s="4"/>
      <c r="GE489" s="4"/>
      <c r="GF489" s="4"/>
      <c r="GG489" s="4"/>
      <c r="GH489" s="4"/>
      <c r="GI489" s="4"/>
      <c r="GJ489" s="4"/>
      <c r="GK489" s="4"/>
      <c r="GL489" s="4"/>
      <c r="GM489" s="4"/>
      <c r="GN489" s="4"/>
      <c r="GO489" s="4"/>
      <c r="GP489" s="4"/>
      <c r="GQ489" s="4"/>
      <c r="GR489" s="4"/>
      <c r="GS489" s="4"/>
      <c r="GT489" s="4"/>
      <c r="GU489" s="4"/>
      <c r="GV489" s="4"/>
      <c r="GW489" s="4"/>
      <c r="GX489" s="4"/>
      <c r="GY489" s="4"/>
      <c r="GZ489" s="4"/>
      <c r="HA489" s="4"/>
      <c r="HB489" s="4"/>
      <c r="HC489" s="4"/>
      <c r="HD489" s="4"/>
      <c r="HE489" s="4"/>
      <c r="HF489" s="4"/>
      <c r="HG489" s="92"/>
    </row>
    <row r="490" spans="1:215" s="3" customFormat="1" ht="36.75" customHeight="1" x14ac:dyDescent="0.2">
      <c r="A490" s="229"/>
      <c r="B490" s="228"/>
      <c r="C490" s="227"/>
      <c r="D490" s="107" t="s">
        <v>0</v>
      </c>
      <c r="E490" s="109">
        <v>0</v>
      </c>
      <c r="F490" s="5">
        <f>G490+H490+I490+J490+K490</f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227"/>
      <c r="M490" s="227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  <c r="DG490" s="4"/>
      <c r="DH490" s="4"/>
      <c r="DI490" s="4"/>
      <c r="DJ490" s="4"/>
      <c r="DK490" s="4"/>
      <c r="DL490" s="4"/>
      <c r="DM490" s="4"/>
      <c r="DN490" s="4"/>
      <c r="DO490" s="4"/>
      <c r="DP490" s="4"/>
      <c r="DQ490" s="4"/>
      <c r="DR490" s="4"/>
      <c r="DS490" s="4"/>
      <c r="DT490" s="4"/>
      <c r="DU490" s="4"/>
      <c r="DV490" s="4"/>
      <c r="DW490" s="4"/>
      <c r="DX490" s="4"/>
      <c r="DY490" s="4"/>
      <c r="DZ490" s="4"/>
      <c r="EA490" s="4"/>
      <c r="EB490" s="4"/>
      <c r="EC490" s="4"/>
      <c r="ED490" s="4"/>
      <c r="EE490" s="4"/>
      <c r="EF490" s="4"/>
      <c r="EG490" s="4"/>
      <c r="EH490" s="4"/>
      <c r="EI490" s="4"/>
      <c r="EJ490" s="4"/>
      <c r="EK490" s="4"/>
      <c r="EL490" s="4"/>
      <c r="EM490" s="4"/>
      <c r="EN490" s="4"/>
      <c r="EO490" s="4"/>
      <c r="EP490" s="4"/>
      <c r="EQ490" s="4"/>
      <c r="ER490" s="4"/>
      <c r="ES490" s="4"/>
      <c r="ET490" s="4"/>
      <c r="EU490" s="4"/>
      <c r="EV490" s="4"/>
      <c r="EW490" s="4"/>
      <c r="EX490" s="4"/>
      <c r="EY490" s="4"/>
      <c r="EZ490" s="4"/>
      <c r="FA490" s="4"/>
      <c r="FB490" s="4"/>
      <c r="FC490" s="4"/>
      <c r="FD490" s="4"/>
      <c r="FE490" s="4"/>
      <c r="FF490" s="4"/>
      <c r="FG490" s="4"/>
      <c r="FH490" s="4"/>
      <c r="FI490" s="4"/>
      <c r="FJ490" s="4"/>
      <c r="FK490" s="4"/>
      <c r="FL490" s="4"/>
      <c r="FM490" s="4"/>
      <c r="FN490" s="4"/>
      <c r="FO490" s="4"/>
      <c r="FP490" s="4"/>
      <c r="FQ490" s="4"/>
      <c r="FR490" s="4"/>
      <c r="FS490" s="4"/>
      <c r="FT490" s="4"/>
      <c r="FU490" s="4"/>
      <c r="FV490" s="4"/>
      <c r="FW490" s="4"/>
      <c r="FX490" s="4"/>
      <c r="FY490" s="4"/>
      <c r="FZ490" s="4"/>
      <c r="GA490" s="4"/>
      <c r="GB490" s="4"/>
      <c r="GC490" s="4"/>
      <c r="GD490" s="4"/>
      <c r="GE490" s="4"/>
      <c r="GF490" s="4"/>
      <c r="GG490" s="4"/>
      <c r="GH490" s="4"/>
      <c r="GI490" s="4"/>
      <c r="GJ490" s="4"/>
      <c r="GK490" s="4"/>
      <c r="GL490" s="4"/>
      <c r="GM490" s="4"/>
      <c r="GN490" s="4"/>
      <c r="GO490" s="4"/>
      <c r="GP490" s="4"/>
      <c r="GQ490" s="4"/>
      <c r="GR490" s="4"/>
      <c r="GS490" s="4"/>
      <c r="GT490" s="4"/>
      <c r="GU490" s="4"/>
      <c r="GV490" s="4"/>
      <c r="GW490" s="4"/>
      <c r="GX490" s="4"/>
      <c r="GY490" s="4"/>
      <c r="GZ490" s="4"/>
      <c r="HA490" s="4"/>
      <c r="HB490" s="4"/>
      <c r="HC490" s="4"/>
      <c r="HD490" s="4"/>
      <c r="HE490" s="4"/>
      <c r="HF490" s="4"/>
      <c r="HG490" s="92"/>
    </row>
    <row r="491" spans="1:215" s="3" customFormat="1" ht="21" customHeight="1" x14ac:dyDescent="0.2">
      <c r="A491" s="229" t="s">
        <v>18</v>
      </c>
      <c r="B491" s="228" t="s">
        <v>310</v>
      </c>
      <c r="C491" s="227" t="s">
        <v>238</v>
      </c>
      <c r="D491" s="107" t="s">
        <v>4</v>
      </c>
      <c r="E491" s="109">
        <f>E492+E493+E494+E495</f>
        <v>0</v>
      </c>
      <c r="F491" s="109">
        <f>F492+F493+F494+F495</f>
        <v>0</v>
      </c>
      <c r="G491" s="109">
        <f>G492+G493+G494+G495</f>
        <v>0</v>
      </c>
      <c r="H491" s="109">
        <f t="shared" ref="H491" si="372">H492+H493+H494+H495</f>
        <v>0</v>
      </c>
      <c r="I491" s="109">
        <f t="shared" ref="I491" si="373">I492+I493+I494+I495</f>
        <v>0</v>
      </c>
      <c r="J491" s="109">
        <f t="shared" ref="J491" si="374">J492+J493+J494+J495</f>
        <v>0</v>
      </c>
      <c r="K491" s="109">
        <f t="shared" ref="K491" si="375">K492+K493+K494+K495</f>
        <v>0</v>
      </c>
      <c r="L491" s="227" t="s">
        <v>7</v>
      </c>
      <c r="M491" s="227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  <c r="DG491" s="4"/>
      <c r="DH491" s="4"/>
      <c r="DI491" s="4"/>
      <c r="DJ491" s="4"/>
      <c r="DK491" s="4"/>
      <c r="DL491" s="4"/>
      <c r="DM491" s="4"/>
      <c r="DN491" s="4"/>
      <c r="DO491" s="4"/>
      <c r="DP491" s="4"/>
      <c r="DQ491" s="4"/>
      <c r="DR491" s="4"/>
      <c r="DS491" s="4"/>
      <c r="DT491" s="4"/>
      <c r="DU491" s="4"/>
      <c r="DV491" s="4"/>
      <c r="DW491" s="4"/>
      <c r="DX491" s="4"/>
      <c r="DY491" s="4"/>
      <c r="DZ491" s="4"/>
      <c r="EA491" s="4"/>
      <c r="EB491" s="4"/>
      <c r="EC491" s="4"/>
      <c r="ED491" s="4"/>
      <c r="EE491" s="4"/>
      <c r="EF491" s="4"/>
      <c r="EG491" s="4"/>
      <c r="EH491" s="4"/>
      <c r="EI491" s="4"/>
      <c r="EJ491" s="4"/>
      <c r="EK491" s="4"/>
      <c r="EL491" s="4"/>
      <c r="EM491" s="4"/>
      <c r="EN491" s="4"/>
      <c r="EO491" s="4"/>
      <c r="EP491" s="4"/>
      <c r="EQ491" s="4"/>
      <c r="ER491" s="4"/>
      <c r="ES491" s="4"/>
      <c r="ET491" s="4"/>
      <c r="EU491" s="4"/>
      <c r="EV491" s="4"/>
      <c r="EW491" s="4"/>
      <c r="EX491" s="4"/>
      <c r="EY491" s="4"/>
      <c r="EZ491" s="4"/>
      <c r="FA491" s="4"/>
      <c r="FB491" s="4"/>
      <c r="FC491" s="4"/>
      <c r="FD491" s="4"/>
      <c r="FE491" s="4"/>
      <c r="FF491" s="4"/>
      <c r="FG491" s="4"/>
      <c r="FH491" s="4"/>
      <c r="FI491" s="4"/>
      <c r="FJ491" s="4"/>
      <c r="FK491" s="4"/>
      <c r="FL491" s="4"/>
      <c r="FM491" s="4"/>
      <c r="FN491" s="4"/>
      <c r="FO491" s="4"/>
      <c r="FP491" s="4"/>
      <c r="FQ491" s="4"/>
      <c r="FR491" s="4"/>
      <c r="FS491" s="4"/>
      <c r="FT491" s="4"/>
      <c r="FU491" s="4"/>
      <c r="FV491" s="4"/>
      <c r="FW491" s="4"/>
      <c r="FX491" s="4"/>
      <c r="FY491" s="4"/>
      <c r="FZ491" s="4"/>
      <c r="GA491" s="4"/>
      <c r="GB491" s="4"/>
      <c r="GC491" s="4"/>
      <c r="GD491" s="4"/>
      <c r="GE491" s="4"/>
      <c r="GF491" s="4"/>
      <c r="GG491" s="4"/>
      <c r="GH491" s="4"/>
      <c r="GI491" s="4"/>
      <c r="GJ491" s="4"/>
      <c r="GK491" s="4"/>
      <c r="GL491" s="4"/>
      <c r="GM491" s="4"/>
      <c r="GN491" s="4"/>
      <c r="GO491" s="4"/>
      <c r="GP491" s="4"/>
      <c r="GQ491" s="4"/>
      <c r="GR491" s="4"/>
      <c r="GS491" s="4"/>
      <c r="GT491" s="4"/>
      <c r="GU491" s="4"/>
      <c r="GV491" s="4"/>
      <c r="GW491" s="4"/>
      <c r="GX491" s="4"/>
      <c r="GY491" s="4"/>
      <c r="GZ491" s="4"/>
      <c r="HA491" s="4"/>
      <c r="HB491" s="4"/>
      <c r="HC491" s="4"/>
      <c r="HD491" s="4"/>
      <c r="HE491" s="4"/>
      <c r="HF491" s="4"/>
      <c r="HG491" s="92"/>
    </row>
    <row r="492" spans="1:215" s="3" customFormat="1" ht="43.5" customHeight="1" x14ac:dyDescent="0.2">
      <c r="A492" s="229"/>
      <c r="B492" s="228"/>
      <c r="C492" s="227"/>
      <c r="D492" s="107" t="s">
        <v>3</v>
      </c>
      <c r="E492" s="109">
        <v>0</v>
      </c>
      <c r="F492" s="109">
        <f>G492+H492+I492+J492+K492</f>
        <v>0</v>
      </c>
      <c r="G492" s="109">
        <v>0</v>
      </c>
      <c r="H492" s="109">
        <v>0</v>
      </c>
      <c r="I492" s="109">
        <v>0</v>
      </c>
      <c r="J492" s="109">
        <v>0</v>
      </c>
      <c r="K492" s="109">
        <v>0</v>
      </c>
      <c r="L492" s="227"/>
      <c r="M492" s="227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  <c r="DG492" s="4"/>
      <c r="DH492" s="4"/>
      <c r="DI492" s="4"/>
      <c r="DJ492" s="4"/>
      <c r="DK492" s="4"/>
      <c r="DL492" s="4"/>
      <c r="DM492" s="4"/>
      <c r="DN492" s="4"/>
      <c r="DO492" s="4"/>
      <c r="DP492" s="4"/>
      <c r="DQ492" s="4"/>
      <c r="DR492" s="4"/>
      <c r="DS492" s="4"/>
      <c r="DT492" s="4"/>
      <c r="DU492" s="4"/>
      <c r="DV492" s="4"/>
      <c r="DW492" s="4"/>
      <c r="DX492" s="4"/>
      <c r="DY492" s="4"/>
      <c r="DZ492" s="4"/>
      <c r="EA492" s="4"/>
      <c r="EB492" s="4"/>
      <c r="EC492" s="4"/>
      <c r="ED492" s="4"/>
      <c r="EE492" s="4"/>
      <c r="EF492" s="4"/>
      <c r="EG492" s="4"/>
      <c r="EH492" s="4"/>
      <c r="EI492" s="4"/>
      <c r="EJ492" s="4"/>
      <c r="EK492" s="4"/>
      <c r="EL492" s="4"/>
      <c r="EM492" s="4"/>
      <c r="EN492" s="4"/>
      <c r="EO492" s="4"/>
      <c r="EP492" s="4"/>
      <c r="EQ492" s="4"/>
      <c r="ER492" s="4"/>
      <c r="ES492" s="4"/>
      <c r="ET492" s="4"/>
      <c r="EU492" s="4"/>
      <c r="EV492" s="4"/>
      <c r="EW492" s="4"/>
      <c r="EX492" s="4"/>
      <c r="EY492" s="4"/>
      <c r="EZ492" s="4"/>
      <c r="FA492" s="4"/>
      <c r="FB492" s="4"/>
      <c r="FC492" s="4"/>
      <c r="FD492" s="4"/>
      <c r="FE492" s="4"/>
      <c r="FF492" s="4"/>
      <c r="FG492" s="4"/>
      <c r="FH492" s="4"/>
      <c r="FI492" s="4"/>
      <c r="FJ492" s="4"/>
      <c r="FK492" s="4"/>
      <c r="FL492" s="4"/>
      <c r="FM492" s="4"/>
      <c r="FN492" s="4"/>
      <c r="FO492" s="4"/>
      <c r="FP492" s="4"/>
      <c r="FQ492" s="4"/>
      <c r="FR492" s="4"/>
      <c r="FS492" s="4"/>
      <c r="FT492" s="4"/>
      <c r="FU492" s="4"/>
      <c r="FV492" s="4"/>
      <c r="FW492" s="4"/>
      <c r="FX492" s="4"/>
      <c r="FY492" s="4"/>
      <c r="FZ492" s="4"/>
      <c r="GA492" s="4"/>
      <c r="GB492" s="4"/>
      <c r="GC492" s="4"/>
      <c r="GD492" s="4"/>
      <c r="GE492" s="4"/>
      <c r="GF492" s="4"/>
      <c r="GG492" s="4"/>
      <c r="GH492" s="4"/>
      <c r="GI492" s="4"/>
      <c r="GJ492" s="4"/>
      <c r="GK492" s="4"/>
      <c r="GL492" s="4"/>
      <c r="GM492" s="4"/>
      <c r="GN492" s="4"/>
      <c r="GO492" s="4"/>
      <c r="GP492" s="4"/>
      <c r="GQ492" s="4"/>
      <c r="GR492" s="4"/>
      <c r="GS492" s="4"/>
      <c r="GT492" s="4"/>
      <c r="GU492" s="4"/>
      <c r="GV492" s="4"/>
      <c r="GW492" s="4"/>
      <c r="GX492" s="4"/>
      <c r="GY492" s="4"/>
      <c r="GZ492" s="4"/>
      <c r="HA492" s="4"/>
      <c r="HB492" s="4"/>
      <c r="HC492" s="4"/>
      <c r="HD492" s="4"/>
      <c r="HE492" s="4"/>
      <c r="HF492" s="4"/>
      <c r="HG492" s="92"/>
    </row>
    <row r="493" spans="1:215" s="3" customFormat="1" ht="60" customHeight="1" x14ac:dyDescent="0.2">
      <c r="A493" s="229"/>
      <c r="B493" s="228"/>
      <c r="C493" s="227"/>
      <c r="D493" s="107" t="s">
        <v>2</v>
      </c>
      <c r="E493" s="109">
        <v>0</v>
      </c>
      <c r="F493" s="109">
        <f>G493+H493+I493+J493+K493</f>
        <v>0</v>
      </c>
      <c r="G493" s="109">
        <v>0</v>
      </c>
      <c r="H493" s="109">
        <v>0</v>
      </c>
      <c r="I493" s="109">
        <v>0</v>
      </c>
      <c r="J493" s="109">
        <v>0</v>
      </c>
      <c r="K493" s="109">
        <v>0</v>
      </c>
      <c r="L493" s="227"/>
      <c r="M493" s="227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  <c r="DG493" s="4"/>
      <c r="DH493" s="4"/>
      <c r="DI493" s="4"/>
      <c r="DJ493" s="4"/>
      <c r="DK493" s="4"/>
      <c r="DL493" s="4"/>
      <c r="DM493" s="4"/>
      <c r="DN493" s="4"/>
      <c r="DO493" s="4"/>
      <c r="DP493" s="4"/>
      <c r="DQ493" s="4"/>
      <c r="DR493" s="4"/>
      <c r="DS493" s="4"/>
      <c r="DT493" s="4"/>
      <c r="DU493" s="4"/>
      <c r="DV493" s="4"/>
      <c r="DW493" s="4"/>
      <c r="DX493" s="4"/>
      <c r="DY493" s="4"/>
      <c r="DZ493" s="4"/>
      <c r="EA493" s="4"/>
      <c r="EB493" s="4"/>
      <c r="EC493" s="4"/>
      <c r="ED493" s="4"/>
      <c r="EE493" s="4"/>
      <c r="EF493" s="4"/>
      <c r="EG493" s="4"/>
      <c r="EH493" s="4"/>
      <c r="EI493" s="4"/>
      <c r="EJ493" s="4"/>
      <c r="EK493" s="4"/>
      <c r="EL493" s="4"/>
      <c r="EM493" s="4"/>
      <c r="EN493" s="4"/>
      <c r="EO493" s="4"/>
      <c r="EP493" s="4"/>
      <c r="EQ493" s="4"/>
      <c r="ER493" s="4"/>
      <c r="ES493" s="4"/>
      <c r="ET493" s="4"/>
      <c r="EU493" s="4"/>
      <c r="EV493" s="4"/>
      <c r="EW493" s="4"/>
      <c r="EX493" s="4"/>
      <c r="EY493" s="4"/>
      <c r="EZ493" s="4"/>
      <c r="FA493" s="4"/>
      <c r="FB493" s="4"/>
      <c r="FC493" s="4"/>
      <c r="FD493" s="4"/>
      <c r="FE493" s="4"/>
      <c r="FF493" s="4"/>
      <c r="FG493" s="4"/>
      <c r="FH493" s="4"/>
      <c r="FI493" s="4"/>
      <c r="FJ493" s="4"/>
      <c r="FK493" s="4"/>
      <c r="FL493" s="4"/>
      <c r="FM493" s="4"/>
      <c r="FN493" s="4"/>
      <c r="FO493" s="4"/>
      <c r="FP493" s="4"/>
      <c r="FQ493" s="4"/>
      <c r="FR493" s="4"/>
      <c r="FS493" s="4"/>
      <c r="FT493" s="4"/>
      <c r="FU493" s="4"/>
      <c r="FV493" s="4"/>
      <c r="FW493" s="4"/>
      <c r="FX493" s="4"/>
      <c r="FY493" s="4"/>
      <c r="FZ493" s="4"/>
      <c r="GA493" s="4"/>
      <c r="GB493" s="4"/>
      <c r="GC493" s="4"/>
      <c r="GD493" s="4"/>
      <c r="GE493" s="4"/>
      <c r="GF493" s="4"/>
      <c r="GG493" s="4"/>
      <c r="GH493" s="4"/>
      <c r="GI493" s="4"/>
      <c r="GJ493" s="4"/>
      <c r="GK493" s="4"/>
      <c r="GL493" s="4"/>
      <c r="GM493" s="4"/>
      <c r="GN493" s="4"/>
      <c r="GO493" s="4"/>
      <c r="GP493" s="4"/>
      <c r="GQ493" s="4"/>
      <c r="GR493" s="4"/>
      <c r="GS493" s="4"/>
      <c r="GT493" s="4"/>
      <c r="GU493" s="4"/>
      <c r="GV493" s="4"/>
      <c r="GW493" s="4"/>
      <c r="GX493" s="4"/>
      <c r="GY493" s="4"/>
      <c r="GZ493" s="4"/>
      <c r="HA493" s="4"/>
      <c r="HB493" s="4"/>
      <c r="HC493" s="4"/>
      <c r="HD493" s="4"/>
      <c r="HE493" s="4"/>
      <c r="HF493" s="4"/>
      <c r="HG493" s="92"/>
    </row>
    <row r="494" spans="1:215" s="3" customFormat="1" ht="76.5" customHeight="1" x14ac:dyDescent="0.2">
      <c r="A494" s="229"/>
      <c r="B494" s="228"/>
      <c r="C494" s="227"/>
      <c r="D494" s="107" t="s">
        <v>1</v>
      </c>
      <c r="E494" s="110">
        <v>0</v>
      </c>
      <c r="F494" s="109">
        <f>G494+H494+I494+J494+K494</f>
        <v>0</v>
      </c>
      <c r="G494" s="110">
        <v>0</v>
      </c>
      <c r="H494" s="110">
        <v>0</v>
      </c>
      <c r="I494" s="110">
        <v>0</v>
      </c>
      <c r="J494" s="110">
        <v>0</v>
      </c>
      <c r="K494" s="110">
        <v>0</v>
      </c>
      <c r="L494" s="227"/>
      <c r="M494" s="227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  <c r="DG494" s="4"/>
      <c r="DH494" s="4"/>
      <c r="DI494" s="4"/>
      <c r="DJ494" s="4"/>
      <c r="DK494" s="4"/>
      <c r="DL494" s="4"/>
      <c r="DM494" s="4"/>
      <c r="DN494" s="4"/>
      <c r="DO494" s="4"/>
      <c r="DP494" s="4"/>
      <c r="DQ494" s="4"/>
      <c r="DR494" s="4"/>
      <c r="DS494" s="4"/>
      <c r="DT494" s="4"/>
      <c r="DU494" s="4"/>
      <c r="DV494" s="4"/>
      <c r="DW494" s="4"/>
      <c r="DX494" s="4"/>
      <c r="DY494" s="4"/>
      <c r="DZ494" s="4"/>
      <c r="EA494" s="4"/>
      <c r="EB494" s="4"/>
      <c r="EC494" s="4"/>
      <c r="ED494" s="4"/>
      <c r="EE494" s="4"/>
      <c r="EF494" s="4"/>
      <c r="EG494" s="4"/>
      <c r="EH494" s="4"/>
      <c r="EI494" s="4"/>
      <c r="EJ494" s="4"/>
      <c r="EK494" s="4"/>
      <c r="EL494" s="4"/>
      <c r="EM494" s="4"/>
      <c r="EN494" s="4"/>
      <c r="EO494" s="4"/>
      <c r="EP494" s="4"/>
      <c r="EQ494" s="4"/>
      <c r="ER494" s="4"/>
      <c r="ES494" s="4"/>
      <c r="ET494" s="4"/>
      <c r="EU494" s="4"/>
      <c r="EV494" s="4"/>
      <c r="EW494" s="4"/>
      <c r="EX494" s="4"/>
      <c r="EY494" s="4"/>
      <c r="EZ494" s="4"/>
      <c r="FA494" s="4"/>
      <c r="FB494" s="4"/>
      <c r="FC494" s="4"/>
      <c r="FD494" s="4"/>
      <c r="FE494" s="4"/>
      <c r="FF494" s="4"/>
      <c r="FG494" s="4"/>
      <c r="FH494" s="4"/>
      <c r="FI494" s="4"/>
      <c r="FJ494" s="4"/>
      <c r="FK494" s="4"/>
      <c r="FL494" s="4"/>
      <c r="FM494" s="4"/>
      <c r="FN494" s="4"/>
      <c r="FO494" s="4"/>
      <c r="FP494" s="4"/>
      <c r="FQ494" s="4"/>
      <c r="FR494" s="4"/>
      <c r="FS494" s="4"/>
      <c r="FT494" s="4"/>
      <c r="FU494" s="4"/>
      <c r="FV494" s="4"/>
      <c r="FW494" s="4"/>
      <c r="FX494" s="4"/>
      <c r="FY494" s="4"/>
      <c r="FZ494" s="4"/>
      <c r="GA494" s="4"/>
      <c r="GB494" s="4"/>
      <c r="GC494" s="4"/>
      <c r="GD494" s="4"/>
      <c r="GE494" s="4"/>
      <c r="GF494" s="4"/>
      <c r="GG494" s="4"/>
      <c r="GH494" s="4"/>
      <c r="GI494" s="4"/>
      <c r="GJ494" s="4"/>
      <c r="GK494" s="4"/>
      <c r="GL494" s="4"/>
      <c r="GM494" s="4"/>
      <c r="GN494" s="4"/>
      <c r="GO494" s="4"/>
      <c r="GP494" s="4"/>
      <c r="GQ494" s="4"/>
      <c r="GR494" s="4"/>
      <c r="GS494" s="4"/>
      <c r="GT494" s="4"/>
      <c r="GU494" s="4"/>
      <c r="GV494" s="4"/>
      <c r="GW494" s="4"/>
      <c r="GX494" s="4"/>
      <c r="GY494" s="4"/>
      <c r="GZ494" s="4"/>
      <c r="HA494" s="4"/>
      <c r="HB494" s="4"/>
      <c r="HC494" s="4"/>
      <c r="HD494" s="4"/>
      <c r="HE494" s="4"/>
      <c r="HF494" s="4"/>
      <c r="HG494" s="92"/>
    </row>
    <row r="495" spans="1:215" s="3" customFormat="1" ht="33.75" customHeight="1" x14ac:dyDescent="0.2">
      <c r="A495" s="229"/>
      <c r="B495" s="228"/>
      <c r="C495" s="227"/>
      <c r="D495" s="107" t="s">
        <v>0</v>
      </c>
      <c r="E495" s="109">
        <v>0</v>
      </c>
      <c r="F495" s="109">
        <f>G495+H495+I495+J495+K495</f>
        <v>0</v>
      </c>
      <c r="G495" s="109">
        <v>0</v>
      </c>
      <c r="H495" s="109">
        <v>0</v>
      </c>
      <c r="I495" s="109">
        <v>0</v>
      </c>
      <c r="J495" s="109">
        <v>0</v>
      </c>
      <c r="K495" s="109">
        <v>0</v>
      </c>
      <c r="L495" s="227"/>
      <c r="M495" s="227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  <c r="EM495" s="4"/>
      <c r="EN495" s="4"/>
      <c r="EO495" s="4"/>
      <c r="EP495" s="4"/>
      <c r="EQ495" s="4"/>
      <c r="ER495" s="4"/>
      <c r="ES495" s="4"/>
      <c r="ET495" s="4"/>
      <c r="EU495" s="4"/>
      <c r="EV495" s="4"/>
      <c r="EW495" s="4"/>
      <c r="EX495" s="4"/>
      <c r="EY495" s="4"/>
      <c r="EZ495" s="4"/>
      <c r="FA495" s="4"/>
      <c r="FB495" s="4"/>
      <c r="FC495" s="4"/>
      <c r="FD495" s="4"/>
      <c r="FE495" s="4"/>
      <c r="FF495" s="4"/>
      <c r="FG495" s="4"/>
      <c r="FH495" s="4"/>
      <c r="FI495" s="4"/>
      <c r="FJ495" s="4"/>
      <c r="FK495" s="4"/>
      <c r="FL495" s="4"/>
      <c r="FM495" s="4"/>
      <c r="FN495" s="4"/>
      <c r="FO495" s="4"/>
      <c r="FP495" s="4"/>
      <c r="FQ495" s="4"/>
      <c r="FR495" s="4"/>
      <c r="FS495" s="4"/>
      <c r="FT495" s="4"/>
      <c r="FU495" s="4"/>
      <c r="FV495" s="4"/>
      <c r="FW495" s="4"/>
      <c r="FX495" s="4"/>
      <c r="FY495" s="4"/>
      <c r="FZ495" s="4"/>
      <c r="GA495" s="4"/>
      <c r="GB495" s="4"/>
      <c r="GC495" s="4"/>
      <c r="GD495" s="4"/>
      <c r="GE495" s="4"/>
      <c r="GF495" s="4"/>
      <c r="GG495" s="4"/>
      <c r="GH495" s="4"/>
      <c r="GI495" s="4"/>
      <c r="GJ495" s="4"/>
      <c r="GK495" s="4"/>
      <c r="GL495" s="4"/>
      <c r="GM495" s="4"/>
      <c r="GN495" s="4"/>
      <c r="GO495" s="4"/>
      <c r="GP495" s="4"/>
      <c r="GQ495" s="4"/>
      <c r="GR495" s="4"/>
      <c r="GS495" s="4"/>
      <c r="GT495" s="4"/>
      <c r="GU495" s="4"/>
      <c r="GV495" s="4"/>
      <c r="GW495" s="4"/>
      <c r="GX495" s="4"/>
      <c r="GY495" s="4"/>
      <c r="GZ495" s="4"/>
      <c r="HA495" s="4"/>
      <c r="HB495" s="4"/>
      <c r="HC495" s="4"/>
      <c r="HD495" s="4"/>
      <c r="HE495" s="4"/>
      <c r="HF495" s="4"/>
      <c r="HG495" s="92"/>
    </row>
    <row r="496" spans="1:215" s="3" customFormat="1" ht="20.25" customHeight="1" x14ac:dyDescent="0.2">
      <c r="A496" s="229"/>
      <c r="B496" s="230" t="s">
        <v>311</v>
      </c>
      <c r="C496" s="230" t="s">
        <v>238</v>
      </c>
      <c r="D496" s="107" t="s">
        <v>4</v>
      </c>
      <c r="E496" s="5">
        <f>E497+E498+E499+E500</f>
        <v>28224.639999999999</v>
      </c>
      <c r="F496" s="6">
        <f>F497+F498+F499+F500</f>
        <v>154736.5</v>
      </c>
      <c r="G496" s="6">
        <f>G497+G498+G499+G500</f>
        <v>30545.7</v>
      </c>
      <c r="H496" s="6">
        <f t="shared" ref="H496:K496" si="376">H497+H498+H499+H500</f>
        <v>31047.7</v>
      </c>
      <c r="I496" s="6">
        <f t="shared" si="376"/>
        <v>31047.7</v>
      </c>
      <c r="J496" s="6">
        <f t="shared" si="376"/>
        <v>31047.7</v>
      </c>
      <c r="K496" s="6">
        <f t="shared" si="376"/>
        <v>31047.7</v>
      </c>
      <c r="L496" s="227"/>
      <c r="M496" s="232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  <c r="EM496" s="4"/>
      <c r="EN496" s="4"/>
      <c r="EO496" s="4"/>
      <c r="EP496" s="4"/>
      <c r="EQ496" s="4"/>
      <c r="ER496" s="4"/>
      <c r="ES496" s="4"/>
      <c r="ET496" s="4"/>
      <c r="EU496" s="4"/>
      <c r="EV496" s="4"/>
      <c r="EW496" s="4"/>
      <c r="EX496" s="4"/>
      <c r="EY496" s="4"/>
      <c r="EZ496" s="4"/>
      <c r="FA496" s="4"/>
      <c r="FB496" s="4"/>
      <c r="FC496" s="4"/>
      <c r="FD496" s="4"/>
      <c r="FE496" s="4"/>
      <c r="FF496" s="4"/>
      <c r="FG496" s="4"/>
      <c r="FH496" s="4"/>
      <c r="FI496" s="4"/>
      <c r="FJ496" s="4"/>
      <c r="FK496" s="4"/>
      <c r="FL496" s="4"/>
      <c r="FM496" s="4"/>
      <c r="FN496" s="4"/>
      <c r="FO496" s="4"/>
      <c r="FP496" s="4"/>
      <c r="FQ496" s="4"/>
      <c r="FR496" s="4"/>
      <c r="FS496" s="4"/>
      <c r="FT496" s="4"/>
      <c r="FU496" s="4"/>
      <c r="FV496" s="4"/>
      <c r="FW496" s="4"/>
      <c r="FX496" s="4"/>
      <c r="FY496" s="4"/>
      <c r="FZ496" s="4"/>
      <c r="GA496" s="4"/>
      <c r="GB496" s="4"/>
      <c r="GC496" s="4"/>
      <c r="GD496" s="4"/>
      <c r="GE496" s="4"/>
      <c r="GF496" s="4"/>
      <c r="GG496" s="4"/>
      <c r="GH496" s="4"/>
      <c r="GI496" s="4"/>
      <c r="GJ496" s="4"/>
      <c r="GK496" s="4"/>
      <c r="GL496" s="4"/>
      <c r="GM496" s="4"/>
      <c r="GN496" s="4"/>
      <c r="GO496" s="4"/>
      <c r="GP496" s="4"/>
      <c r="GQ496" s="4"/>
      <c r="GR496" s="4"/>
      <c r="GS496" s="4"/>
      <c r="GT496" s="4"/>
      <c r="GU496" s="4"/>
      <c r="GV496" s="4"/>
      <c r="GW496" s="4"/>
      <c r="GX496" s="4"/>
      <c r="GY496" s="4"/>
      <c r="GZ496" s="4"/>
      <c r="HA496" s="4"/>
      <c r="HB496" s="4"/>
      <c r="HC496" s="4"/>
      <c r="HD496" s="4"/>
      <c r="HE496" s="4"/>
      <c r="HF496" s="4"/>
      <c r="HG496" s="92"/>
    </row>
    <row r="497" spans="1:215" s="3" customFormat="1" ht="47.25" customHeight="1" x14ac:dyDescent="0.2">
      <c r="A497" s="229"/>
      <c r="B497" s="230"/>
      <c r="C497" s="230"/>
      <c r="D497" s="107" t="s">
        <v>3</v>
      </c>
      <c r="E497" s="121">
        <f>E477</f>
        <v>0</v>
      </c>
      <c r="F497" s="121">
        <f t="shared" ref="F497:K500" si="377">F477</f>
        <v>0</v>
      </c>
      <c r="G497" s="121">
        <f t="shared" si="377"/>
        <v>0</v>
      </c>
      <c r="H497" s="121">
        <f t="shared" si="377"/>
        <v>0</v>
      </c>
      <c r="I497" s="121">
        <f t="shared" si="377"/>
        <v>0</v>
      </c>
      <c r="J497" s="121">
        <f t="shared" si="377"/>
        <v>0</v>
      </c>
      <c r="K497" s="121">
        <f t="shared" si="377"/>
        <v>0</v>
      </c>
      <c r="L497" s="227"/>
      <c r="M497" s="233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  <c r="EM497" s="4"/>
      <c r="EN497" s="4"/>
      <c r="EO497" s="4"/>
      <c r="EP497" s="4"/>
      <c r="EQ497" s="4"/>
      <c r="ER497" s="4"/>
      <c r="ES497" s="4"/>
      <c r="ET497" s="4"/>
      <c r="EU497" s="4"/>
      <c r="EV497" s="4"/>
      <c r="EW497" s="4"/>
      <c r="EX497" s="4"/>
      <c r="EY497" s="4"/>
      <c r="EZ497" s="4"/>
      <c r="FA497" s="4"/>
      <c r="FB497" s="4"/>
      <c r="FC497" s="4"/>
      <c r="FD497" s="4"/>
      <c r="FE497" s="4"/>
      <c r="FF497" s="4"/>
      <c r="FG497" s="4"/>
      <c r="FH497" s="4"/>
      <c r="FI497" s="4"/>
      <c r="FJ497" s="4"/>
      <c r="FK497" s="4"/>
      <c r="FL497" s="4"/>
      <c r="FM497" s="4"/>
      <c r="FN497" s="4"/>
      <c r="FO497" s="4"/>
      <c r="FP497" s="4"/>
      <c r="FQ497" s="4"/>
      <c r="FR497" s="4"/>
      <c r="FS497" s="4"/>
      <c r="FT497" s="4"/>
      <c r="FU497" s="4"/>
      <c r="FV497" s="4"/>
      <c r="FW497" s="4"/>
      <c r="FX497" s="4"/>
      <c r="FY497" s="4"/>
      <c r="FZ497" s="4"/>
      <c r="GA497" s="4"/>
      <c r="GB497" s="4"/>
      <c r="GC497" s="4"/>
      <c r="GD497" s="4"/>
      <c r="GE497" s="4"/>
      <c r="GF497" s="4"/>
      <c r="GG497" s="4"/>
      <c r="GH497" s="4"/>
      <c r="GI497" s="4"/>
      <c r="GJ497" s="4"/>
      <c r="GK497" s="4"/>
      <c r="GL497" s="4"/>
      <c r="GM497" s="4"/>
      <c r="GN497" s="4"/>
      <c r="GO497" s="4"/>
      <c r="GP497" s="4"/>
      <c r="GQ497" s="4"/>
      <c r="GR497" s="4"/>
      <c r="GS497" s="4"/>
      <c r="GT497" s="4"/>
      <c r="GU497" s="4"/>
      <c r="GV497" s="4"/>
      <c r="GW497" s="4"/>
      <c r="GX497" s="4"/>
      <c r="GY497" s="4"/>
      <c r="GZ497" s="4"/>
      <c r="HA497" s="4"/>
      <c r="HB497" s="4"/>
      <c r="HC497" s="4"/>
      <c r="HD497" s="4"/>
      <c r="HE497" s="4"/>
      <c r="HF497" s="4"/>
      <c r="HG497" s="92"/>
    </row>
    <row r="498" spans="1:215" s="3" customFormat="1" ht="60" customHeight="1" x14ac:dyDescent="0.2">
      <c r="A498" s="229"/>
      <c r="B498" s="230"/>
      <c r="C498" s="230"/>
      <c r="D498" s="107" t="s">
        <v>2</v>
      </c>
      <c r="E498" s="121">
        <f t="shared" ref="E498:E500" si="378">E478</f>
        <v>0</v>
      </c>
      <c r="F498" s="121">
        <f t="shared" si="377"/>
        <v>0</v>
      </c>
      <c r="G498" s="121">
        <f t="shared" si="377"/>
        <v>0</v>
      </c>
      <c r="H498" s="121">
        <f t="shared" si="377"/>
        <v>0</v>
      </c>
      <c r="I498" s="121">
        <f t="shared" si="377"/>
        <v>0</v>
      </c>
      <c r="J498" s="121">
        <f t="shared" si="377"/>
        <v>0</v>
      </c>
      <c r="K498" s="121">
        <f t="shared" si="377"/>
        <v>0</v>
      </c>
      <c r="L498" s="227"/>
      <c r="M498" s="233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  <c r="DW498" s="4"/>
      <c r="DX498" s="4"/>
      <c r="DY498" s="4"/>
      <c r="DZ498" s="4"/>
      <c r="EA498" s="4"/>
      <c r="EB498" s="4"/>
      <c r="EC498" s="4"/>
      <c r="ED498" s="4"/>
      <c r="EE498" s="4"/>
      <c r="EF498" s="4"/>
      <c r="EG498" s="4"/>
      <c r="EH498" s="4"/>
      <c r="EI498" s="4"/>
      <c r="EJ498" s="4"/>
      <c r="EK498" s="4"/>
      <c r="EL498" s="4"/>
      <c r="EM498" s="4"/>
      <c r="EN498" s="4"/>
      <c r="EO498" s="4"/>
      <c r="EP498" s="4"/>
      <c r="EQ498" s="4"/>
      <c r="ER498" s="4"/>
      <c r="ES498" s="4"/>
      <c r="ET498" s="4"/>
      <c r="EU498" s="4"/>
      <c r="EV498" s="4"/>
      <c r="EW498" s="4"/>
      <c r="EX498" s="4"/>
      <c r="EY498" s="4"/>
      <c r="EZ498" s="4"/>
      <c r="FA498" s="4"/>
      <c r="FB498" s="4"/>
      <c r="FC498" s="4"/>
      <c r="FD498" s="4"/>
      <c r="FE498" s="4"/>
      <c r="FF498" s="4"/>
      <c r="FG498" s="4"/>
      <c r="FH498" s="4"/>
      <c r="FI498" s="4"/>
      <c r="FJ498" s="4"/>
      <c r="FK498" s="4"/>
      <c r="FL498" s="4"/>
      <c r="FM498" s="4"/>
      <c r="FN498" s="4"/>
      <c r="FO498" s="4"/>
      <c r="FP498" s="4"/>
      <c r="FQ498" s="4"/>
      <c r="FR498" s="4"/>
      <c r="FS498" s="4"/>
      <c r="FT498" s="4"/>
      <c r="FU498" s="4"/>
      <c r="FV498" s="4"/>
      <c r="FW498" s="4"/>
      <c r="FX498" s="4"/>
      <c r="FY498" s="4"/>
      <c r="FZ498" s="4"/>
      <c r="GA498" s="4"/>
      <c r="GB498" s="4"/>
      <c r="GC498" s="4"/>
      <c r="GD498" s="4"/>
      <c r="GE498" s="4"/>
      <c r="GF498" s="4"/>
      <c r="GG498" s="4"/>
      <c r="GH498" s="4"/>
      <c r="GI498" s="4"/>
      <c r="GJ498" s="4"/>
      <c r="GK498" s="4"/>
      <c r="GL498" s="4"/>
      <c r="GM498" s="4"/>
      <c r="GN498" s="4"/>
      <c r="GO498" s="4"/>
      <c r="GP498" s="4"/>
      <c r="GQ498" s="4"/>
      <c r="GR498" s="4"/>
      <c r="GS498" s="4"/>
      <c r="GT498" s="4"/>
      <c r="GU498" s="4"/>
      <c r="GV498" s="4"/>
      <c r="GW498" s="4"/>
      <c r="GX498" s="4"/>
      <c r="GY498" s="4"/>
      <c r="GZ498" s="4"/>
      <c r="HA498" s="4"/>
      <c r="HB498" s="4"/>
      <c r="HC498" s="4"/>
      <c r="HD498" s="4"/>
      <c r="HE498" s="4"/>
      <c r="HF498" s="4"/>
      <c r="HG498" s="92"/>
    </row>
    <row r="499" spans="1:215" s="3" customFormat="1" ht="75.75" customHeight="1" x14ac:dyDescent="0.2">
      <c r="A499" s="229"/>
      <c r="B499" s="230"/>
      <c r="C499" s="230"/>
      <c r="D499" s="107" t="s">
        <v>1</v>
      </c>
      <c r="E499" s="121">
        <f t="shared" si="378"/>
        <v>28224.639999999999</v>
      </c>
      <c r="F499" s="121">
        <f t="shared" si="377"/>
        <v>154736.5</v>
      </c>
      <c r="G499" s="121">
        <f t="shared" si="377"/>
        <v>30545.7</v>
      </c>
      <c r="H499" s="121">
        <f t="shared" si="377"/>
        <v>31047.7</v>
      </c>
      <c r="I499" s="121">
        <f t="shared" si="377"/>
        <v>31047.7</v>
      </c>
      <c r="J499" s="121">
        <f t="shared" si="377"/>
        <v>31047.7</v>
      </c>
      <c r="K499" s="121">
        <f t="shared" si="377"/>
        <v>31047.7</v>
      </c>
      <c r="L499" s="227"/>
      <c r="M499" s="233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  <c r="DW499" s="4"/>
      <c r="DX499" s="4"/>
      <c r="DY499" s="4"/>
      <c r="DZ499" s="4"/>
      <c r="EA499" s="4"/>
      <c r="EB499" s="4"/>
      <c r="EC499" s="4"/>
      <c r="ED499" s="4"/>
      <c r="EE499" s="4"/>
      <c r="EF499" s="4"/>
      <c r="EG499" s="4"/>
      <c r="EH499" s="4"/>
      <c r="EI499" s="4"/>
      <c r="EJ499" s="4"/>
      <c r="EK499" s="4"/>
      <c r="EL499" s="4"/>
      <c r="EM499" s="4"/>
      <c r="EN499" s="4"/>
      <c r="EO499" s="4"/>
      <c r="EP499" s="4"/>
      <c r="EQ499" s="4"/>
      <c r="ER499" s="4"/>
      <c r="ES499" s="4"/>
      <c r="ET499" s="4"/>
      <c r="EU499" s="4"/>
      <c r="EV499" s="4"/>
      <c r="EW499" s="4"/>
      <c r="EX499" s="4"/>
      <c r="EY499" s="4"/>
      <c r="EZ499" s="4"/>
      <c r="FA499" s="4"/>
      <c r="FB499" s="4"/>
      <c r="FC499" s="4"/>
      <c r="FD499" s="4"/>
      <c r="FE499" s="4"/>
      <c r="FF499" s="4"/>
      <c r="FG499" s="4"/>
      <c r="FH499" s="4"/>
      <c r="FI499" s="4"/>
      <c r="FJ499" s="4"/>
      <c r="FK499" s="4"/>
      <c r="FL499" s="4"/>
      <c r="FM499" s="4"/>
      <c r="FN499" s="4"/>
      <c r="FO499" s="4"/>
      <c r="FP499" s="4"/>
      <c r="FQ499" s="4"/>
      <c r="FR499" s="4"/>
      <c r="FS499" s="4"/>
      <c r="FT499" s="4"/>
      <c r="FU499" s="4"/>
      <c r="FV499" s="4"/>
      <c r="FW499" s="4"/>
      <c r="FX499" s="4"/>
      <c r="FY499" s="4"/>
      <c r="FZ499" s="4"/>
      <c r="GA499" s="4"/>
      <c r="GB499" s="4"/>
      <c r="GC499" s="4"/>
      <c r="GD499" s="4"/>
      <c r="GE499" s="4"/>
      <c r="GF499" s="4"/>
      <c r="GG499" s="4"/>
      <c r="GH499" s="4"/>
      <c r="GI499" s="4"/>
      <c r="GJ499" s="4"/>
      <c r="GK499" s="4"/>
      <c r="GL499" s="4"/>
      <c r="GM499" s="4"/>
      <c r="GN499" s="4"/>
      <c r="GO499" s="4"/>
      <c r="GP499" s="4"/>
      <c r="GQ499" s="4"/>
      <c r="GR499" s="4"/>
      <c r="GS499" s="4"/>
      <c r="GT499" s="4"/>
      <c r="GU499" s="4"/>
      <c r="GV499" s="4"/>
      <c r="GW499" s="4"/>
      <c r="GX499" s="4"/>
      <c r="GY499" s="4"/>
      <c r="GZ499" s="4"/>
      <c r="HA499" s="4"/>
      <c r="HB499" s="4"/>
      <c r="HC499" s="4"/>
      <c r="HD499" s="4"/>
      <c r="HE499" s="4"/>
      <c r="HF499" s="4"/>
      <c r="HG499" s="92"/>
    </row>
    <row r="500" spans="1:215" s="3" customFormat="1" ht="35.25" customHeight="1" x14ac:dyDescent="0.2">
      <c r="A500" s="229"/>
      <c r="B500" s="230"/>
      <c r="C500" s="230"/>
      <c r="D500" s="107" t="s">
        <v>0</v>
      </c>
      <c r="E500" s="121">
        <f t="shared" si="378"/>
        <v>0</v>
      </c>
      <c r="F500" s="121">
        <f t="shared" si="377"/>
        <v>0</v>
      </c>
      <c r="G500" s="121">
        <f t="shared" si="377"/>
        <v>0</v>
      </c>
      <c r="H500" s="121">
        <f t="shared" si="377"/>
        <v>0</v>
      </c>
      <c r="I500" s="121">
        <f t="shared" si="377"/>
        <v>0</v>
      </c>
      <c r="J500" s="121">
        <f t="shared" si="377"/>
        <v>0</v>
      </c>
      <c r="K500" s="121">
        <f t="shared" si="377"/>
        <v>0</v>
      </c>
      <c r="L500" s="227"/>
      <c r="M500" s="23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  <c r="DW500" s="4"/>
      <c r="DX500" s="4"/>
      <c r="DY500" s="4"/>
      <c r="DZ500" s="4"/>
      <c r="EA500" s="4"/>
      <c r="EB500" s="4"/>
      <c r="EC500" s="4"/>
      <c r="ED500" s="4"/>
      <c r="EE500" s="4"/>
      <c r="EF500" s="4"/>
      <c r="EG500" s="4"/>
      <c r="EH500" s="4"/>
      <c r="EI500" s="4"/>
      <c r="EJ500" s="4"/>
      <c r="EK500" s="4"/>
      <c r="EL500" s="4"/>
      <c r="EM500" s="4"/>
      <c r="EN500" s="4"/>
      <c r="EO500" s="4"/>
      <c r="EP500" s="4"/>
      <c r="EQ500" s="4"/>
      <c r="ER500" s="4"/>
      <c r="ES500" s="4"/>
      <c r="ET500" s="4"/>
      <c r="EU500" s="4"/>
      <c r="EV500" s="4"/>
      <c r="EW500" s="4"/>
      <c r="EX500" s="4"/>
      <c r="EY500" s="4"/>
      <c r="EZ500" s="4"/>
      <c r="FA500" s="4"/>
      <c r="FB500" s="4"/>
      <c r="FC500" s="4"/>
      <c r="FD500" s="4"/>
      <c r="FE500" s="4"/>
      <c r="FF500" s="4"/>
      <c r="FG500" s="4"/>
      <c r="FH500" s="4"/>
      <c r="FI500" s="4"/>
      <c r="FJ500" s="4"/>
      <c r="FK500" s="4"/>
      <c r="FL500" s="4"/>
      <c r="FM500" s="4"/>
      <c r="FN500" s="4"/>
      <c r="FO500" s="4"/>
      <c r="FP500" s="4"/>
      <c r="FQ500" s="4"/>
      <c r="FR500" s="4"/>
      <c r="FS500" s="4"/>
      <c r="FT500" s="4"/>
      <c r="FU500" s="4"/>
      <c r="FV500" s="4"/>
      <c r="FW500" s="4"/>
      <c r="FX500" s="4"/>
      <c r="FY500" s="4"/>
      <c r="FZ500" s="4"/>
      <c r="GA500" s="4"/>
      <c r="GB500" s="4"/>
      <c r="GC500" s="4"/>
      <c r="GD500" s="4"/>
      <c r="GE500" s="4"/>
      <c r="GF500" s="4"/>
      <c r="GG500" s="4"/>
      <c r="GH500" s="4"/>
      <c r="GI500" s="4"/>
      <c r="GJ500" s="4"/>
      <c r="GK500" s="4"/>
      <c r="GL500" s="4"/>
      <c r="GM500" s="4"/>
      <c r="GN500" s="4"/>
      <c r="GO500" s="4"/>
      <c r="GP500" s="4"/>
      <c r="GQ500" s="4"/>
      <c r="GR500" s="4"/>
      <c r="GS500" s="4"/>
      <c r="GT500" s="4"/>
      <c r="GU500" s="4"/>
      <c r="GV500" s="4"/>
      <c r="GW500" s="4"/>
      <c r="GX500" s="4"/>
      <c r="GY500" s="4"/>
      <c r="GZ500" s="4"/>
      <c r="HA500" s="4"/>
      <c r="HB500" s="4"/>
      <c r="HC500" s="4"/>
      <c r="HD500" s="4"/>
      <c r="HE500" s="4"/>
      <c r="HF500" s="4"/>
      <c r="HG500" s="92"/>
    </row>
    <row r="501" spans="1:215" s="3" customFormat="1" ht="26.25" customHeight="1" x14ac:dyDescent="0.2">
      <c r="A501" s="229"/>
      <c r="B501" s="230" t="s">
        <v>5</v>
      </c>
      <c r="C501" s="230" t="s">
        <v>238</v>
      </c>
      <c r="D501" s="112" t="s">
        <v>4</v>
      </c>
      <c r="E501" s="109">
        <f>E502+E503+E504+E505</f>
        <v>128829.54</v>
      </c>
      <c r="F501" s="119">
        <f t="shared" ref="F501" si="379">F502+F503+F504+F505</f>
        <v>1222470.5</v>
      </c>
      <c r="G501" s="119">
        <f>G502+G503+G504+G505</f>
        <v>204859.30000000002</v>
      </c>
      <c r="H501" s="119">
        <f t="shared" ref="H501:K501" si="380">H502+H503+H504+H505</f>
        <v>250071.30000000002</v>
      </c>
      <c r="I501" s="119">
        <f t="shared" si="380"/>
        <v>254313.30000000002</v>
      </c>
      <c r="J501" s="119">
        <f t="shared" si="380"/>
        <v>255663.30000000002</v>
      </c>
      <c r="K501" s="119">
        <f t="shared" si="380"/>
        <v>257563.30000000002</v>
      </c>
      <c r="L501" s="241"/>
      <c r="M501" s="227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  <c r="DW501" s="4"/>
      <c r="DX501" s="4"/>
      <c r="DY501" s="4"/>
      <c r="DZ501" s="4"/>
      <c r="EA501" s="4"/>
      <c r="EB501" s="4"/>
      <c r="EC501" s="4"/>
      <c r="ED501" s="4"/>
      <c r="EE501" s="4"/>
      <c r="EF501" s="4"/>
      <c r="EG501" s="4"/>
      <c r="EH501" s="4"/>
      <c r="EI501" s="4"/>
      <c r="EJ501" s="4"/>
      <c r="EK501" s="4"/>
      <c r="EL501" s="4"/>
      <c r="EM501" s="4"/>
      <c r="EN501" s="4"/>
      <c r="EO501" s="4"/>
      <c r="EP501" s="4"/>
      <c r="EQ501" s="4"/>
      <c r="ER501" s="4"/>
      <c r="ES501" s="4"/>
      <c r="ET501" s="4"/>
      <c r="EU501" s="4"/>
      <c r="EV501" s="4"/>
      <c r="EW501" s="4"/>
      <c r="EX501" s="4"/>
      <c r="EY501" s="4"/>
      <c r="EZ501" s="4"/>
      <c r="FA501" s="4"/>
      <c r="FB501" s="4"/>
      <c r="FC501" s="4"/>
      <c r="FD501" s="4"/>
      <c r="FE501" s="4"/>
      <c r="FF501" s="4"/>
      <c r="FG501" s="4"/>
      <c r="FH501" s="4"/>
      <c r="FI501" s="4"/>
      <c r="FJ501" s="4"/>
      <c r="FK501" s="4"/>
      <c r="FL501" s="4"/>
      <c r="FM501" s="4"/>
      <c r="FN501" s="4"/>
      <c r="FO501" s="4"/>
      <c r="FP501" s="4"/>
      <c r="FQ501" s="4"/>
      <c r="FR501" s="4"/>
      <c r="FS501" s="4"/>
      <c r="FT501" s="4"/>
      <c r="FU501" s="4"/>
      <c r="FV501" s="4"/>
      <c r="FW501" s="4"/>
      <c r="FX501" s="4"/>
      <c r="FY501" s="4"/>
      <c r="FZ501" s="4"/>
      <c r="GA501" s="4"/>
      <c r="GB501" s="4"/>
      <c r="GC501" s="4"/>
      <c r="GD501" s="4"/>
      <c r="GE501" s="4"/>
      <c r="GF501" s="4"/>
      <c r="GG501" s="4"/>
      <c r="GH501" s="4"/>
      <c r="GI501" s="4"/>
      <c r="GJ501" s="4"/>
      <c r="GK501" s="4"/>
      <c r="GL501" s="4"/>
      <c r="GM501" s="4"/>
      <c r="GN501" s="4"/>
      <c r="GO501" s="4"/>
      <c r="GP501" s="4"/>
      <c r="GQ501" s="4"/>
      <c r="GR501" s="4"/>
      <c r="GS501" s="4"/>
      <c r="GT501" s="4"/>
      <c r="GU501" s="4"/>
      <c r="GV501" s="4"/>
      <c r="GW501" s="4"/>
      <c r="GX501" s="4"/>
      <c r="GY501" s="4"/>
      <c r="GZ501" s="4"/>
      <c r="HA501" s="4"/>
      <c r="HB501" s="4"/>
      <c r="HC501" s="4"/>
      <c r="HD501" s="4"/>
      <c r="HE501" s="4"/>
      <c r="HF501" s="4"/>
      <c r="HG501" s="92"/>
    </row>
    <row r="502" spans="1:215" s="3" customFormat="1" ht="47.25" customHeight="1" x14ac:dyDescent="0.2">
      <c r="A502" s="229"/>
      <c r="B502" s="230"/>
      <c r="C502" s="230"/>
      <c r="D502" s="113" t="s">
        <v>3</v>
      </c>
      <c r="E502" s="5">
        <f t="shared" ref="E502:K505" si="381">E191+E292+E369+E445+E471+E497</f>
        <v>0</v>
      </c>
      <c r="F502" s="6">
        <f t="shared" si="381"/>
        <v>0</v>
      </c>
      <c r="G502" s="6">
        <f t="shared" si="381"/>
        <v>0</v>
      </c>
      <c r="H502" s="6">
        <f t="shared" si="381"/>
        <v>0</v>
      </c>
      <c r="I502" s="6">
        <f t="shared" si="381"/>
        <v>0</v>
      </c>
      <c r="J502" s="6">
        <f t="shared" si="381"/>
        <v>0</v>
      </c>
      <c r="K502" s="6">
        <f t="shared" si="381"/>
        <v>0</v>
      </c>
      <c r="L502" s="241"/>
      <c r="M502" s="227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  <c r="DW502" s="4"/>
      <c r="DX502" s="4"/>
      <c r="DY502" s="4"/>
      <c r="DZ502" s="4"/>
      <c r="EA502" s="4"/>
      <c r="EB502" s="4"/>
      <c r="EC502" s="4"/>
      <c r="ED502" s="4"/>
      <c r="EE502" s="4"/>
      <c r="EF502" s="4"/>
      <c r="EG502" s="4"/>
      <c r="EH502" s="4"/>
      <c r="EI502" s="4"/>
      <c r="EJ502" s="4"/>
      <c r="EK502" s="4"/>
      <c r="EL502" s="4"/>
      <c r="EM502" s="4"/>
      <c r="EN502" s="4"/>
      <c r="EO502" s="4"/>
      <c r="EP502" s="4"/>
      <c r="EQ502" s="4"/>
      <c r="ER502" s="4"/>
      <c r="ES502" s="4"/>
      <c r="ET502" s="4"/>
      <c r="EU502" s="4"/>
      <c r="EV502" s="4"/>
      <c r="EW502" s="4"/>
      <c r="EX502" s="4"/>
      <c r="EY502" s="4"/>
      <c r="EZ502" s="4"/>
      <c r="FA502" s="4"/>
      <c r="FB502" s="4"/>
      <c r="FC502" s="4"/>
      <c r="FD502" s="4"/>
      <c r="FE502" s="4"/>
      <c r="FF502" s="4"/>
      <c r="FG502" s="4"/>
      <c r="FH502" s="4"/>
      <c r="FI502" s="4"/>
      <c r="FJ502" s="4"/>
      <c r="FK502" s="4"/>
      <c r="FL502" s="4"/>
      <c r="FM502" s="4"/>
      <c r="FN502" s="4"/>
      <c r="FO502" s="4"/>
      <c r="FP502" s="4"/>
      <c r="FQ502" s="4"/>
      <c r="FR502" s="4"/>
      <c r="FS502" s="4"/>
      <c r="FT502" s="4"/>
      <c r="FU502" s="4"/>
      <c r="FV502" s="4"/>
      <c r="FW502" s="4"/>
      <c r="FX502" s="4"/>
      <c r="FY502" s="4"/>
      <c r="FZ502" s="4"/>
      <c r="GA502" s="4"/>
      <c r="GB502" s="4"/>
      <c r="GC502" s="4"/>
      <c r="GD502" s="4"/>
      <c r="GE502" s="4"/>
      <c r="GF502" s="4"/>
      <c r="GG502" s="4"/>
      <c r="GH502" s="4"/>
      <c r="GI502" s="4"/>
      <c r="GJ502" s="4"/>
      <c r="GK502" s="4"/>
      <c r="GL502" s="4"/>
      <c r="GM502" s="4"/>
      <c r="GN502" s="4"/>
      <c r="GO502" s="4"/>
      <c r="GP502" s="4"/>
      <c r="GQ502" s="4"/>
      <c r="GR502" s="4"/>
      <c r="GS502" s="4"/>
      <c r="GT502" s="4"/>
      <c r="GU502" s="4"/>
      <c r="GV502" s="4"/>
      <c r="GW502" s="4"/>
      <c r="GX502" s="4"/>
      <c r="GY502" s="4"/>
      <c r="GZ502" s="4"/>
      <c r="HA502" s="4"/>
      <c r="HB502" s="4"/>
      <c r="HC502" s="4"/>
      <c r="HD502" s="4"/>
      <c r="HE502" s="4"/>
      <c r="HF502" s="4"/>
      <c r="HG502" s="92"/>
    </row>
    <row r="503" spans="1:215" s="3" customFormat="1" ht="59.25" customHeight="1" x14ac:dyDescent="0.2">
      <c r="A503" s="229"/>
      <c r="B503" s="230"/>
      <c r="C503" s="230"/>
      <c r="D503" s="113" t="s">
        <v>2</v>
      </c>
      <c r="E503" s="5">
        <f t="shared" si="381"/>
        <v>0</v>
      </c>
      <c r="F503" s="120">
        <f t="shared" si="381"/>
        <v>16679</v>
      </c>
      <c r="G503" s="120">
        <f t="shared" si="381"/>
        <v>3107</v>
      </c>
      <c r="H503" s="120">
        <f t="shared" si="381"/>
        <v>3393</v>
      </c>
      <c r="I503" s="120">
        <f t="shared" si="381"/>
        <v>3393</v>
      </c>
      <c r="J503" s="120">
        <f t="shared" si="381"/>
        <v>3393</v>
      </c>
      <c r="K503" s="120">
        <f t="shared" si="381"/>
        <v>3393</v>
      </c>
      <c r="L503" s="241"/>
      <c r="M503" s="227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  <c r="DW503" s="4"/>
      <c r="DX503" s="4"/>
      <c r="DY503" s="4"/>
      <c r="DZ503" s="4"/>
      <c r="EA503" s="4"/>
      <c r="EB503" s="4"/>
      <c r="EC503" s="4"/>
      <c r="ED503" s="4"/>
      <c r="EE503" s="4"/>
      <c r="EF503" s="4"/>
      <c r="EG503" s="4"/>
      <c r="EH503" s="4"/>
      <c r="EI503" s="4"/>
      <c r="EJ503" s="4"/>
      <c r="EK503" s="4"/>
      <c r="EL503" s="4"/>
      <c r="EM503" s="4"/>
      <c r="EN503" s="4"/>
      <c r="EO503" s="4"/>
      <c r="EP503" s="4"/>
      <c r="EQ503" s="4"/>
      <c r="ER503" s="4"/>
      <c r="ES503" s="4"/>
      <c r="ET503" s="4"/>
      <c r="EU503" s="4"/>
      <c r="EV503" s="4"/>
      <c r="EW503" s="4"/>
      <c r="EX503" s="4"/>
      <c r="EY503" s="4"/>
      <c r="EZ503" s="4"/>
      <c r="FA503" s="4"/>
      <c r="FB503" s="4"/>
      <c r="FC503" s="4"/>
      <c r="FD503" s="4"/>
      <c r="FE503" s="4"/>
      <c r="FF503" s="4"/>
      <c r="FG503" s="4"/>
      <c r="FH503" s="4"/>
      <c r="FI503" s="4"/>
      <c r="FJ503" s="4"/>
      <c r="FK503" s="4"/>
      <c r="FL503" s="4"/>
      <c r="FM503" s="4"/>
      <c r="FN503" s="4"/>
      <c r="FO503" s="4"/>
      <c r="FP503" s="4"/>
      <c r="FQ503" s="4"/>
      <c r="FR503" s="4"/>
      <c r="FS503" s="4"/>
      <c r="FT503" s="4"/>
      <c r="FU503" s="4"/>
      <c r="FV503" s="4"/>
      <c r="FW503" s="4"/>
      <c r="FX503" s="4"/>
      <c r="FY503" s="4"/>
      <c r="FZ503" s="4"/>
      <c r="GA503" s="4"/>
      <c r="GB503" s="4"/>
      <c r="GC503" s="4"/>
      <c r="GD503" s="4"/>
      <c r="GE503" s="4"/>
      <c r="GF503" s="4"/>
      <c r="GG503" s="4"/>
      <c r="GH503" s="4"/>
      <c r="GI503" s="4"/>
      <c r="GJ503" s="4"/>
      <c r="GK503" s="4"/>
      <c r="GL503" s="4"/>
      <c r="GM503" s="4"/>
      <c r="GN503" s="4"/>
      <c r="GO503" s="4"/>
      <c r="GP503" s="4"/>
      <c r="GQ503" s="4"/>
      <c r="GR503" s="4"/>
      <c r="GS503" s="4"/>
      <c r="GT503" s="4"/>
      <c r="GU503" s="4"/>
      <c r="GV503" s="4"/>
      <c r="GW503" s="4"/>
      <c r="GX503" s="4"/>
      <c r="GY503" s="4"/>
      <c r="GZ503" s="4"/>
      <c r="HA503" s="4"/>
      <c r="HB503" s="4"/>
      <c r="HC503" s="4"/>
      <c r="HD503" s="4"/>
      <c r="HE503" s="4"/>
      <c r="HF503" s="4"/>
      <c r="HG503" s="92"/>
    </row>
    <row r="504" spans="1:215" s="3" customFormat="1" ht="77.25" customHeight="1" x14ac:dyDescent="0.2">
      <c r="A504" s="229"/>
      <c r="B504" s="230"/>
      <c r="C504" s="230"/>
      <c r="D504" s="112" t="s">
        <v>1</v>
      </c>
      <c r="E504" s="5">
        <f t="shared" si="381"/>
        <v>128829.54</v>
      </c>
      <c r="F504" s="120">
        <f t="shared" si="381"/>
        <v>1205791.5</v>
      </c>
      <c r="G504" s="120">
        <f>G193+G294+G371+G447+G473+G499</f>
        <v>201752.30000000002</v>
      </c>
      <c r="H504" s="120">
        <f t="shared" si="381"/>
        <v>246678.30000000002</v>
      </c>
      <c r="I504" s="120">
        <f t="shared" si="381"/>
        <v>250920.30000000002</v>
      </c>
      <c r="J504" s="120">
        <f t="shared" si="381"/>
        <v>252270.30000000002</v>
      </c>
      <c r="K504" s="120">
        <f t="shared" si="381"/>
        <v>254170.30000000002</v>
      </c>
      <c r="L504" s="241"/>
      <c r="M504" s="227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  <c r="DW504" s="4"/>
      <c r="DX504" s="4"/>
      <c r="DY504" s="4"/>
      <c r="DZ504" s="4"/>
      <c r="EA504" s="4"/>
      <c r="EB504" s="4"/>
      <c r="EC504" s="4"/>
      <c r="ED504" s="4"/>
      <c r="EE504" s="4"/>
      <c r="EF504" s="4"/>
      <c r="EG504" s="4"/>
      <c r="EH504" s="4"/>
      <c r="EI504" s="4"/>
      <c r="EJ504" s="4"/>
      <c r="EK504" s="4"/>
      <c r="EL504" s="4"/>
      <c r="EM504" s="4"/>
      <c r="EN504" s="4"/>
      <c r="EO504" s="4"/>
      <c r="EP504" s="4"/>
      <c r="EQ504" s="4"/>
      <c r="ER504" s="4"/>
      <c r="ES504" s="4"/>
      <c r="ET504" s="4"/>
      <c r="EU504" s="4"/>
      <c r="EV504" s="4"/>
      <c r="EW504" s="4"/>
      <c r="EX504" s="4"/>
      <c r="EY504" s="4"/>
      <c r="EZ504" s="4"/>
      <c r="FA504" s="4"/>
      <c r="FB504" s="4"/>
      <c r="FC504" s="4"/>
      <c r="FD504" s="4"/>
      <c r="FE504" s="4"/>
      <c r="FF504" s="4"/>
      <c r="FG504" s="4"/>
      <c r="FH504" s="4"/>
      <c r="FI504" s="4"/>
      <c r="FJ504" s="4"/>
      <c r="FK504" s="4"/>
      <c r="FL504" s="4"/>
      <c r="FM504" s="4"/>
      <c r="FN504" s="4"/>
      <c r="FO504" s="4"/>
      <c r="FP504" s="4"/>
      <c r="FQ504" s="4"/>
      <c r="FR504" s="4"/>
      <c r="FS504" s="4"/>
      <c r="FT504" s="4"/>
      <c r="FU504" s="4"/>
      <c r="FV504" s="4"/>
      <c r="FW504" s="4"/>
      <c r="FX504" s="4"/>
      <c r="FY504" s="4"/>
      <c r="FZ504" s="4"/>
      <c r="GA504" s="4"/>
      <c r="GB504" s="4"/>
      <c r="GC504" s="4"/>
      <c r="GD504" s="4"/>
      <c r="GE504" s="4"/>
      <c r="GF504" s="4"/>
      <c r="GG504" s="4"/>
      <c r="GH504" s="4"/>
      <c r="GI504" s="4"/>
      <c r="GJ504" s="4"/>
      <c r="GK504" s="4"/>
      <c r="GL504" s="4"/>
      <c r="GM504" s="4"/>
      <c r="GN504" s="4"/>
      <c r="GO504" s="4"/>
      <c r="GP504" s="4"/>
      <c r="GQ504" s="4"/>
      <c r="GR504" s="4"/>
      <c r="GS504" s="4"/>
      <c r="GT504" s="4"/>
      <c r="GU504" s="4"/>
      <c r="GV504" s="4"/>
      <c r="GW504" s="4"/>
      <c r="GX504" s="4"/>
      <c r="GY504" s="4"/>
      <c r="GZ504" s="4"/>
      <c r="HA504" s="4"/>
      <c r="HB504" s="4"/>
      <c r="HC504" s="4"/>
      <c r="HD504" s="4"/>
      <c r="HE504" s="4"/>
      <c r="HF504" s="4"/>
      <c r="HG504" s="92"/>
    </row>
    <row r="505" spans="1:215" s="3" customFormat="1" ht="30.75" customHeight="1" x14ac:dyDescent="0.2">
      <c r="A505" s="229"/>
      <c r="B505" s="230"/>
      <c r="C505" s="230"/>
      <c r="D505" s="114" t="s">
        <v>0</v>
      </c>
      <c r="E505" s="5">
        <f t="shared" si="381"/>
        <v>0</v>
      </c>
      <c r="F505" s="5">
        <f t="shared" si="381"/>
        <v>0</v>
      </c>
      <c r="G505" s="5">
        <f t="shared" si="381"/>
        <v>0</v>
      </c>
      <c r="H505" s="5">
        <f t="shared" si="381"/>
        <v>0</v>
      </c>
      <c r="I505" s="5">
        <f t="shared" si="381"/>
        <v>0</v>
      </c>
      <c r="J505" s="5">
        <f t="shared" si="381"/>
        <v>0</v>
      </c>
      <c r="K505" s="5">
        <f t="shared" si="381"/>
        <v>0</v>
      </c>
      <c r="L505" s="241"/>
      <c r="M505" s="227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  <c r="DW505" s="4"/>
      <c r="DX505" s="4"/>
      <c r="DY505" s="4"/>
      <c r="DZ505" s="4"/>
      <c r="EA505" s="4"/>
      <c r="EB505" s="4"/>
      <c r="EC505" s="4"/>
      <c r="ED505" s="4"/>
      <c r="EE505" s="4"/>
      <c r="EF505" s="4"/>
      <c r="EG505" s="4"/>
      <c r="EH505" s="4"/>
      <c r="EI505" s="4"/>
      <c r="EJ505" s="4"/>
      <c r="EK505" s="4"/>
      <c r="EL505" s="4"/>
      <c r="EM505" s="4"/>
      <c r="EN505" s="4"/>
      <c r="EO505" s="4"/>
      <c r="EP505" s="4"/>
      <c r="EQ505" s="4"/>
      <c r="ER505" s="4"/>
      <c r="ES505" s="4"/>
      <c r="ET505" s="4"/>
      <c r="EU505" s="4"/>
      <c r="EV505" s="4"/>
      <c r="EW505" s="4"/>
      <c r="EX505" s="4"/>
      <c r="EY505" s="4"/>
      <c r="EZ505" s="4"/>
      <c r="FA505" s="4"/>
      <c r="FB505" s="4"/>
      <c r="FC505" s="4"/>
      <c r="FD505" s="4"/>
      <c r="FE505" s="4"/>
      <c r="FF505" s="4"/>
      <c r="FG505" s="4"/>
      <c r="FH505" s="4"/>
      <c r="FI505" s="4"/>
      <c r="FJ505" s="4"/>
      <c r="FK505" s="4"/>
      <c r="FL505" s="4"/>
      <c r="FM505" s="4"/>
      <c r="FN505" s="4"/>
      <c r="FO505" s="4"/>
      <c r="FP505" s="4"/>
      <c r="FQ505" s="4"/>
      <c r="FR505" s="4"/>
      <c r="FS505" s="4"/>
      <c r="FT505" s="4"/>
      <c r="FU505" s="4"/>
      <c r="FV505" s="4"/>
      <c r="FW505" s="4"/>
      <c r="FX505" s="4"/>
      <c r="FY505" s="4"/>
      <c r="FZ505" s="4"/>
      <c r="GA505" s="4"/>
      <c r="GB505" s="4"/>
      <c r="GC505" s="4"/>
      <c r="GD505" s="4"/>
      <c r="GE505" s="4"/>
      <c r="GF505" s="4"/>
      <c r="GG505" s="4"/>
      <c r="GH505" s="4"/>
      <c r="GI505" s="4"/>
      <c r="GJ505" s="4"/>
      <c r="GK505" s="4"/>
      <c r="GL505" s="4"/>
      <c r="GM505" s="4"/>
      <c r="GN505" s="4"/>
      <c r="GO505" s="4"/>
      <c r="GP505" s="4"/>
      <c r="GQ505" s="4"/>
      <c r="GR505" s="4"/>
      <c r="GS505" s="4"/>
      <c r="GT505" s="4"/>
      <c r="GU505" s="4"/>
      <c r="GV505" s="4"/>
      <c r="GW505" s="4"/>
      <c r="GX505" s="4"/>
      <c r="GY505" s="4"/>
      <c r="GZ505" s="4"/>
      <c r="HA505" s="4"/>
      <c r="HB505" s="4"/>
      <c r="HC505" s="4"/>
      <c r="HD505" s="4"/>
      <c r="HE505" s="4"/>
      <c r="HF505" s="4"/>
      <c r="HG505" s="92"/>
    </row>
    <row r="506" spans="1:215" s="4" customFormat="1" ht="22.5" customHeight="1" x14ac:dyDescent="0.2">
      <c r="A506" s="244"/>
      <c r="B506" s="72"/>
      <c r="C506" s="72"/>
      <c r="D506" s="72"/>
      <c r="E506" s="72"/>
      <c r="F506" s="72"/>
      <c r="G506" s="22"/>
      <c r="H506" s="22"/>
      <c r="I506" s="72"/>
      <c r="J506" s="72"/>
      <c r="K506" s="72"/>
      <c r="L506" s="89"/>
      <c r="M506" s="243"/>
    </row>
    <row r="507" spans="1:215" s="4" customFormat="1" ht="48" customHeight="1" x14ac:dyDescent="0.2">
      <c r="A507" s="244"/>
      <c r="B507" s="72"/>
      <c r="C507" s="72"/>
      <c r="D507" s="72"/>
      <c r="E507" s="72"/>
      <c r="F507" s="72"/>
      <c r="G507" s="22"/>
      <c r="H507" s="22"/>
      <c r="I507" s="72"/>
      <c r="J507" s="72"/>
      <c r="K507" s="72"/>
      <c r="L507" s="89"/>
      <c r="M507" s="243"/>
    </row>
    <row r="508" spans="1:215" s="4" customFormat="1" ht="65.25" customHeight="1" x14ac:dyDescent="0.2">
      <c r="A508" s="244"/>
      <c r="B508" s="72"/>
      <c r="C508" s="72"/>
      <c r="D508" s="72"/>
      <c r="E508" s="72"/>
      <c r="F508" s="72"/>
      <c r="G508" s="22"/>
      <c r="H508" s="22"/>
      <c r="I508" s="72"/>
      <c r="J508" s="72"/>
      <c r="K508" s="72"/>
      <c r="L508" s="89"/>
      <c r="M508" s="243"/>
    </row>
    <row r="509" spans="1:215" s="4" customFormat="1" ht="81" customHeight="1" x14ac:dyDescent="0.2">
      <c r="A509" s="244"/>
      <c r="B509" s="72"/>
      <c r="C509" s="72"/>
      <c r="D509" s="72"/>
      <c r="E509" s="72"/>
      <c r="F509" s="72"/>
      <c r="G509" s="22"/>
      <c r="H509" s="22"/>
      <c r="I509" s="72"/>
      <c r="J509" s="72"/>
      <c r="K509" s="72"/>
      <c r="L509" s="89"/>
      <c r="M509" s="243"/>
    </row>
    <row r="510" spans="1:215" s="4" customFormat="1" ht="39" customHeight="1" x14ac:dyDescent="0.2">
      <c r="A510" s="244"/>
      <c r="B510" s="72"/>
      <c r="C510" s="72"/>
      <c r="D510" s="72"/>
      <c r="E510" s="72"/>
      <c r="F510" s="72"/>
      <c r="G510" s="22"/>
      <c r="H510" s="22"/>
      <c r="I510" s="72"/>
      <c r="J510" s="72"/>
      <c r="K510" s="72"/>
      <c r="L510" s="89"/>
      <c r="M510" s="243"/>
    </row>
    <row r="511" spans="1:215" s="72" customFormat="1" ht="17.25" customHeight="1" x14ac:dyDescent="0.2">
      <c r="A511" s="244"/>
      <c r="G511" s="22"/>
      <c r="H511" s="22"/>
      <c r="L511" s="89"/>
      <c r="M511" s="242"/>
    </row>
    <row r="512" spans="1:215" s="72" customFormat="1" ht="50.25" customHeight="1" x14ac:dyDescent="0.2">
      <c r="A512" s="244"/>
      <c r="G512" s="22"/>
      <c r="H512" s="22"/>
      <c r="L512" s="89"/>
      <c r="M512" s="242"/>
    </row>
    <row r="513" spans="1:13" s="72" customFormat="1" ht="63" customHeight="1" x14ac:dyDescent="0.2">
      <c r="A513" s="244"/>
      <c r="G513" s="22"/>
      <c r="H513" s="22"/>
      <c r="L513" s="89"/>
      <c r="M513" s="242"/>
    </row>
    <row r="514" spans="1:13" s="72" customFormat="1" ht="79.5" customHeight="1" x14ac:dyDescent="0.2">
      <c r="A514" s="244"/>
      <c r="G514" s="22"/>
      <c r="H514" s="22"/>
      <c r="L514" s="89"/>
      <c r="M514" s="242"/>
    </row>
    <row r="515" spans="1:13" s="72" customFormat="1" ht="37.5" customHeight="1" x14ac:dyDescent="0.2">
      <c r="A515" s="244"/>
      <c r="G515" s="22"/>
      <c r="H515" s="22"/>
      <c r="L515" s="89"/>
      <c r="M515" s="242"/>
    </row>
  </sheetData>
  <sheetProtection selectLockedCells="1" selectUnlockedCells="1"/>
  <mergeCells count="530">
    <mergeCell ref="N476:N480"/>
    <mergeCell ref="N196:N200"/>
    <mergeCell ref="N216:N220"/>
    <mergeCell ref="O216:O220"/>
    <mergeCell ref="M246:M250"/>
    <mergeCell ref="L439:L443"/>
    <mergeCell ref="M439:M443"/>
    <mergeCell ref="A460:A464"/>
    <mergeCell ref="B460:B464"/>
    <mergeCell ref="C460:C464"/>
    <mergeCell ref="L460:L464"/>
    <mergeCell ref="M460:M464"/>
    <mergeCell ref="N450:N454"/>
    <mergeCell ref="N297:N302"/>
    <mergeCell ref="N313:N317"/>
    <mergeCell ref="N328:N332"/>
    <mergeCell ref="N374:N378"/>
    <mergeCell ref="A358:A362"/>
    <mergeCell ref="B358:B362"/>
    <mergeCell ref="C358:C362"/>
    <mergeCell ref="L358:L362"/>
    <mergeCell ref="M358:M362"/>
    <mergeCell ref="L363:L367"/>
    <mergeCell ref="M363:M367"/>
    <mergeCell ref="C363:C367"/>
    <mergeCell ref="B363:B367"/>
    <mergeCell ref="A363:A367"/>
    <mergeCell ref="A348:A352"/>
    <mergeCell ref="B348:B352"/>
    <mergeCell ref="C348:C352"/>
    <mergeCell ref="L348:L352"/>
    <mergeCell ref="M348:M352"/>
    <mergeCell ref="A353:A357"/>
    <mergeCell ref="B353:B357"/>
    <mergeCell ref="C353:C357"/>
    <mergeCell ref="L353:L357"/>
    <mergeCell ref="M353:M357"/>
    <mergeCell ref="A338:A342"/>
    <mergeCell ref="B338:B342"/>
    <mergeCell ref="C338:C342"/>
    <mergeCell ref="L338:L342"/>
    <mergeCell ref="M338:M342"/>
    <mergeCell ref="A343:A347"/>
    <mergeCell ref="B343:B347"/>
    <mergeCell ref="C343:C347"/>
    <mergeCell ref="L343:L347"/>
    <mergeCell ref="M343:M347"/>
    <mergeCell ref="A328:A332"/>
    <mergeCell ref="B328:B332"/>
    <mergeCell ref="C328:C332"/>
    <mergeCell ref="L328:L332"/>
    <mergeCell ref="M328:M332"/>
    <mergeCell ref="A333:A337"/>
    <mergeCell ref="B333:B337"/>
    <mergeCell ref="C333:C337"/>
    <mergeCell ref="L333:L337"/>
    <mergeCell ref="M333:M337"/>
    <mergeCell ref="B318:B322"/>
    <mergeCell ref="C318:C322"/>
    <mergeCell ref="L318:L322"/>
    <mergeCell ref="M318:M322"/>
    <mergeCell ref="A323:A327"/>
    <mergeCell ref="B323:B327"/>
    <mergeCell ref="C323:C327"/>
    <mergeCell ref="L323:L327"/>
    <mergeCell ref="M323:M327"/>
    <mergeCell ref="A276:A280"/>
    <mergeCell ref="B276:B280"/>
    <mergeCell ref="C276:C280"/>
    <mergeCell ref="L276:L280"/>
    <mergeCell ref="B281:B285"/>
    <mergeCell ref="A281:A285"/>
    <mergeCell ref="C281:C285"/>
    <mergeCell ref="L281:L285"/>
    <mergeCell ref="B286:B290"/>
    <mergeCell ref="A286:A290"/>
    <mergeCell ref="L286:L290"/>
    <mergeCell ref="C286:C290"/>
    <mergeCell ref="K1:M1"/>
    <mergeCell ref="K2:M2"/>
    <mergeCell ref="M35:M39"/>
    <mergeCell ref="A15:A19"/>
    <mergeCell ref="B15:B19"/>
    <mergeCell ref="A20:A24"/>
    <mergeCell ref="B20:B24"/>
    <mergeCell ref="G6:K6"/>
    <mergeCell ref="A30:A34"/>
    <mergeCell ref="L20:L24"/>
    <mergeCell ref="D6:D7"/>
    <mergeCell ref="C15:C19"/>
    <mergeCell ref="M6:M7"/>
    <mergeCell ref="C6:C7"/>
    <mergeCell ref="E6:E7"/>
    <mergeCell ref="A3:M3"/>
    <mergeCell ref="A185:A189"/>
    <mergeCell ref="A4:M4"/>
    <mergeCell ref="M20:M24"/>
    <mergeCell ref="C30:C34"/>
    <mergeCell ref="L30:L34"/>
    <mergeCell ref="M30:M34"/>
    <mergeCell ref="C25:C29"/>
    <mergeCell ref="L25:L29"/>
    <mergeCell ref="M25:M29"/>
    <mergeCell ref="L35:L39"/>
    <mergeCell ref="A60:A64"/>
    <mergeCell ref="B60:B64"/>
    <mergeCell ref="C60:C64"/>
    <mergeCell ref="L60:L64"/>
    <mergeCell ref="M60:M64"/>
    <mergeCell ref="B55:B59"/>
    <mergeCell ref="F6:F7"/>
    <mergeCell ref="C50:C54"/>
    <mergeCell ref="L50:L54"/>
    <mergeCell ref="M50:M54"/>
    <mergeCell ref="C110:C114"/>
    <mergeCell ref="L110:L114"/>
    <mergeCell ref="L10:L14"/>
    <mergeCell ref="A105:A109"/>
    <mergeCell ref="A384:A388"/>
    <mergeCell ref="A211:A215"/>
    <mergeCell ref="L6:L7"/>
    <mergeCell ref="M231:M235"/>
    <mergeCell ref="L231:L235"/>
    <mergeCell ref="A196:A200"/>
    <mergeCell ref="A201:A205"/>
    <mergeCell ref="A206:A210"/>
    <mergeCell ref="M211:M215"/>
    <mergeCell ref="L206:L210"/>
    <mergeCell ref="L211:L215"/>
    <mergeCell ref="C221:C225"/>
    <mergeCell ref="M10:M14"/>
    <mergeCell ref="A6:A7"/>
    <mergeCell ref="C206:C210"/>
    <mergeCell ref="A9:M9"/>
    <mergeCell ref="A10:A14"/>
    <mergeCell ref="B10:B14"/>
    <mergeCell ref="C10:C14"/>
    <mergeCell ref="M226:M230"/>
    <mergeCell ref="B6:B7"/>
    <mergeCell ref="C55:C59"/>
    <mergeCell ref="L55:L59"/>
    <mergeCell ref="A70:A74"/>
    <mergeCell ref="C384:C388"/>
    <mergeCell ref="B389:B393"/>
    <mergeCell ref="E388:K388"/>
    <mergeCell ref="C394:C398"/>
    <mergeCell ref="B394:B398"/>
    <mergeCell ref="B399:B403"/>
    <mergeCell ref="C399:C403"/>
    <mergeCell ref="C404:C408"/>
    <mergeCell ref="M414:M418"/>
    <mergeCell ref="M404:M408"/>
    <mergeCell ref="L384:L388"/>
    <mergeCell ref="A399:A403"/>
    <mergeCell ref="A394:A398"/>
    <mergeCell ref="A85:A89"/>
    <mergeCell ref="B85:B89"/>
    <mergeCell ref="A45:A49"/>
    <mergeCell ref="B45:B49"/>
    <mergeCell ref="B297:B302"/>
    <mergeCell ref="A251:A255"/>
    <mergeCell ref="A231:A235"/>
    <mergeCell ref="B291:B295"/>
    <mergeCell ref="A271:A275"/>
    <mergeCell ref="A297:A302"/>
    <mergeCell ref="A291:A295"/>
    <mergeCell ref="A296:M296"/>
    <mergeCell ref="L291:L295"/>
    <mergeCell ref="C256:C260"/>
    <mergeCell ref="E297:E298"/>
    <mergeCell ref="M291:M295"/>
    <mergeCell ref="A256:A260"/>
    <mergeCell ref="L256:L260"/>
    <mergeCell ref="A226:A230"/>
    <mergeCell ref="L226:L230"/>
    <mergeCell ref="L196:L200"/>
    <mergeCell ref="B211:B215"/>
    <mergeCell ref="B261:B265"/>
    <mergeCell ref="A25:A29"/>
    <mergeCell ref="B25:B29"/>
    <mergeCell ref="A35:A39"/>
    <mergeCell ref="B35:B39"/>
    <mergeCell ref="A40:A44"/>
    <mergeCell ref="A221:A225"/>
    <mergeCell ref="A55:A59"/>
    <mergeCell ref="A65:A69"/>
    <mergeCell ref="B65:B69"/>
    <mergeCell ref="B30:B34"/>
    <mergeCell ref="A50:A54"/>
    <mergeCell ref="A241:A245"/>
    <mergeCell ref="B221:B225"/>
    <mergeCell ref="B226:B230"/>
    <mergeCell ref="A246:A250"/>
    <mergeCell ref="A236:A240"/>
    <mergeCell ref="B216:B220"/>
    <mergeCell ref="B196:B200"/>
    <mergeCell ref="B70:B74"/>
    <mergeCell ref="B50:B54"/>
    <mergeCell ref="B201:B205"/>
    <mergeCell ref="A75:A79"/>
    <mergeCell ref="B75:B79"/>
    <mergeCell ref="C216:C220"/>
    <mergeCell ref="M196:M200"/>
    <mergeCell ref="C196:C200"/>
    <mergeCell ref="M206:M210"/>
    <mergeCell ref="L85:L89"/>
    <mergeCell ref="M110:M114"/>
    <mergeCell ref="M65:M69"/>
    <mergeCell ref="C90:C94"/>
    <mergeCell ref="C65:C69"/>
    <mergeCell ref="C85:C89"/>
    <mergeCell ref="C201:C205"/>
    <mergeCell ref="C211:C215"/>
    <mergeCell ref="C70:C74"/>
    <mergeCell ref="L70:L74"/>
    <mergeCell ref="M201:M205"/>
    <mergeCell ref="C75:C79"/>
    <mergeCell ref="M135:M139"/>
    <mergeCell ref="M115:M119"/>
    <mergeCell ref="C135:C139"/>
    <mergeCell ref="B271:B275"/>
    <mergeCell ref="C271:C275"/>
    <mergeCell ref="B256:B260"/>
    <mergeCell ref="B40:B44"/>
    <mergeCell ref="B206:B210"/>
    <mergeCell ref="C35:C39"/>
    <mergeCell ref="B266:B270"/>
    <mergeCell ref="B241:B245"/>
    <mergeCell ref="C261:C265"/>
    <mergeCell ref="A195:M195"/>
    <mergeCell ref="A216:A220"/>
    <mergeCell ref="A110:A114"/>
    <mergeCell ref="B110:B114"/>
    <mergeCell ref="B236:B240"/>
    <mergeCell ref="C236:C240"/>
    <mergeCell ref="B246:B250"/>
    <mergeCell ref="C45:C49"/>
    <mergeCell ref="L45:L49"/>
    <mergeCell ref="B231:B235"/>
    <mergeCell ref="B251:B255"/>
    <mergeCell ref="A261:A265"/>
    <mergeCell ref="A266:A270"/>
    <mergeCell ref="M216:M220"/>
    <mergeCell ref="M45:M49"/>
    <mergeCell ref="L444:L448"/>
    <mergeCell ref="L450:L454"/>
    <mergeCell ref="M251:M255"/>
    <mergeCell ref="M303:M307"/>
    <mergeCell ref="L399:L403"/>
    <mergeCell ref="M399:M403"/>
    <mergeCell ref="M379:M383"/>
    <mergeCell ref="L394:L398"/>
    <mergeCell ref="M389:M393"/>
    <mergeCell ref="M394:M398"/>
    <mergeCell ref="L409:L413"/>
    <mergeCell ref="M409:M413"/>
    <mergeCell ref="M281:M285"/>
    <mergeCell ref="M276:M280"/>
    <mergeCell ref="M286:M290"/>
    <mergeCell ref="L308:L312"/>
    <mergeCell ref="M308:M312"/>
    <mergeCell ref="L313:L317"/>
    <mergeCell ref="M313:M317"/>
    <mergeCell ref="L429:L433"/>
    <mergeCell ref="M424:M428"/>
    <mergeCell ref="M429:M433"/>
    <mergeCell ref="L434:L438"/>
    <mergeCell ref="M434:M438"/>
    <mergeCell ref="F297:F298"/>
    <mergeCell ref="M297:M302"/>
    <mergeCell ref="M256:M260"/>
    <mergeCell ref="L297:L302"/>
    <mergeCell ref="C266:C270"/>
    <mergeCell ref="C297:C302"/>
    <mergeCell ref="L261:L265"/>
    <mergeCell ref="L271:L275"/>
    <mergeCell ref="C291:C295"/>
    <mergeCell ref="I297:I298"/>
    <mergeCell ref="G297:G298"/>
    <mergeCell ref="D297:D298"/>
    <mergeCell ref="J297:J298"/>
    <mergeCell ref="K297:K298"/>
    <mergeCell ref="H297:H298"/>
    <mergeCell ref="M261:M265"/>
    <mergeCell ref="M271:M275"/>
    <mergeCell ref="C251:C255"/>
    <mergeCell ref="L266:L270"/>
    <mergeCell ref="L15:L19"/>
    <mergeCell ref="M15:M19"/>
    <mergeCell ref="C20:C24"/>
    <mergeCell ref="M266:M270"/>
    <mergeCell ref="L75:L79"/>
    <mergeCell ref="M75:M79"/>
    <mergeCell ref="L65:L69"/>
    <mergeCell ref="L251:L255"/>
    <mergeCell ref="C226:C230"/>
    <mergeCell ref="C231:C235"/>
    <mergeCell ref="M40:M44"/>
    <mergeCell ref="C40:C44"/>
    <mergeCell ref="L40:L44"/>
    <mergeCell ref="C241:C245"/>
    <mergeCell ref="C246:C250"/>
    <mergeCell ref="C155:C159"/>
    <mergeCell ref="L155:L159"/>
    <mergeCell ref="M155:M159"/>
    <mergeCell ref="M55:M59"/>
    <mergeCell ref="M70:M74"/>
    <mergeCell ref="M85:M89"/>
    <mergeCell ref="L201:L205"/>
    <mergeCell ref="L246:L250"/>
    <mergeCell ref="M221:M225"/>
    <mergeCell ref="L236:L240"/>
    <mergeCell ref="L241:L245"/>
    <mergeCell ref="L221:L225"/>
    <mergeCell ref="L90:L94"/>
    <mergeCell ref="M90:M94"/>
    <mergeCell ref="M125:M129"/>
    <mergeCell ref="M120:M124"/>
    <mergeCell ref="M236:M240"/>
    <mergeCell ref="M241:M245"/>
    <mergeCell ref="M130:M134"/>
    <mergeCell ref="M180:M184"/>
    <mergeCell ref="L216:L220"/>
    <mergeCell ref="L135:L139"/>
    <mergeCell ref="B368:B372"/>
    <mergeCell ref="A303:A307"/>
    <mergeCell ref="A374:A378"/>
    <mergeCell ref="C379:C383"/>
    <mergeCell ref="C374:C378"/>
    <mergeCell ref="L374:L378"/>
    <mergeCell ref="C303:C307"/>
    <mergeCell ref="A368:A372"/>
    <mergeCell ref="L303:L307"/>
    <mergeCell ref="A373:M373"/>
    <mergeCell ref="L379:L383"/>
    <mergeCell ref="B374:B378"/>
    <mergeCell ref="B303:B307"/>
    <mergeCell ref="M368:M372"/>
    <mergeCell ref="C368:C372"/>
    <mergeCell ref="L368:L372"/>
    <mergeCell ref="M374:M378"/>
    <mergeCell ref="A308:A312"/>
    <mergeCell ref="B308:B312"/>
    <mergeCell ref="C308:C312"/>
    <mergeCell ref="A313:A317"/>
    <mergeCell ref="B313:B317"/>
    <mergeCell ref="C313:C317"/>
    <mergeCell ref="A318:A322"/>
    <mergeCell ref="L455:L459"/>
    <mergeCell ref="B465:B469"/>
    <mergeCell ref="A475:M475"/>
    <mergeCell ref="A389:A393"/>
    <mergeCell ref="B379:B383"/>
    <mergeCell ref="A379:A383"/>
    <mergeCell ref="B455:B459"/>
    <mergeCell ref="B450:B454"/>
    <mergeCell ref="M444:M448"/>
    <mergeCell ref="C455:C459"/>
    <mergeCell ref="C444:C448"/>
    <mergeCell ref="M450:M454"/>
    <mergeCell ref="C389:C393"/>
    <mergeCell ref="L389:L393"/>
    <mergeCell ref="B424:B428"/>
    <mergeCell ref="L424:L428"/>
    <mergeCell ref="M419:M423"/>
    <mergeCell ref="M384:M388"/>
    <mergeCell ref="L419:L423"/>
    <mergeCell ref="L414:L418"/>
    <mergeCell ref="B384:B388"/>
    <mergeCell ref="A424:A428"/>
    <mergeCell ref="B404:B408"/>
    <mergeCell ref="C409:C413"/>
    <mergeCell ref="A419:A423"/>
    <mergeCell ref="A465:A469"/>
    <mergeCell ref="L404:L408"/>
    <mergeCell ref="B419:B423"/>
    <mergeCell ref="C450:C454"/>
    <mergeCell ref="C465:C469"/>
    <mergeCell ref="A449:M449"/>
    <mergeCell ref="A444:A448"/>
    <mergeCell ref="A455:A459"/>
    <mergeCell ref="M455:M459"/>
    <mergeCell ref="B409:B413"/>
    <mergeCell ref="A450:A454"/>
    <mergeCell ref="C419:C423"/>
    <mergeCell ref="C424:C428"/>
    <mergeCell ref="B444:B448"/>
    <mergeCell ref="B414:B418"/>
    <mergeCell ref="C414:C418"/>
    <mergeCell ref="A404:A408"/>
    <mergeCell ref="A409:A413"/>
    <mergeCell ref="A414:A418"/>
    <mergeCell ref="A429:A433"/>
    <mergeCell ref="B429:B433"/>
    <mergeCell ref="C429:C433"/>
    <mergeCell ref="B434:B438"/>
    <mergeCell ref="C434:C438"/>
    <mergeCell ref="A434:A438"/>
    <mergeCell ref="A439:A443"/>
    <mergeCell ref="C439:C443"/>
    <mergeCell ref="B439:B443"/>
    <mergeCell ref="A481:A485"/>
    <mergeCell ref="C491:C495"/>
    <mergeCell ref="C476:C480"/>
    <mergeCell ref="M470:M474"/>
    <mergeCell ref="M465:M469"/>
    <mergeCell ref="L465:L469"/>
    <mergeCell ref="A491:A495"/>
    <mergeCell ref="B491:B495"/>
    <mergeCell ref="B481:B485"/>
    <mergeCell ref="C470:C474"/>
    <mergeCell ref="A470:A474"/>
    <mergeCell ref="M486:M490"/>
    <mergeCell ref="L486:L490"/>
    <mergeCell ref="M491:M495"/>
    <mergeCell ref="L491:L495"/>
    <mergeCell ref="A486:A490"/>
    <mergeCell ref="C486:C490"/>
    <mergeCell ref="C481:C485"/>
    <mergeCell ref="B470:B474"/>
    <mergeCell ref="L470:L474"/>
    <mergeCell ref="M80:M84"/>
    <mergeCell ref="L501:L505"/>
    <mergeCell ref="M511:M515"/>
    <mergeCell ref="M506:M510"/>
    <mergeCell ref="L496:L500"/>
    <mergeCell ref="M476:M480"/>
    <mergeCell ref="A476:A480"/>
    <mergeCell ref="B476:B480"/>
    <mergeCell ref="M481:M485"/>
    <mergeCell ref="L481:L485"/>
    <mergeCell ref="B486:B490"/>
    <mergeCell ref="M496:M500"/>
    <mergeCell ref="M501:M505"/>
    <mergeCell ref="L476:L480"/>
    <mergeCell ref="C501:C505"/>
    <mergeCell ref="A496:A500"/>
    <mergeCell ref="A501:A505"/>
    <mergeCell ref="A511:A515"/>
    <mergeCell ref="A90:A94"/>
    <mergeCell ref="B90:B94"/>
    <mergeCell ref="B501:B505"/>
    <mergeCell ref="A506:A510"/>
    <mergeCell ref="B496:B500"/>
    <mergeCell ref="C496:C500"/>
    <mergeCell ref="M105:M109"/>
    <mergeCell ref="A95:A99"/>
    <mergeCell ref="B95:B99"/>
    <mergeCell ref="C95:C99"/>
    <mergeCell ref="L95:L99"/>
    <mergeCell ref="M95:M99"/>
    <mergeCell ref="A100:A104"/>
    <mergeCell ref="B100:B104"/>
    <mergeCell ref="C100:C104"/>
    <mergeCell ref="L100:L104"/>
    <mergeCell ref="M100:M104"/>
    <mergeCell ref="A115:A119"/>
    <mergeCell ref="B115:B119"/>
    <mergeCell ref="C115:C119"/>
    <mergeCell ref="L115:L119"/>
    <mergeCell ref="A125:A129"/>
    <mergeCell ref="B125:B129"/>
    <mergeCell ref="C125:C129"/>
    <mergeCell ref="L125:L129"/>
    <mergeCell ref="A120:A124"/>
    <mergeCell ref="B120:B124"/>
    <mergeCell ref="C120:C124"/>
    <mergeCell ref="L120:L124"/>
    <mergeCell ref="B105:B109"/>
    <mergeCell ref="C105:C109"/>
    <mergeCell ref="L105:L109"/>
    <mergeCell ref="A80:A84"/>
    <mergeCell ref="B80:B84"/>
    <mergeCell ref="C80:C84"/>
    <mergeCell ref="L80:L84"/>
    <mergeCell ref="A130:A134"/>
    <mergeCell ref="B130:B134"/>
    <mergeCell ref="C130:C134"/>
    <mergeCell ref="L130:L134"/>
    <mergeCell ref="B135:B139"/>
    <mergeCell ref="A160:A164"/>
    <mergeCell ref="B160:B164"/>
    <mergeCell ref="C160:C164"/>
    <mergeCell ref="L160:L164"/>
    <mergeCell ref="M160:M164"/>
    <mergeCell ref="A145:A149"/>
    <mergeCell ref="B145:B149"/>
    <mergeCell ref="C145:C149"/>
    <mergeCell ref="L145:L149"/>
    <mergeCell ref="M145:M149"/>
    <mergeCell ref="A150:A154"/>
    <mergeCell ref="B150:B154"/>
    <mergeCell ref="C150:C154"/>
    <mergeCell ref="L150:L154"/>
    <mergeCell ref="M150:M154"/>
    <mergeCell ref="A155:A159"/>
    <mergeCell ref="A165:A169"/>
    <mergeCell ref="B165:B169"/>
    <mergeCell ref="C165:C169"/>
    <mergeCell ref="L165:L169"/>
    <mergeCell ref="M165:M169"/>
    <mergeCell ref="A140:A144"/>
    <mergeCell ref="B140:B144"/>
    <mergeCell ref="C140:C144"/>
    <mergeCell ref="L140:L144"/>
    <mergeCell ref="M140:M144"/>
    <mergeCell ref="A170:A174"/>
    <mergeCell ref="B170:B174"/>
    <mergeCell ref="C170:C174"/>
    <mergeCell ref="L170:L174"/>
    <mergeCell ref="M170:M174"/>
    <mergeCell ref="B155:B159"/>
    <mergeCell ref="A190:A194"/>
    <mergeCell ref="B190:B194"/>
    <mergeCell ref="C190:C194"/>
    <mergeCell ref="L190:L194"/>
    <mergeCell ref="M190:M194"/>
    <mergeCell ref="B185:B189"/>
    <mergeCell ref="M185:M189"/>
    <mergeCell ref="L185:L189"/>
    <mergeCell ref="C185:C189"/>
    <mergeCell ref="A175:A179"/>
    <mergeCell ref="B175:B179"/>
    <mergeCell ref="C175:C179"/>
    <mergeCell ref="L175:L179"/>
    <mergeCell ref="M175:M179"/>
    <mergeCell ref="C180:C184"/>
    <mergeCell ref="B180:B184"/>
    <mergeCell ref="A180:A184"/>
    <mergeCell ref="L180:L18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1" fitToHeight="0" orientation="landscape" r:id="rId1"/>
  <headerFooter alignWithMargins="0"/>
  <rowBreaks count="50" manualBreakCount="50">
    <brk id="14" max="12" man="1"/>
    <brk id="24" max="12" man="1"/>
    <brk id="34" max="12" man="1"/>
    <brk id="44" max="12" man="1"/>
    <brk id="54" max="12" man="1"/>
    <brk id="64" max="12" man="1"/>
    <brk id="73" max="12" man="1"/>
    <brk id="84" max="12" man="1"/>
    <brk id="94" max="12" man="1"/>
    <brk id="104" max="12" man="1"/>
    <brk id="114" max="12" man="1"/>
    <brk id="124" max="12" man="1"/>
    <brk id="133" max="12" man="1"/>
    <brk id="144" max="12" man="1"/>
    <brk id="154" max="12" man="1"/>
    <brk id="164" max="12" man="1"/>
    <brk id="174" max="12" man="1"/>
    <brk id="184" max="12" man="1"/>
    <brk id="194" max="12" man="1"/>
    <brk id="205" max="12" man="1"/>
    <brk id="215" max="12" man="1"/>
    <brk id="225" max="12" man="1"/>
    <brk id="235" max="12" man="1"/>
    <brk id="245" max="12" man="1"/>
    <brk id="255" max="12" man="1"/>
    <brk id="265" max="12" man="1"/>
    <brk id="275" max="12" man="1"/>
    <brk id="285" max="12" man="1"/>
    <brk id="295" max="12" man="1"/>
    <brk id="307" max="12" man="1"/>
    <brk id="317" max="12" man="1"/>
    <brk id="327" max="12" man="1"/>
    <brk id="337" max="12" man="1"/>
    <brk id="347" max="12" man="1"/>
    <brk id="357" max="12" man="1"/>
    <brk id="367" max="12" man="1"/>
    <brk id="378" max="12" man="1"/>
    <brk id="388" max="12" man="1"/>
    <brk id="398" max="12" man="1"/>
    <brk id="408" max="12" man="1"/>
    <brk id="418" max="12" man="1"/>
    <brk id="428" max="12" man="1"/>
    <brk id="438" max="12" man="1"/>
    <brk id="448" max="12" man="1"/>
    <brk id="459" max="12" man="1"/>
    <brk id="469" max="12" man="1"/>
    <brk id="480" max="12" man="1"/>
    <brk id="490" max="12" man="1"/>
    <brk id="500" max="12" man="1"/>
    <brk id="50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паспорта подпрограмм</vt:lpstr>
      <vt:lpstr>Показатели</vt:lpstr>
      <vt:lpstr>Обоснование финансовых ресу </vt:lpstr>
      <vt:lpstr>Перечень мероприятий</vt:lpstr>
      <vt:lpstr>'Перечень мероприятий'!Заголовки_для_печати</vt:lpstr>
      <vt:lpstr>Показатели!Заголовки_для_печати</vt:lpstr>
      <vt:lpstr>'Обоснование финансовых ресу '!Область_печати</vt:lpstr>
      <vt:lpstr>'Перечень мероприятий'!Область_печати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Воронова Л.Н.</cp:lastModifiedBy>
  <cp:lastPrinted>2022-11-08T10:37:43Z</cp:lastPrinted>
  <dcterms:created xsi:type="dcterms:W3CDTF">2019-01-16T07:14:11Z</dcterms:created>
  <dcterms:modified xsi:type="dcterms:W3CDTF">2022-11-24T13:19:01Z</dcterms:modified>
</cp:coreProperties>
</file>