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karova.DOMOD\Desktop\ПРИЗЫВ\389\"/>
    </mc:Choice>
  </mc:AlternateContent>
  <bookViews>
    <workbookView xWindow="0" yWindow="0" windowWidth="28800" windowHeight="12330"/>
  </bookViews>
  <sheets>
    <sheet name="1. Паспорт программы" sheetId="1" r:id="rId1"/>
    <sheet name="7. Мероприятия" sheetId="5" r:id="rId2"/>
  </sheets>
  <definedNames>
    <definedName name="_xlnm.Print_Area" localSheetId="0">'1. Паспорт программы'!$A$1:$G$30</definedName>
    <definedName name="_xlnm.Print_Area" localSheetId="1">'7. Мероприятия'!$A$1:$O$147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5" i="5" l="1"/>
  <c r="N74" i="5"/>
  <c r="M74" i="5"/>
  <c r="L74" i="5"/>
  <c r="K74" i="5"/>
  <c r="E11" i="5" l="1"/>
  <c r="E20" i="5"/>
  <c r="F74" i="5" l="1"/>
  <c r="F67" i="5"/>
  <c r="E86" i="5" l="1"/>
  <c r="E85" i="5" s="1"/>
  <c r="N85" i="5"/>
  <c r="M85" i="5"/>
  <c r="L85" i="5"/>
  <c r="F85" i="5"/>
  <c r="E120" i="5"/>
  <c r="E119" i="5"/>
  <c r="E118" i="5"/>
  <c r="N117" i="5"/>
  <c r="M117" i="5"/>
  <c r="L117" i="5"/>
  <c r="K117" i="5"/>
  <c r="F117" i="5"/>
  <c r="N116" i="5"/>
  <c r="M116" i="5"/>
  <c r="L116" i="5"/>
  <c r="K116" i="5"/>
  <c r="F116" i="5"/>
  <c r="F127" i="5" s="1"/>
  <c r="N115" i="5"/>
  <c r="M115" i="5"/>
  <c r="M113" i="5" s="1"/>
  <c r="L115" i="5"/>
  <c r="K115" i="5"/>
  <c r="F115" i="5"/>
  <c r="F126" i="5" s="1"/>
  <c r="N114" i="5"/>
  <c r="M114" i="5"/>
  <c r="L114" i="5"/>
  <c r="K114" i="5"/>
  <c r="F114" i="5"/>
  <c r="N113" i="5" l="1"/>
  <c r="L113" i="5"/>
  <c r="K113" i="5"/>
  <c r="E116" i="5"/>
  <c r="E117" i="5"/>
  <c r="E114" i="5"/>
  <c r="E115" i="5"/>
  <c r="F113" i="5"/>
  <c r="E113" i="5" l="1"/>
  <c r="E128" i="5" l="1"/>
  <c r="E147" i="5" l="1"/>
  <c r="E146" i="5"/>
  <c r="E142" i="5"/>
  <c r="E141" i="5"/>
  <c r="E139" i="5"/>
  <c r="E138" i="5"/>
  <c r="E109" i="5"/>
  <c r="E108" i="5"/>
  <c r="E107" i="5"/>
  <c r="E98" i="5"/>
  <c r="E97" i="5" s="1"/>
  <c r="E91" i="5"/>
  <c r="E90" i="5" s="1"/>
  <c r="E81" i="5"/>
  <c r="E80" i="5" s="1"/>
  <c r="E76" i="5"/>
  <c r="E75" i="5" s="1"/>
  <c r="E69" i="5"/>
  <c r="E68" i="5" s="1"/>
  <c r="E62" i="5"/>
  <c r="E61" i="5" s="1"/>
  <c r="E52" i="5"/>
  <c r="E51" i="5" s="1"/>
  <c r="E47" i="5"/>
  <c r="E46" i="5" s="1"/>
  <c r="E39" i="5"/>
  <c r="E38" i="5"/>
  <c r="E28" i="5"/>
  <c r="E27" i="5"/>
  <c r="E19" i="5"/>
  <c r="E18" i="5" s="1"/>
  <c r="E10" i="5"/>
  <c r="E9" i="5" s="1"/>
  <c r="N140" i="5"/>
  <c r="N137" i="5"/>
  <c r="N136" i="5"/>
  <c r="N144" i="5" s="1"/>
  <c r="N135" i="5"/>
  <c r="N145" i="5" s="1"/>
  <c r="N106" i="5"/>
  <c r="N105" i="5"/>
  <c r="N104" i="5"/>
  <c r="N126" i="5" s="1"/>
  <c r="N103" i="5"/>
  <c r="N97" i="5"/>
  <c r="N96" i="5" s="1"/>
  <c r="N95" i="5" s="1"/>
  <c r="N90" i="5"/>
  <c r="N80" i="5"/>
  <c r="N75" i="5"/>
  <c r="N73" i="5"/>
  <c r="N68" i="5"/>
  <c r="N67" i="5"/>
  <c r="N66" i="5" s="1"/>
  <c r="N61" i="5"/>
  <c r="N56" i="5"/>
  <c r="N51" i="5"/>
  <c r="N46" i="5"/>
  <c r="N37" i="5"/>
  <c r="N36" i="5"/>
  <c r="N35" i="5"/>
  <c r="N18" i="5"/>
  <c r="N17" i="5"/>
  <c r="N16" i="5"/>
  <c r="N9" i="5"/>
  <c r="N8" i="5"/>
  <c r="N7" i="5"/>
  <c r="M140" i="5"/>
  <c r="M137" i="5"/>
  <c r="M136" i="5"/>
  <c r="M144" i="5" s="1"/>
  <c r="M135" i="5"/>
  <c r="M145" i="5" s="1"/>
  <c r="M106" i="5"/>
  <c r="M105" i="5"/>
  <c r="M104" i="5"/>
  <c r="M126" i="5" s="1"/>
  <c r="M103" i="5"/>
  <c r="M97" i="5"/>
  <c r="M96" i="5" s="1"/>
  <c r="M95" i="5" s="1"/>
  <c r="M90" i="5"/>
  <c r="M80" i="5"/>
  <c r="M75" i="5"/>
  <c r="M73" i="5"/>
  <c r="M68" i="5"/>
  <c r="M67" i="5"/>
  <c r="M66" i="5" s="1"/>
  <c r="M61" i="5"/>
  <c r="M56" i="5"/>
  <c r="M51" i="5"/>
  <c r="M46" i="5"/>
  <c r="M37" i="5"/>
  <c r="M36" i="5"/>
  <c r="M35" i="5"/>
  <c r="M125" i="5" s="1"/>
  <c r="M18" i="5"/>
  <c r="M17" i="5"/>
  <c r="M16" i="5"/>
  <c r="M9" i="5"/>
  <c r="M8" i="5"/>
  <c r="M7" i="5"/>
  <c r="N127" i="5" l="1"/>
  <c r="G26" i="1" s="1"/>
  <c r="M127" i="5"/>
  <c r="F26" i="1" s="1"/>
  <c r="N125" i="5"/>
  <c r="N124" i="5" s="1"/>
  <c r="E37" i="5"/>
  <c r="E140" i="5"/>
  <c r="M6" i="5"/>
  <c r="M25" i="5"/>
  <c r="M15" i="5"/>
  <c r="M26" i="5"/>
  <c r="F27" i="1" s="1"/>
  <c r="M34" i="5"/>
  <c r="M102" i="5"/>
  <c r="M134" i="5"/>
  <c r="N15" i="5"/>
  <c r="N26" i="5"/>
  <c r="G27" i="1" s="1"/>
  <c r="E106" i="5"/>
  <c r="E137" i="5"/>
  <c r="N6" i="5"/>
  <c r="N25" i="5"/>
  <c r="N34" i="5"/>
  <c r="N102" i="5"/>
  <c r="N134" i="5"/>
  <c r="N143" i="5"/>
  <c r="M143" i="5"/>
  <c r="M24" i="5" l="1"/>
  <c r="M124" i="5"/>
  <c r="G28" i="1"/>
  <c r="N24" i="5"/>
  <c r="F28" i="1"/>
  <c r="E57" i="5" l="1"/>
  <c r="E56" i="5" s="1"/>
  <c r="F16" i="5"/>
  <c r="F17" i="5"/>
  <c r="L16" i="5"/>
  <c r="K16" i="5"/>
  <c r="L17" i="5"/>
  <c r="K17" i="5"/>
  <c r="E17" i="5" l="1"/>
  <c r="F15" i="5"/>
  <c r="E16" i="5"/>
  <c r="L15" i="5"/>
  <c r="K15" i="5"/>
  <c r="L136" i="5" l="1"/>
  <c r="L144" i="5" s="1"/>
  <c r="K136" i="5"/>
  <c r="K144" i="5" s="1"/>
  <c r="F136" i="5"/>
  <c r="F137" i="5"/>
  <c r="K137" i="5"/>
  <c r="F144" i="5" l="1"/>
  <c r="E144" i="5" s="1"/>
  <c r="E136" i="5"/>
  <c r="F103" i="5"/>
  <c r="L103" i="5"/>
  <c r="K103" i="5"/>
  <c r="L104" i="5"/>
  <c r="L126" i="5" s="1"/>
  <c r="K104" i="5"/>
  <c r="K126" i="5" s="1"/>
  <c r="F104" i="5"/>
  <c r="L105" i="5"/>
  <c r="K105" i="5"/>
  <c r="F105" i="5"/>
  <c r="L106" i="5"/>
  <c r="K106" i="5"/>
  <c r="F106" i="5"/>
  <c r="L127" i="5" l="1"/>
  <c r="E26" i="1" s="1"/>
  <c r="K127" i="5"/>
  <c r="D26" i="1" s="1"/>
  <c r="E126" i="5"/>
  <c r="E104" i="5"/>
  <c r="E105" i="5"/>
  <c r="E103" i="5"/>
  <c r="K102" i="5"/>
  <c r="L102" i="5"/>
  <c r="F102" i="5"/>
  <c r="K90" i="5"/>
  <c r="L90" i="5"/>
  <c r="L67" i="5"/>
  <c r="L66" i="5" s="1"/>
  <c r="L68" i="5"/>
  <c r="E102" i="5" l="1"/>
  <c r="C26" i="1"/>
  <c r="E127" i="5"/>
  <c r="E15" i="5" l="1"/>
  <c r="L140" i="5"/>
  <c r="K140" i="5"/>
  <c r="F140" i="5"/>
  <c r="L137" i="5"/>
  <c r="L135" i="5"/>
  <c r="K135" i="5"/>
  <c r="F135" i="5"/>
  <c r="L97" i="5"/>
  <c r="L96" i="5" s="1"/>
  <c r="K97" i="5"/>
  <c r="K96" i="5" s="1"/>
  <c r="K95" i="5" s="1"/>
  <c r="F97" i="5"/>
  <c r="F96" i="5" s="1"/>
  <c r="F90" i="5"/>
  <c r="L80" i="5"/>
  <c r="K80" i="5"/>
  <c r="F80" i="5"/>
  <c r="L75" i="5"/>
  <c r="K75" i="5"/>
  <c r="F75" i="5"/>
  <c r="L73" i="5"/>
  <c r="K68" i="5"/>
  <c r="F68" i="5"/>
  <c r="K67" i="5"/>
  <c r="K66" i="5" s="1"/>
  <c r="L61" i="5"/>
  <c r="K61" i="5"/>
  <c r="F61" i="5"/>
  <c r="L56" i="5"/>
  <c r="K56" i="5"/>
  <c r="F56" i="5"/>
  <c r="L51" i="5"/>
  <c r="K51" i="5"/>
  <c r="F51" i="5"/>
  <c r="L46" i="5"/>
  <c r="K46" i="5"/>
  <c r="F46" i="5"/>
  <c r="L37" i="5"/>
  <c r="K37" i="5"/>
  <c r="F37" i="5"/>
  <c r="L36" i="5"/>
  <c r="K36" i="5"/>
  <c r="F36" i="5"/>
  <c r="L35" i="5"/>
  <c r="K35" i="5"/>
  <c r="F35" i="5"/>
  <c r="F125" i="5" s="1"/>
  <c r="L18" i="5"/>
  <c r="K18" i="5"/>
  <c r="F18" i="5"/>
  <c r="L9" i="5"/>
  <c r="K9" i="5"/>
  <c r="F9" i="5"/>
  <c r="L8" i="5"/>
  <c r="L25" i="5" s="1"/>
  <c r="K8" i="5"/>
  <c r="K25" i="5" s="1"/>
  <c r="F8" i="5"/>
  <c r="L7" i="5"/>
  <c r="L26" i="5" s="1"/>
  <c r="K7" i="5"/>
  <c r="K26" i="5" s="1"/>
  <c r="F7" i="5"/>
  <c r="L125" i="5" l="1"/>
  <c r="L124" i="5" s="1"/>
  <c r="K125" i="5"/>
  <c r="K124" i="5" s="1"/>
  <c r="E74" i="5"/>
  <c r="E73" i="5" s="1"/>
  <c r="F134" i="5"/>
  <c r="E135" i="5"/>
  <c r="E134" i="5" s="1"/>
  <c r="E8" i="5"/>
  <c r="F25" i="5"/>
  <c r="E36" i="5"/>
  <c r="E96" i="5"/>
  <c r="E95" i="5" s="1"/>
  <c r="E7" i="5"/>
  <c r="E6" i="5" s="1"/>
  <c r="F26" i="5"/>
  <c r="E35" i="5"/>
  <c r="E34" i="5" s="1"/>
  <c r="E28" i="1"/>
  <c r="D28" i="1"/>
  <c r="F66" i="5"/>
  <c r="E67" i="5"/>
  <c r="E66" i="5" s="1"/>
  <c r="L6" i="5"/>
  <c r="K145" i="5"/>
  <c r="K134" i="5"/>
  <c r="L145" i="5"/>
  <c r="L134" i="5"/>
  <c r="F34" i="5"/>
  <c r="F6" i="5"/>
  <c r="K6" i="5"/>
  <c r="L24" i="5"/>
  <c r="L34" i="5"/>
  <c r="F73" i="5"/>
  <c r="L95" i="5"/>
  <c r="F145" i="5"/>
  <c r="K34" i="5"/>
  <c r="K73" i="5"/>
  <c r="F95" i="5"/>
  <c r="E125" i="5" l="1"/>
  <c r="E124" i="5" s="1"/>
  <c r="C27" i="1"/>
  <c r="E26" i="5"/>
  <c r="K143" i="5"/>
  <c r="D27" i="1"/>
  <c r="F143" i="5"/>
  <c r="E145" i="5"/>
  <c r="E143" i="5" s="1"/>
  <c r="C28" i="1"/>
  <c r="E25" i="5"/>
  <c r="L143" i="5"/>
  <c r="E27" i="1"/>
  <c r="F124" i="5"/>
  <c r="F24" i="5"/>
  <c r="K24" i="5"/>
  <c r="E24" i="5" l="1"/>
  <c r="D30" i="1"/>
  <c r="E30" i="1"/>
  <c r="B29" i="1" l="1"/>
  <c r="B26" i="1" l="1"/>
  <c r="G30" i="1" l="1"/>
  <c r="F30" i="1"/>
  <c r="C30" i="1" l="1"/>
  <c r="B28" i="1" l="1"/>
  <c r="B30" i="1" l="1"/>
  <c r="B27" i="1"/>
</calcChain>
</file>

<file path=xl/sharedStrings.xml><?xml version="1.0" encoding="utf-8"?>
<sst xmlns="http://schemas.openxmlformats.org/spreadsheetml/2006/main" count="486" uniqueCount="138">
  <si>
    <t>Координатор муниципальной программы</t>
  </si>
  <si>
    <t>Цели муниципальной программы</t>
  </si>
  <si>
    <t>Перечень подпрограмм</t>
  </si>
  <si>
    <t>Расходы  (тыс. руб.)</t>
  </si>
  <si>
    <t>Всего</t>
  </si>
  <si>
    <t>Средства федерального бюджета</t>
  </si>
  <si>
    <t>Средства бюджета Московской области</t>
  </si>
  <si>
    <t>Средства бюджета городского округа Домодедово</t>
  </si>
  <si>
    <t>Внебюджетные средства</t>
  </si>
  <si>
    <t>Всего, в том числе по годам</t>
  </si>
  <si>
    <t>Итого</t>
  </si>
  <si>
    <t>1.1.</t>
  </si>
  <si>
    <t>Средства бюджета го Домодедово</t>
  </si>
  <si>
    <t>1.2.</t>
  </si>
  <si>
    <t>2.1.</t>
  </si>
  <si>
    <t>3.1.</t>
  </si>
  <si>
    <t>3.2.</t>
  </si>
  <si>
    <t>Мероприятие 01.01. Обеспечение доступности для населения муниципального образования Московской области современных услуг широкополосного доступа в сеть Интернет</t>
  </si>
  <si>
    <t>Итого, в том числе:</t>
  </si>
  <si>
    <t>Внебюджетные источники</t>
  </si>
  <si>
    <t>Мероприятие 01.02. Обеспечение ОМСУ муниципального образования Московской области широкополосным доступом в сеть Интернет, телефонной связью, иными услугами электросвязи</t>
  </si>
  <si>
    <t>1.3.</t>
  </si>
  <si>
    <t>Мероприятие 01.03. Подключение ОМСУ муниципального образования Московской области к единой интегрированной мультисервисной телекоммуникационной сети Правительства Московской области для нужд ОМСУ муниципального образования Московской области и обеспечения совместной работы в ней</t>
  </si>
  <si>
    <t>1.4.</t>
  </si>
  <si>
    <t>Мероприятие 01.04. Обеспечение оборудованием и поддержание его работоспособности</t>
  </si>
  <si>
    <t>1.5.</t>
  </si>
  <si>
    <t>Мероприятие 03.01. Обеспечение программными продуктами</t>
  </si>
  <si>
    <t>Мероприятие 03.02. Внедрение и сопровождение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муниципального образования Московской области</t>
  </si>
  <si>
    <t>3.3.</t>
  </si>
  <si>
    <t>Мероприятие 03.03. Развитие и сопровождение муниципальных информационных систем обеспечения деятельности ОМСУ муниципального образования Московской области</t>
  </si>
  <si>
    <t>4.1.</t>
  </si>
  <si>
    <t>Мероприятие 04.01. Обеспечение муниципальных учреждений культуры доступом в информационно-телекоммуникационную сеть Интернет</t>
  </si>
  <si>
    <t>5.1.</t>
  </si>
  <si>
    <t>Средства Федерального бюджета</t>
  </si>
  <si>
    <t>№№ п/п</t>
  </si>
  <si>
    <t>Мероприятия по реализации подпрограммы</t>
  </si>
  <si>
    <t>Срок исполнения мероприятия</t>
  </si>
  <si>
    <t>Источники финансирования</t>
  </si>
  <si>
    <t>Ответственный за выполнение мероприятия подпрограммы</t>
  </si>
  <si>
    <t>(годы)</t>
  </si>
  <si>
    <t>(тыс. руб.)</t>
  </si>
  <si>
    <t>1.</t>
  </si>
  <si>
    <t>МБУ «МФЦ Домодедово»</t>
  </si>
  <si>
    <t>2.</t>
  </si>
  <si>
    <t>3.</t>
  </si>
  <si>
    <t>ИТОГО по подпрограмме I</t>
  </si>
  <si>
    <t>Всего, в том числе</t>
  </si>
  <si>
    <t>Основное мероприятие 01. Информационная инфраструктура</t>
  </si>
  <si>
    <t>Служба информационного и технического обеспечения</t>
  </si>
  <si>
    <t>Управление образования</t>
  </si>
  <si>
    <t>Основное мероприятие 02. Информационная безопасность</t>
  </si>
  <si>
    <t>Сектор режима и защиты информации</t>
  </si>
  <si>
    <t>Основное мероприятие 03. Цифровое государственное управление</t>
  </si>
  <si>
    <t>4.</t>
  </si>
  <si>
    <t>Основное мероприятие 04. Цифровая культура</t>
  </si>
  <si>
    <t>Комитет по культуре, спорту и делам молодежи</t>
  </si>
  <si>
    <t>5.</t>
  </si>
  <si>
    <t>ИТОГО по подпрограмме II</t>
  </si>
  <si>
    <t>Основное мероприятие 01. Организация деятельности многофункциональных центров предоставления государственных и муниципальных услуг</t>
  </si>
  <si>
    <t>Мероприятие 01.01. Софинансирование расходов на организацию деятельности многофункциональных центров предоставления государственных и муниципальных услуг</t>
  </si>
  <si>
    <t>Основное мероприятие 01 Создание условий для реализации полномочий органов местного самоуправления</t>
  </si>
  <si>
    <t>Мероприятие 01.01 Расходы на обеспечение деятельности (оказание услуг) муниципальных учреждений - многофункциональный центр  предоставления государственных и муниципальных услуг</t>
  </si>
  <si>
    <t>Мероприятие 01.02 Обеспечение оборудованием и поддержание работоспособности многофункциональных центров предоставления государственных и муниципальных услуг</t>
  </si>
  <si>
    <t>ИТОГО по подпрограмме III</t>
  </si>
  <si>
    <t>x</t>
  </si>
  <si>
    <t>Краткая характеристика подпрограмм</t>
  </si>
  <si>
    <t xml:space="preserve">Количество выплат стимулирующего характера (единица) </t>
  </si>
  <si>
    <t>I. Стимулирование МФЦ к качественному предоставлению государственных и муниципальных услуг и сохранению кадрового потенциала МФЦ</t>
  </si>
  <si>
    <t>II. Реализация региональных проектов по цифровизации в рамках государственной программы Московской области "Цифровое Подмосковье", национального проекта "Образование". Реализация мероприятий по увеличению числа граждан, пользующихся электронными сервисами учреждений культуры, и мероприятий по развитию региональных и муниципальных информационных систем</t>
  </si>
  <si>
    <t>III. Создание условий для обеспечения деятельности многофункционального центра  предоставления государственных и муниципальных услуг городского округа Домодедово Московской обасти</t>
  </si>
  <si>
    <t>1. Повышение качества  государственных и муниципальных услуг, оказываемых населению на территории городского округа Домодедово, обеспечение удобства получения и снижение сроков их оказания.</t>
  </si>
  <si>
    <t>2. Повышение эффективности муниципального управления в целях создания и  развития цифровой экономики за счет широкого внедрения информационно-коммуникационных технологий в деятельность органов местного самоуправления, муниципальных учреждений и предприятий городского округа Домодедово</t>
  </si>
  <si>
    <t>Муниципальные заказчики подпрограмм</t>
  </si>
  <si>
    <t>Муниципальное бюджетное учреждение городского округа Домодедово «Многофункциональный центр предоставления государственных и муниципальных услуг»</t>
  </si>
  <si>
    <t>Заказчик муниципальной программы</t>
  </si>
  <si>
    <t>2. Подпрограмма II "Развитие информационной и технологической инфраструктуры экосистемы цифровой экономики муниципального образования Московской области"</t>
  </si>
  <si>
    <t>Источники финансирования муниципальной программы, 
в том числе по годам реализации программы (тыс. руб.)</t>
  </si>
  <si>
    <t>Мероприятие подпрограммы</t>
  </si>
  <si>
    <t>Объем финансирования по годам, (тыс. руб.)</t>
  </si>
  <si>
    <t xml:space="preserve">Всего,              (тыс. руб.)        </t>
  </si>
  <si>
    <t>Сроки исполнения мероприятия</t>
  </si>
  <si>
    <t>2026-й год</t>
  </si>
  <si>
    <t>2027-й год</t>
  </si>
  <si>
    <t>8.1  Перечень мероприятий Подпрограммаы II "Развитие информационной и технологической инфраструктуры экосистемы цифровой экономики муниципального образования Московской области"</t>
  </si>
  <si>
    <t xml:space="preserve"> 8.  Подпрограмма II "Развитие информационной и технологической инфраструктуры экосистемы цифровой экономики муниципального образования Московской области"</t>
  </si>
  <si>
    <t xml:space="preserve">7.1 Перечень мероприятий Подпрограммаы  I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услуг» </t>
  </si>
  <si>
    <t>7.  Подпрограмма  I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услуг»</t>
  </si>
  <si>
    <t xml:space="preserve"> 9.  Подпрограмма III «Обеспечивающая подпрограмма» муниципальной программы «Цифровое муниципальное образование»</t>
  </si>
  <si>
    <t>9.1  Перечень мероприятий Подпрограммаы III «Обеспечивающая подпрограмма» муниципальной программы «Цифровое муниципальное образование»</t>
  </si>
  <si>
    <t>1. Подпрограмма I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услуг"</t>
  </si>
  <si>
    <t>3. Создание условий для реализации полномочий  многофункционального центра  предоставления государственных и муниципальных услуг городского округа Домодедово Московской области</t>
  </si>
  <si>
    <t xml:space="preserve">3. Подпрограмма III «Обеспечивающая подпрограмма» </t>
  </si>
  <si>
    <t>Служба информационного и технического обеспечения Администрации городского округа Домодедово</t>
  </si>
  <si>
    <t xml:space="preserve">Муниципальная программа городского округа Домодедово "Цифровое муниципальное образование" 
«________________________________»
</t>
  </si>
  <si>
    <t>Управление строительства и городской инфраструктуры</t>
  </si>
  <si>
    <t>-</t>
  </si>
  <si>
    <t>Мероприятие 02.01. Приобретение, установка, настройка, монтаж и техническое обслуживание сертифицированных по требованиям безопасности информации технических, программных и программно-технических средств защиты конфиденциальной информации и персональных данных, антивирусного программного обеспечения, средств электронной подписи, средств защиты информационно-технологической и телекоммуникационной инфраструктуры от компьютерных атак, средств автоматизации деятельности по защите информации, а также проведение мероприятий по защите информации и аттестации по требованиям безопасности информации объектов информатизации, ЦОД и ИС, используемых ОМСУ муниципального образования Московской области</t>
  </si>
  <si>
    <t>9 месяцев</t>
  </si>
  <si>
    <t>Мероприятие 01.05. Обеспечение организаций дошкольного,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доступом в информационно-телекоммуникационную сеть «Интернет» за счет средств местного бюджета</t>
  </si>
  <si>
    <t>В том числе :</t>
  </si>
  <si>
    <t xml:space="preserve">1                                                                  квартал
</t>
  </si>
  <si>
    <t>1 полугодие</t>
  </si>
  <si>
    <t>12 месяцев</t>
  </si>
  <si>
    <t xml:space="preserve"> Мероприятие 05.01. Обновление и техническое обслуживание (ремонт) средств (программного обеспечения и оборудования) приобретенных для реализацию мероприятий в сфере цифровой образовательной среды</t>
  </si>
  <si>
    <t>Основное мероприятие 05. Цифровая образовательная среда</t>
  </si>
  <si>
    <t xml:space="preserve">Основное мероприятие 02. Совершенствование системы предоставления государственных 
и муниципальных услуг по принципу «одного окна» в многофункциональных центрах предоставления государственных 
и муниципальных услуг
</t>
  </si>
  <si>
    <t xml:space="preserve">Количество программно-технических комплексов 
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 в МФЦ, 
в отношении которых осуществлено мероприятие по технической поддержке и обеспечению работоспособности (единица)
</t>
  </si>
  <si>
    <t>Мероприятие 02.06.   Техническая поддержка и обеспечение работоспособности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</t>
  </si>
  <si>
    <t>2026-2030</t>
  </si>
  <si>
    <t>2028-й год</t>
  </si>
  <si>
    <t>2029-й год</t>
  </si>
  <si>
    <t>2030-й год</t>
  </si>
  <si>
    <t>Итого 2026-й год</t>
  </si>
  <si>
    <t>1. Паспорт муниципальной программы "Цифровое муниципальное образование"</t>
  </si>
  <si>
    <t xml:space="preserve">постановлением Администрации </t>
  </si>
  <si>
    <t>городского округа Домодедово</t>
  </si>
  <si>
    <t>Утверждена</t>
  </si>
  <si>
    <t>6.1.</t>
  </si>
  <si>
    <t>3.4.</t>
  </si>
  <si>
    <t>Мероприятие 03.04. Обеспечение предоставления муниципальных сервисов с использованием национального мессенджера</t>
  </si>
  <si>
    <t>Основное мероприятие Ц2. Цифровые платформы в отраслях социальной сферы</t>
  </si>
  <si>
    <t>Мероприятие Ц2.01. Обеспечение образовательных организаций планшетными компьютерами для работы учителей с электронными журналами и электронным образовательным контентом</t>
  </si>
  <si>
    <t>Населенные пункты обеспечены широкополосным доступом в сеть Интернет (единица)</t>
  </si>
  <si>
    <t xml:space="preserve"> ОМСУ обеспечены широкополосным доступом в сеть Интернет, телефонной связью, иными услугами электросвязи (единица)</t>
  </si>
  <si>
    <t xml:space="preserve"> ОМСУ подключены к ЕИМТС Правительства Московской области (единица)</t>
  </si>
  <si>
    <t xml:space="preserve"> ОМСУ обеспечены оборудованием, а также его техническим сопровождением (единица)</t>
  </si>
  <si>
    <t xml:space="preserve"> Организации дошкольного, начального общего, основного общего и среднего общего образования, находящиеся в ведении ОМСУ, обеспечены доступом в информационно-телекоммуникационную сеть «Интернет» (единица)</t>
  </si>
  <si>
    <t xml:space="preserve"> Обеспечено соответствие объектов информатизации требованиям о защите информации ограниченного доступа, не составляющей государственную тайну (единица)</t>
  </si>
  <si>
    <t xml:space="preserve"> ОМСУ обеспечены программными продуктами согласно заявленной потребности (единица)</t>
  </si>
  <si>
    <t xml:space="preserve"> Обеспечено функционирование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(единица)</t>
  </si>
  <si>
    <t xml:space="preserve"> Обеспечено функционирование муниципальных информационных систем обеспечения деятельности ОМСУ (единица)</t>
  </si>
  <si>
    <t xml:space="preserve"> Обеспечено предоставление муниципальных сервисов с использованием национального мессенджера (единица)</t>
  </si>
  <si>
    <t xml:space="preserve"> Муниципальные учреждения культуры обеспечены доступом в информационно-телекоммуникационную сеть Интернет (единица)</t>
  </si>
  <si>
    <t xml:space="preserve"> Обеспечено обновление и техническое обслуживание (ремонт) средств (программного обеспечения и оборудования), приобретённых на реализацию мероприятий в сфере цифровой образовательной среды (единица)</t>
  </si>
  <si>
    <t xml:space="preserve"> Образовательные организации обеспечены планшетными компьютерами для работы учителей с электронными журналами и электронным образовательным контентом</t>
  </si>
  <si>
    <t>Многоквартирные дома обеспечены широкополосным доступом в сеть Интернет (единица)</t>
  </si>
  <si>
    <t>Первый заместитель главы городского округа Домодедово Епишин А.Ю.</t>
  </si>
  <si>
    <t>от 30.01.2026 № 389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</si>
</sst>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000"/>
    <numFmt numFmtId="166" formatCode="#,##0.00\ _₽"/>
    <numFmt numFmtId="167" formatCode="#,##0.00_ ;[Red]\-#,##0.00\ "/>
  </numFmts>
  <fonts count="10" x14ac:knownFonts="1">
    <font>
      <sz val="10"/>
      <color theme="1"/>
      <name val="Arial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Arial"/>
      <family val="2"/>
      <charset val="204"/>
    </font>
    <font>
      <b/>
      <sz val="8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4">
    <xf numFmtId="0" fontId="0" fillId="0" borderId="0"/>
    <xf numFmtId="0" fontId="1" fillId="0" borderId="0">
      <protection locked="0"/>
    </xf>
    <xf numFmtId="0" fontId="1" fillId="0" borderId="0">
      <protection locked="0"/>
    </xf>
    <xf numFmtId="0" fontId="1" fillId="0" borderId="0"/>
  </cellStyleXfs>
  <cellXfs count="121">
    <xf numFmtId="0" fontId="0" fillId="0" borderId="0" xfId="0"/>
    <xf numFmtId="0" fontId="3" fillId="2" borderId="0" xfId="0" applyFont="1" applyFill="1" applyAlignment="1">
      <alignment vertical="center"/>
    </xf>
    <xf numFmtId="165" fontId="3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2" fontId="3" fillId="2" borderId="7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horizontal="center" vertical="center" wrapText="1"/>
    </xf>
    <xf numFmtId="166" fontId="3" fillId="2" borderId="1" xfId="0" applyNumberFormat="1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8" fillId="2" borderId="6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164" fontId="2" fillId="2" borderId="0" xfId="0" applyNumberFormat="1" applyFont="1" applyFill="1" applyAlignment="1">
      <alignment vertical="center"/>
    </xf>
    <xf numFmtId="2" fontId="2" fillId="2" borderId="0" xfId="0" applyNumberFormat="1" applyFont="1" applyFill="1" applyAlignment="1">
      <alignment vertical="center"/>
    </xf>
    <xf numFmtId="4" fontId="3" fillId="2" borderId="1" xfId="0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3" fillId="2" borderId="5" xfId="1" applyFont="1" applyFill="1" applyBorder="1" applyAlignment="1" applyProtection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167" fontId="7" fillId="2" borderId="16" xfId="0" applyNumberFormat="1" applyFont="1" applyFill="1" applyBorder="1" applyAlignment="1">
      <alignment horizontal="right" vertical="center"/>
    </xf>
    <xf numFmtId="167" fontId="7" fillId="2" borderId="17" xfId="0" applyNumberFormat="1" applyFont="1" applyFill="1" applyBorder="1" applyAlignment="1">
      <alignment horizontal="right" vertical="center"/>
    </xf>
    <xf numFmtId="167" fontId="7" fillId="2" borderId="15" xfId="0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2" fillId="2" borderId="2" xfId="0" applyFont="1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2" fillId="2" borderId="0" xfId="0" applyFont="1" applyFill="1" applyAlignment="1">
      <alignment horizontal="center" vertical="center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vertical="center" wrapText="1"/>
    </xf>
    <xf numFmtId="0" fontId="0" fillId="2" borderId="6" xfId="0" applyFill="1" applyBorder="1" applyAlignment="1">
      <alignment vertical="center" wrapText="1"/>
    </xf>
    <xf numFmtId="0" fontId="2" fillId="2" borderId="1" xfId="0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vertical="center" wrapText="1"/>
    </xf>
    <xf numFmtId="164" fontId="2" fillId="2" borderId="2" xfId="0" applyNumberFormat="1" applyFont="1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8" fillId="2" borderId="1" xfId="0" applyFont="1" applyFill="1" applyBorder="1" applyAlignment="1">
      <alignment horizontal="justify" vertical="center" wrapText="1"/>
    </xf>
    <xf numFmtId="0" fontId="3" fillId="2" borderId="5" xfId="0" applyFont="1" applyFill="1" applyBorder="1" applyAlignment="1">
      <alignment horizontal="justify" vertical="center" wrapText="1"/>
    </xf>
    <xf numFmtId="0" fontId="6" fillId="2" borderId="6" xfId="0" applyFont="1" applyFill="1" applyBorder="1" applyAlignment="1">
      <alignment horizontal="justify" vertical="center" wrapText="1"/>
    </xf>
    <xf numFmtId="0" fontId="6" fillId="2" borderId="7" xfId="0" applyFont="1" applyFill="1" applyBorder="1" applyAlignment="1">
      <alignment horizontal="justify" vertical="center" wrapText="1"/>
    </xf>
    <xf numFmtId="0" fontId="6" fillId="2" borderId="5" xfId="0" applyFont="1" applyFill="1" applyBorder="1" applyAlignment="1">
      <alignment horizontal="justify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166" fontId="3" fillId="2" borderId="2" xfId="0" applyNumberFormat="1" applyFont="1" applyFill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66" fontId="6" fillId="2" borderId="4" xfId="0" applyNumberFormat="1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66" fontId="6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3" fillId="2" borderId="2" xfId="1" applyFont="1" applyFill="1" applyBorder="1" applyAlignment="1" applyProtection="1">
      <alignment horizontal="center" vertical="center" wrapText="1"/>
    </xf>
    <xf numFmtId="0" fontId="3" fillId="2" borderId="3" xfId="1" applyFont="1" applyFill="1" applyBorder="1" applyAlignment="1" applyProtection="1">
      <alignment horizontal="center" vertical="center" wrapText="1"/>
    </xf>
    <xf numFmtId="0" fontId="3" fillId="2" borderId="4" xfId="1" applyFont="1" applyFill="1" applyBorder="1" applyAlignment="1" applyProtection="1">
      <alignment horizontal="center" vertical="center" wrapText="1"/>
    </xf>
    <xf numFmtId="2" fontId="3" fillId="2" borderId="2" xfId="0" applyNumberFormat="1" applyFont="1" applyFill="1" applyBorder="1" applyAlignment="1">
      <alignment horizontal="center" vertical="center" wrapText="1"/>
    </xf>
    <xf numFmtId="0" fontId="3" fillId="2" borderId="5" xfId="1" applyFont="1" applyFill="1" applyBorder="1" applyAlignment="1" applyProtection="1">
      <alignment horizontal="center" vertical="center" wrapText="1"/>
    </xf>
    <xf numFmtId="0" fontId="3" fillId="2" borderId="7" xfId="1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horizontal="center" vertical="center" wrapText="1"/>
    </xf>
    <xf numFmtId="4" fontId="6" fillId="2" borderId="2" xfId="0" applyNumberFormat="1" applyFont="1" applyFill="1" applyBorder="1" applyAlignment="1">
      <alignment horizontal="center" vertical="center" wrapText="1"/>
    </xf>
    <xf numFmtId="4" fontId="6" fillId="2" borderId="3" xfId="0" applyNumberFormat="1" applyFont="1" applyFill="1" applyBorder="1" applyAlignment="1">
      <alignment horizontal="center" vertical="center" wrapText="1"/>
    </xf>
    <xf numFmtId="4" fontId="6" fillId="2" borderId="4" xfId="0" applyNumberFormat="1" applyFont="1" applyFill="1" applyBorder="1" applyAlignment="1">
      <alignment horizontal="center" vertical="center" wrapText="1"/>
    </xf>
    <xf numFmtId="2" fontId="3" fillId="2" borderId="12" xfId="0" applyNumberFormat="1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3" fillId="2" borderId="6" xfId="1" applyFont="1" applyFill="1" applyBorder="1" applyAlignment="1" applyProtection="1">
      <alignment horizontal="center" vertical="center" wrapText="1"/>
    </xf>
    <xf numFmtId="2" fontId="6" fillId="2" borderId="3" xfId="0" applyNumberFormat="1" applyFont="1" applyFill="1" applyBorder="1" applyAlignment="1">
      <alignment horizontal="center" vertical="center" wrapText="1"/>
    </xf>
    <xf numFmtId="2" fontId="6" fillId="2" borderId="4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justify" vertical="center" wrapText="1"/>
    </xf>
    <xf numFmtId="0" fontId="3" fillId="2" borderId="12" xfId="1" applyFont="1" applyFill="1" applyBorder="1" applyAlignment="1" applyProtection="1">
      <alignment horizontal="center" vertical="center" wrapText="1"/>
    </xf>
    <xf numFmtId="0" fontId="3" fillId="2" borderId="8" xfId="1" applyFont="1" applyFill="1" applyBorder="1" applyAlignment="1" applyProtection="1">
      <alignment horizontal="center" vertical="center" wrapText="1"/>
    </xf>
    <xf numFmtId="0" fontId="3" fillId="2" borderId="11" xfId="1" applyFont="1" applyFill="1" applyBorder="1" applyAlignment="1" applyProtection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2" fontId="3" fillId="2" borderId="3" xfId="0" applyNumberFormat="1" applyFont="1" applyFill="1" applyBorder="1" applyAlignment="1">
      <alignment horizontal="center" vertical="center" wrapText="1"/>
    </xf>
    <xf numFmtId="2" fontId="3" fillId="2" borderId="4" xfId="0" applyNumberFormat="1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G39"/>
  <sheetViews>
    <sheetView tabSelected="1" zoomScale="80" workbookViewId="0">
      <selection activeCell="B23" sqref="B23:G23"/>
    </sheetView>
  </sheetViews>
  <sheetFormatPr defaultColWidth="9.140625" defaultRowHeight="15.75" x14ac:dyDescent="0.2"/>
  <cols>
    <col min="1" max="1" width="42.7109375" style="19" customWidth="1"/>
    <col min="2" max="2" width="24.140625" style="19" customWidth="1"/>
    <col min="3" max="3" width="24.5703125" style="19" customWidth="1"/>
    <col min="4" max="4" width="25.85546875" style="19" customWidth="1"/>
    <col min="5" max="5" width="25.140625" style="19" customWidth="1"/>
    <col min="6" max="6" width="25.85546875" style="19" customWidth="1"/>
    <col min="7" max="7" width="25.7109375" style="19" customWidth="1"/>
    <col min="8" max="16384" width="9.140625" style="19"/>
  </cols>
  <sheetData>
    <row r="1" spans="1:7" x14ac:dyDescent="0.2">
      <c r="E1" s="20"/>
      <c r="F1" s="48" t="s">
        <v>116</v>
      </c>
      <c r="G1" s="49"/>
    </row>
    <row r="2" spans="1:7" x14ac:dyDescent="0.2">
      <c r="E2" s="20"/>
      <c r="F2" s="48" t="s">
        <v>114</v>
      </c>
      <c r="G2" s="49"/>
    </row>
    <row r="3" spans="1:7" x14ac:dyDescent="0.2">
      <c r="E3" s="20"/>
      <c r="F3" s="48" t="s">
        <v>115</v>
      </c>
      <c r="G3" s="49"/>
    </row>
    <row r="4" spans="1:7" ht="15.75" customHeight="1" x14ac:dyDescent="0.2">
      <c r="E4" s="20"/>
      <c r="F4" s="48" t="s">
        <v>137</v>
      </c>
      <c r="G4" s="49"/>
    </row>
    <row r="5" spans="1:7" x14ac:dyDescent="0.2">
      <c r="E5" s="20"/>
      <c r="F5" s="21"/>
      <c r="G5" s="22"/>
    </row>
    <row r="6" spans="1:7" ht="15.75" customHeight="1" x14ac:dyDescent="0.2">
      <c r="A6" s="55" t="s">
        <v>93</v>
      </c>
      <c r="B6" s="56"/>
      <c r="C6" s="56"/>
      <c r="D6" s="56"/>
      <c r="E6" s="56"/>
      <c r="F6" s="56"/>
      <c r="G6" s="56"/>
    </row>
    <row r="8" spans="1:7" s="20" customFormat="1" x14ac:dyDescent="0.2"/>
    <row r="9" spans="1:7" x14ac:dyDescent="0.2">
      <c r="A9" s="55" t="s">
        <v>113</v>
      </c>
      <c r="B9" s="60"/>
      <c r="C9" s="60"/>
      <c r="D9" s="60"/>
      <c r="E9" s="60"/>
      <c r="F9" s="60"/>
      <c r="G9" s="60"/>
    </row>
    <row r="10" spans="1:7" ht="15.6" customHeight="1" x14ac:dyDescent="0.2">
      <c r="A10" s="55"/>
      <c r="B10" s="55"/>
      <c r="C10" s="55"/>
      <c r="D10" s="55"/>
      <c r="E10" s="55"/>
      <c r="F10" s="55"/>
      <c r="G10" s="55"/>
    </row>
    <row r="11" spans="1:7" x14ac:dyDescent="0.2">
      <c r="A11" s="23"/>
      <c r="B11" s="24"/>
      <c r="C11" s="24"/>
      <c r="D11" s="24"/>
      <c r="E11" s="24"/>
      <c r="F11" s="24"/>
      <c r="G11" s="24"/>
    </row>
    <row r="12" spans="1:7" ht="31.5" x14ac:dyDescent="0.2">
      <c r="A12" s="25" t="s">
        <v>0</v>
      </c>
      <c r="B12" s="57" t="s">
        <v>136</v>
      </c>
      <c r="C12" s="61"/>
      <c r="D12" s="61"/>
      <c r="E12" s="61"/>
      <c r="F12" s="61"/>
      <c r="G12" s="62"/>
    </row>
    <row r="13" spans="1:7" x14ac:dyDescent="0.2">
      <c r="A13" s="26" t="s">
        <v>74</v>
      </c>
      <c r="B13" s="57" t="s">
        <v>92</v>
      </c>
      <c r="C13" s="61"/>
      <c r="D13" s="61"/>
      <c r="E13" s="61"/>
      <c r="F13" s="61"/>
      <c r="G13" s="62"/>
    </row>
    <row r="14" spans="1:7" ht="45.75" customHeight="1" x14ac:dyDescent="0.2">
      <c r="A14" s="63" t="s">
        <v>1</v>
      </c>
      <c r="B14" s="57" t="s">
        <v>70</v>
      </c>
      <c r="C14" s="58"/>
      <c r="D14" s="58"/>
      <c r="E14" s="58"/>
      <c r="F14" s="58"/>
      <c r="G14" s="59"/>
    </row>
    <row r="15" spans="1:7" ht="60.75" customHeight="1" x14ac:dyDescent="0.2">
      <c r="A15" s="64"/>
      <c r="B15" s="65" t="s">
        <v>71</v>
      </c>
      <c r="C15" s="65"/>
      <c r="D15" s="65"/>
      <c r="E15" s="65"/>
      <c r="F15" s="65"/>
      <c r="G15" s="65"/>
    </row>
    <row r="16" spans="1:7" ht="35.25" customHeight="1" x14ac:dyDescent="0.2">
      <c r="A16" s="64"/>
      <c r="B16" s="57" t="s">
        <v>90</v>
      </c>
      <c r="C16" s="61"/>
      <c r="D16" s="61"/>
      <c r="E16" s="61"/>
      <c r="F16" s="61"/>
      <c r="G16" s="62"/>
    </row>
    <row r="17" spans="1:7" x14ac:dyDescent="0.2">
      <c r="A17" s="27" t="s">
        <v>2</v>
      </c>
      <c r="B17" s="66" t="s">
        <v>72</v>
      </c>
      <c r="C17" s="66"/>
      <c r="D17" s="66"/>
      <c r="E17" s="66"/>
      <c r="F17" s="66"/>
      <c r="G17" s="66"/>
    </row>
    <row r="18" spans="1:7" ht="94.5" x14ac:dyDescent="0.2">
      <c r="A18" s="25" t="s">
        <v>89</v>
      </c>
      <c r="B18" s="66" t="s">
        <v>73</v>
      </c>
      <c r="C18" s="66"/>
      <c r="D18" s="66"/>
      <c r="E18" s="66"/>
      <c r="F18" s="66"/>
      <c r="G18" s="66"/>
    </row>
    <row r="19" spans="1:7" ht="78.75" x14ac:dyDescent="0.2">
      <c r="A19" s="25" t="s">
        <v>75</v>
      </c>
      <c r="B19" s="66" t="s">
        <v>92</v>
      </c>
      <c r="C19" s="66"/>
      <c r="D19" s="66"/>
      <c r="E19" s="66"/>
      <c r="F19" s="66"/>
      <c r="G19" s="66"/>
    </row>
    <row r="20" spans="1:7" ht="31.5" x14ac:dyDescent="0.2">
      <c r="A20" s="25" t="s">
        <v>91</v>
      </c>
      <c r="B20" s="66" t="s">
        <v>73</v>
      </c>
      <c r="C20" s="66"/>
      <c r="D20" s="66"/>
      <c r="E20" s="66"/>
      <c r="F20" s="66"/>
      <c r="G20" s="66"/>
    </row>
    <row r="21" spans="1:7" ht="71.25" customHeight="1" x14ac:dyDescent="0.2">
      <c r="A21" s="63" t="s">
        <v>65</v>
      </c>
      <c r="B21" s="65" t="s">
        <v>67</v>
      </c>
      <c r="C21" s="71"/>
      <c r="D21" s="71"/>
      <c r="E21" s="71"/>
      <c r="F21" s="71"/>
      <c r="G21" s="71"/>
    </row>
    <row r="22" spans="1:7" ht="75" customHeight="1" x14ac:dyDescent="0.2">
      <c r="A22" s="67"/>
      <c r="B22" s="65" t="s">
        <v>68</v>
      </c>
      <c r="C22" s="71"/>
      <c r="D22" s="71"/>
      <c r="E22" s="71"/>
      <c r="F22" s="71"/>
      <c r="G22" s="71"/>
    </row>
    <row r="23" spans="1:7" ht="69" customHeight="1" x14ac:dyDescent="0.2">
      <c r="A23" s="67"/>
      <c r="B23" s="68" t="s">
        <v>69</v>
      </c>
      <c r="C23" s="69"/>
      <c r="D23" s="69"/>
      <c r="E23" s="69"/>
      <c r="F23" s="69"/>
      <c r="G23" s="70"/>
    </row>
    <row r="24" spans="1:7" ht="43.5" customHeight="1" x14ac:dyDescent="0.2">
      <c r="A24" s="50" t="s">
        <v>76</v>
      </c>
      <c r="B24" s="52" t="s">
        <v>3</v>
      </c>
      <c r="C24" s="53"/>
      <c r="D24" s="53"/>
      <c r="E24" s="53"/>
      <c r="F24" s="53"/>
      <c r="G24" s="54"/>
    </row>
    <row r="25" spans="1:7" ht="49.5" customHeight="1" x14ac:dyDescent="0.2">
      <c r="A25" s="51"/>
      <c r="B25" s="28" t="s">
        <v>4</v>
      </c>
      <c r="C25" s="28">
        <v>2026</v>
      </c>
      <c r="D25" s="28">
        <v>2027</v>
      </c>
      <c r="E25" s="28">
        <v>2028</v>
      </c>
      <c r="F25" s="28">
        <v>2029</v>
      </c>
      <c r="G25" s="28">
        <v>2030</v>
      </c>
    </row>
    <row r="26" spans="1:7" ht="19.5" customHeight="1" x14ac:dyDescent="0.2">
      <c r="A26" s="25" t="s">
        <v>5</v>
      </c>
      <c r="B26" s="29">
        <f>SUM(C26:G26)</f>
        <v>23914.675199999998</v>
      </c>
      <c r="C26" s="29">
        <f>'7. Мероприятия'!F27+'7. Мероприятия'!F127+'7. Мероприятия'!F146</f>
        <v>7900.3016399999997</v>
      </c>
      <c r="D26" s="29">
        <f>'7. Мероприятия'!K27+'7. Мероприятия'!K127+'7. Мероприятия'!K146</f>
        <v>8797.0713599999999</v>
      </c>
      <c r="E26" s="29">
        <f>'7. Мероприятия'!L27+'7. Мероприятия'!L127+'7. Мероприятия'!L146</f>
        <v>7217.3022000000001</v>
      </c>
      <c r="F26" s="29">
        <f>'7. Мероприятия'!M27+'7. Мероприятия'!M127+'7. Мероприятия'!M146</f>
        <v>0</v>
      </c>
      <c r="G26" s="29">
        <f>'7. Мероприятия'!N27+'7. Мероприятия'!N127+'7. Мероприятия'!N146</f>
        <v>0</v>
      </c>
    </row>
    <row r="27" spans="1:7" ht="23.25" customHeight="1" x14ac:dyDescent="0.2">
      <c r="A27" s="25" t="s">
        <v>6</v>
      </c>
      <c r="B27" s="29">
        <f>SUM(C27:G27)</f>
        <v>12341.184799999999</v>
      </c>
      <c r="C27" s="29">
        <f>'7. Мероприятия'!F26+'7. Мероприятия'!F126+'7. Мероприятия'!F145</f>
        <v>3385.84836</v>
      </c>
      <c r="D27" s="29">
        <f>'7. Мероприятия'!K145+'7. Мероприятия'!K126+'7. Мероприятия'!K26</f>
        <v>4531.8286399999997</v>
      </c>
      <c r="E27" s="29">
        <f>'7. Мероприятия'!L145+'7. Мероприятия'!L126+'7. Мероприятия'!L26</f>
        <v>4423.5078000000003</v>
      </c>
      <c r="F27" s="29">
        <f>'7. Мероприятия'!M145+'7. Мероприятия'!M126+'7. Мероприятия'!M26</f>
        <v>0</v>
      </c>
      <c r="G27" s="29">
        <f>'7. Мероприятия'!N145+'7. Мероприятия'!N126+'7. Мероприятия'!N26</f>
        <v>0</v>
      </c>
    </row>
    <row r="28" spans="1:7" ht="31.5" x14ac:dyDescent="0.2">
      <c r="A28" s="25" t="s">
        <v>7</v>
      </c>
      <c r="B28" s="29">
        <f>SUM(C28:G28)</f>
        <v>1816252.58</v>
      </c>
      <c r="C28" s="29">
        <f>'7. Мероприятия'!F25+'7. Мероприятия'!F125+'7. Мероприятия'!F144</f>
        <v>365345.94</v>
      </c>
      <c r="D28" s="29">
        <f>'7. Мероприятия'!K25+'7. Мероприятия'!K125+'7. Мероприятия'!K144</f>
        <v>364047.31999999995</v>
      </c>
      <c r="E28" s="29">
        <f>'7. Мероприятия'!L25+'7. Мероприятия'!L125+'7. Мероприятия'!L144</f>
        <v>363505.12</v>
      </c>
      <c r="F28" s="29">
        <f>'7. Мероприятия'!M25+'7. Мероприятия'!M125+'7. Мероприятия'!M144</f>
        <v>361677.1</v>
      </c>
      <c r="G28" s="29">
        <f>'7. Мероприятия'!N25+'7. Мероприятия'!N125+'7. Мероприятия'!N144</f>
        <v>361677.1</v>
      </c>
    </row>
    <row r="29" spans="1:7" x14ac:dyDescent="0.2">
      <c r="A29" s="25" t="s">
        <v>8</v>
      </c>
      <c r="B29" s="29">
        <f>SUM(C29:G29)</f>
        <v>0</v>
      </c>
      <c r="C29" s="29">
        <v>0</v>
      </c>
      <c r="D29" s="29">
        <v>0</v>
      </c>
      <c r="E29" s="29">
        <v>0</v>
      </c>
      <c r="F29" s="29">
        <v>0</v>
      </c>
      <c r="G29" s="29">
        <v>0</v>
      </c>
    </row>
    <row r="30" spans="1:7" x14ac:dyDescent="0.2">
      <c r="A30" s="25" t="s">
        <v>9</v>
      </c>
      <c r="B30" s="29">
        <f>SUM(C30:G30)</f>
        <v>1852508.44</v>
      </c>
      <c r="C30" s="29">
        <f>SUM(C26:C29)</f>
        <v>376632.09</v>
      </c>
      <c r="D30" s="29">
        <f>SUM(D26:D29)</f>
        <v>377376.22</v>
      </c>
      <c r="E30" s="29">
        <f>SUM(E26:E29)</f>
        <v>375145.93</v>
      </c>
      <c r="F30" s="29">
        <f t="shared" ref="F30:G30" si="0">SUM(F26:F29)</f>
        <v>361677.1</v>
      </c>
      <c r="G30" s="29">
        <f t="shared" si="0"/>
        <v>361677.1</v>
      </c>
    </row>
    <row r="31" spans="1:7" x14ac:dyDescent="0.2">
      <c r="B31" s="30"/>
    </row>
    <row r="36" spans="2:5" x14ac:dyDescent="0.2">
      <c r="E36" s="31"/>
    </row>
    <row r="39" spans="2:5" x14ac:dyDescent="0.2">
      <c r="B39" s="31"/>
    </row>
  </sheetData>
  <mergeCells count="23">
    <mergeCell ref="B16:G16"/>
    <mergeCell ref="A21:A23"/>
    <mergeCell ref="B23:G23"/>
    <mergeCell ref="B22:G22"/>
    <mergeCell ref="B18:G18"/>
    <mergeCell ref="B20:G20"/>
    <mergeCell ref="B21:G21"/>
    <mergeCell ref="F4:G4"/>
    <mergeCell ref="F3:G3"/>
    <mergeCell ref="F1:G1"/>
    <mergeCell ref="A24:A25"/>
    <mergeCell ref="B24:G24"/>
    <mergeCell ref="A6:G6"/>
    <mergeCell ref="F2:G2"/>
    <mergeCell ref="B14:G14"/>
    <mergeCell ref="A9:G9"/>
    <mergeCell ref="A10:G10"/>
    <mergeCell ref="B12:G12"/>
    <mergeCell ref="B13:G13"/>
    <mergeCell ref="A14:A16"/>
    <mergeCell ref="B15:G15"/>
    <mergeCell ref="B17:G17"/>
    <mergeCell ref="B19:G19"/>
  </mergeCells>
  <pageMargins left="0.78740157480314965" right="0.39370078740157483" top="1.1811023622047245" bottom="0.39370078740157483" header="0" footer="0"/>
  <pageSetup paperSize="9" scale="70" firstPageNumber="2147483647" fitToHeight="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XFB147"/>
  <sheetViews>
    <sheetView zoomScale="130" zoomScaleNormal="130" workbookViewId="0">
      <selection activeCell="C46" sqref="C46"/>
    </sheetView>
  </sheetViews>
  <sheetFormatPr defaultColWidth="9.140625" defaultRowHeight="11.25" x14ac:dyDescent="0.2"/>
  <cols>
    <col min="1" max="1" width="5.85546875" style="44" customWidth="1"/>
    <col min="2" max="2" width="44.7109375" style="18" customWidth="1"/>
    <col min="3" max="3" width="9.85546875" style="44" customWidth="1"/>
    <col min="4" max="4" width="15.85546875" style="44" customWidth="1"/>
    <col min="5" max="5" width="10.28515625" style="44" customWidth="1"/>
    <col min="6" max="6" width="5.7109375" style="44" bestFit="1" customWidth="1"/>
    <col min="7" max="9" width="5.28515625" style="44" bestFit="1" customWidth="1"/>
    <col min="10" max="10" width="9.42578125" style="44" customWidth="1"/>
    <col min="11" max="11" width="9.7109375" style="44" customWidth="1"/>
    <col min="12" max="14" width="8.7109375" style="44" customWidth="1"/>
    <col min="15" max="15" width="10.7109375" style="44" customWidth="1"/>
    <col min="16" max="16" width="9.140625" style="44"/>
    <col min="17" max="17" width="11.5703125" style="44" customWidth="1"/>
    <col min="18" max="18" width="10.42578125" style="44" customWidth="1"/>
    <col min="19" max="16384" width="9.140625" style="44"/>
  </cols>
  <sheetData>
    <row r="1" spans="1:18" s="41" customFormat="1" ht="32.25" customHeight="1" x14ac:dyDescent="0.2">
      <c r="A1" s="106" t="s">
        <v>86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42"/>
    </row>
    <row r="2" spans="1:18" s="10" customFormat="1" ht="33" customHeight="1" x14ac:dyDescent="0.2">
      <c r="A2" s="108" t="s">
        <v>85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1"/>
    </row>
    <row r="3" spans="1:18" ht="44.25" customHeight="1" x14ac:dyDescent="0.2">
      <c r="A3" s="35" t="s">
        <v>34</v>
      </c>
      <c r="B3" s="35" t="s">
        <v>77</v>
      </c>
      <c r="C3" s="39" t="s">
        <v>80</v>
      </c>
      <c r="D3" s="39" t="s">
        <v>37</v>
      </c>
      <c r="E3" s="35" t="s">
        <v>79</v>
      </c>
      <c r="F3" s="87" t="s">
        <v>78</v>
      </c>
      <c r="G3" s="85"/>
      <c r="H3" s="85"/>
      <c r="I3" s="85"/>
      <c r="J3" s="85"/>
      <c r="K3" s="85"/>
      <c r="L3" s="85"/>
      <c r="M3" s="85"/>
      <c r="N3" s="86"/>
      <c r="O3" s="39" t="s">
        <v>38</v>
      </c>
    </row>
    <row r="4" spans="1:18" ht="18.75" customHeight="1" x14ac:dyDescent="0.2">
      <c r="A4" s="37"/>
      <c r="B4" s="15"/>
      <c r="C4" s="37"/>
      <c r="D4" s="15"/>
      <c r="E4" s="37"/>
      <c r="F4" s="84" t="s">
        <v>81</v>
      </c>
      <c r="G4" s="85"/>
      <c r="H4" s="85"/>
      <c r="I4" s="85"/>
      <c r="J4" s="86"/>
      <c r="K4" s="16" t="s">
        <v>82</v>
      </c>
      <c r="L4" s="16" t="s">
        <v>109</v>
      </c>
      <c r="M4" s="16" t="s">
        <v>110</v>
      </c>
      <c r="N4" s="16" t="s">
        <v>111</v>
      </c>
      <c r="O4" s="15"/>
    </row>
    <row r="5" spans="1:18" x14ac:dyDescent="0.2">
      <c r="A5" s="17">
        <v>1</v>
      </c>
      <c r="B5" s="17">
        <v>2</v>
      </c>
      <c r="C5" s="16">
        <v>3</v>
      </c>
      <c r="D5" s="16">
        <v>4</v>
      </c>
      <c r="E5" s="17">
        <v>5</v>
      </c>
      <c r="F5" s="87">
        <v>8</v>
      </c>
      <c r="G5" s="85"/>
      <c r="H5" s="85"/>
      <c r="I5" s="85"/>
      <c r="J5" s="86"/>
      <c r="K5" s="17">
        <v>9</v>
      </c>
      <c r="L5" s="17">
        <v>10</v>
      </c>
      <c r="M5" s="17">
        <v>10</v>
      </c>
      <c r="N5" s="17">
        <v>10</v>
      </c>
      <c r="O5" s="16">
        <v>11</v>
      </c>
    </row>
    <row r="6" spans="1:18" ht="33" customHeight="1" x14ac:dyDescent="0.2">
      <c r="A6" s="94" t="s">
        <v>41</v>
      </c>
      <c r="B6" s="94" t="s">
        <v>58</v>
      </c>
      <c r="C6" s="35" t="s">
        <v>108</v>
      </c>
      <c r="D6" s="17" t="s">
        <v>10</v>
      </c>
      <c r="E6" s="2">
        <f>SUM(E7:E8)</f>
        <v>0</v>
      </c>
      <c r="F6" s="96">
        <f t="shared" ref="F6" si="0">SUM(F7:F8)</f>
        <v>0</v>
      </c>
      <c r="G6" s="85"/>
      <c r="H6" s="85"/>
      <c r="I6" s="85"/>
      <c r="J6" s="86"/>
      <c r="K6" s="3">
        <f t="shared" ref="K6:L6" si="1">SUM(K7:K8)</f>
        <v>0</v>
      </c>
      <c r="L6" s="3">
        <f t="shared" si="1"/>
        <v>0</v>
      </c>
      <c r="M6" s="3">
        <f t="shared" ref="M6:N6" si="2">SUM(M7:M8)</f>
        <v>0</v>
      </c>
      <c r="N6" s="3">
        <f t="shared" si="2"/>
        <v>0</v>
      </c>
      <c r="O6" s="35"/>
    </row>
    <row r="7" spans="1:18" ht="22.5" x14ac:dyDescent="0.2">
      <c r="A7" s="95"/>
      <c r="B7" s="95"/>
      <c r="C7" s="36"/>
      <c r="D7" s="17" t="s">
        <v>6</v>
      </c>
      <c r="E7" s="2">
        <f>F7+K7+L7+M7+N7</f>
        <v>0</v>
      </c>
      <c r="F7" s="96">
        <f t="shared" ref="F7:F8" si="3">SUM(F10)</f>
        <v>0</v>
      </c>
      <c r="G7" s="85"/>
      <c r="H7" s="85"/>
      <c r="I7" s="85"/>
      <c r="J7" s="86"/>
      <c r="K7" s="3">
        <f t="shared" ref="K7:L8" si="4">SUM(K10)</f>
        <v>0</v>
      </c>
      <c r="L7" s="3">
        <f t="shared" si="4"/>
        <v>0</v>
      </c>
      <c r="M7" s="3">
        <f t="shared" ref="M7:N7" si="5">SUM(M10)</f>
        <v>0</v>
      </c>
      <c r="N7" s="3">
        <f t="shared" si="5"/>
        <v>0</v>
      </c>
      <c r="O7" s="36"/>
    </row>
    <row r="8" spans="1:18" ht="44.25" customHeight="1" x14ac:dyDescent="0.2">
      <c r="A8" s="77"/>
      <c r="B8" s="77"/>
      <c r="C8" s="37"/>
      <c r="D8" s="17" t="s">
        <v>12</v>
      </c>
      <c r="E8" s="2">
        <f>F8+K8+L8+M8+N8</f>
        <v>0</v>
      </c>
      <c r="F8" s="96">
        <f t="shared" si="3"/>
        <v>0</v>
      </c>
      <c r="G8" s="85"/>
      <c r="H8" s="85"/>
      <c r="I8" s="85"/>
      <c r="J8" s="86"/>
      <c r="K8" s="3">
        <f t="shared" si="4"/>
        <v>0</v>
      </c>
      <c r="L8" s="3">
        <f t="shared" si="4"/>
        <v>0</v>
      </c>
      <c r="M8" s="3">
        <f t="shared" ref="M8:N8" si="6">SUM(M11)</f>
        <v>0</v>
      </c>
      <c r="N8" s="3">
        <f t="shared" si="6"/>
        <v>0</v>
      </c>
      <c r="O8" s="37"/>
    </row>
    <row r="9" spans="1:18" ht="25.5" customHeight="1" x14ac:dyDescent="0.2">
      <c r="A9" s="94" t="s">
        <v>11</v>
      </c>
      <c r="B9" s="94" t="s">
        <v>59</v>
      </c>
      <c r="C9" s="35" t="s">
        <v>108</v>
      </c>
      <c r="D9" s="17" t="s">
        <v>10</v>
      </c>
      <c r="E9" s="2">
        <f>SUM(E10:E11)</f>
        <v>0</v>
      </c>
      <c r="F9" s="96">
        <f t="shared" ref="F9" si="7">SUM(F10:F11)</f>
        <v>0</v>
      </c>
      <c r="G9" s="85"/>
      <c r="H9" s="85"/>
      <c r="I9" s="85"/>
      <c r="J9" s="86"/>
      <c r="K9" s="3">
        <f t="shared" ref="K9:L9" si="8">SUM(K10:K11)</f>
        <v>0</v>
      </c>
      <c r="L9" s="3">
        <f t="shared" si="8"/>
        <v>0</v>
      </c>
      <c r="M9" s="3">
        <f t="shared" ref="M9:N9" si="9">SUM(M10:M11)</f>
        <v>0</v>
      </c>
      <c r="N9" s="3">
        <f t="shared" si="9"/>
        <v>0</v>
      </c>
      <c r="O9" s="94" t="s">
        <v>42</v>
      </c>
    </row>
    <row r="10" spans="1:18" ht="22.5" x14ac:dyDescent="0.2">
      <c r="A10" s="95"/>
      <c r="B10" s="95"/>
      <c r="C10" s="36"/>
      <c r="D10" s="17" t="s">
        <v>6</v>
      </c>
      <c r="E10" s="2">
        <f>F10+K10+L10+M10+N10</f>
        <v>0</v>
      </c>
      <c r="F10" s="96">
        <v>0</v>
      </c>
      <c r="G10" s="85"/>
      <c r="H10" s="85"/>
      <c r="I10" s="85"/>
      <c r="J10" s="86"/>
      <c r="K10" s="3">
        <v>0</v>
      </c>
      <c r="L10" s="3">
        <v>0</v>
      </c>
      <c r="M10" s="3">
        <v>0</v>
      </c>
      <c r="N10" s="3">
        <v>0</v>
      </c>
      <c r="O10" s="95"/>
    </row>
    <row r="11" spans="1:18" ht="22.5" x14ac:dyDescent="0.2">
      <c r="A11" s="95"/>
      <c r="B11" s="77"/>
      <c r="C11" s="37"/>
      <c r="D11" s="17" t="s">
        <v>12</v>
      </c>
      <c r="E11" s="13">
        <f>SUM(F11:N11)</f>
        <v>0</v>
      </c>
      <c r="F11" s="83">
        <v>0</v>
      </c>
      <c r="G11" s="79"/>
      <c r="H11" s="79"/>
      <c r="I11" s="79"/>
      <c r="J11" s="80"/>
      <c r="K11" s="12">
        <v>0</v>
      </c>
      <c r="L11" s="12">
        <v>0</v>
      </c>
      <c r="M11" s="12">
        <v>0</v>
      </c>
      <c r="N11" s="12">
        <v>0</v>
      </c>
      <c r="O11" s="77"/>
    </row>
    <row r="12" spans="1:18" ht="39" customHeight="1" x14ac:dyDescent="0.2">
      <c r="A12" s="95"/>
      <c r="B12" s="4" t="s">
        <v>66</v>
      </c>
      <c r="C12" s="39" t="s">
        <v>64</v>
      </c>
      <c r="D12" s="39" t="s">
        <v>64</v>
      </c>
      <c r="E12" s="76" t="s">
        <v>4</v>
      </c>
      <c r="F12" s="92" t="s">
        <v>112</v>
      </c>
      <c r="G12" s="88" t="s">
        <v>99</v>
      </c>
      <c r="H12" s="89"/>
      <c r="I12" s="89"/>
      <c r="J12" s="90"/>
      <c r="K12" s="16" t="s">
        <v>82</v>
      </c>
      <c r="L12" s="16" t="s">
        <v>109</v>
      </c>
      <c r="M12" s="16" t="s">
        <v>110</v>
      </c>
      <c r="N12" s="16" t="s">
        <v>111</v>
      </c>
      <c r="O12" s="39" t="s">
        <v>64</v>
      </c>
    </row>
    <row r="13" spans="1:18" ht="45" x14ac:dyDescent="0.2">
      <c r="A13" s="95"/>
      <c r="B13" s="40"/>
      <c r="C13" s="36"/>
      <c r="D13" s="36"/>
      <c r="E13" s="77"/>
      <c r="F13" s="93"/>
      <c r="G13" s="34" t="s">
        <v>100</v>
      </c>
      <c r="H13" s="34" t="s">
        <v>101</v>
      </c>
      <c r="I13" s="34" t="s">
        <v>97</v>
      </c>
      <c r="J13" s="34" t="s">
        <v>102</v>
      </c>
      <c r="K13" s="6"/>
      <c r="L13" s="6"/>
      <c r="M13" s="6"/>
      <c r="N13" s="6"/>
      <c r="O13" s="36"/>
    </row>
    <row r="14" spans="1:18" ht="11.25" customHeight="1" x14ac:dyDescent="0.2">
      <c r="A14" s="77"/>
      <c r="B14" s="43"/>
      <c r="C14" s="37"/>
      <c r="D14" s="37"/>
      <c r="E14" s="7">
        <v>1</v>
      </c>
      <c r="F14" s="7" t="s">
        <v>95</v>
      </c>
      <c r="G14" s="7" t="s">
        <v>95</v>
      </c>
      <c r="H14" s="7" t="s">
        <v>95</v>
      </c>
      <c r="I14" s="7" t="s">
        <v>95</v>
      </c>
      <c r="J14" s="7">
        <v>1</v>
      </c>
      <c r="K14" s="7">
        <v>1</v>
      </c>
      <c r="L14" s="7">
        <v>1</v>
      </c>
      <c r="M14" s="7">
        <v>1</v>
      </c>
      <c r="N14" s="7">
        <v>1</v>
      </c>
      <c r="O14" s="37"/>
      <c r="P14" s="14"/>
      <c r="Q14" s="1"/>
      <c r="R14" s="1"/>
    </row>
    <row r="15" spans="1:18" ht="64.5" customHeight="1" x14ac:dyDescent="0.2">
      <c r="A15" s="94" t="s">
        <v>43</v>
      </c>
      <c r="B15" s="94" t="s">
        <v>105</v>
      </c>
      <c r="C15" s="35" t="s">
        <v>108</v>
      </c>
      <c r="D15" s="17" t="s">
        <v>10</v>
      </c>
      <c r="E15" s="2">
        <f>SUM(E16:E17)</f>
        <v>4611</v>
      </c>
      <c r="F15" s="96">
        <f>SUM(F16:J17)</f>
        <v>1537</v>
      </c>
      <c r="G15" s="85"/>
      <c r="H15" s="85"/>
      <c r="I15" s="85"/>
      <c r="J15" s="86"/>
      <c r="K15" s="2">
        <f>SUM(K16:K17)</f>
        <v>1537</v>
      </c>
      <c r="L15" s="2">
        <f>SUM(L16:L17)</f>
        <v>1537</v>
      </c>
      <c r="M15" s="2">
        <f>SUM(M16:M17)</f>
        <v>0</v>
      </c>
      <c r="N15" s="2">
        <f>SUM(N16:N17)</f>
        <v>0</v>
      </c>
      <c r="O15" s="35"/>
    </row>
    <row r="16" spans="1:18" ht="22.5" x14ac:dyDescent="0.2">
      <c r="A16" s="95"/>
      <c r="B16" s="95"/>
      <c r="C16" s="36"/>
      <c r="D16" s="17" t="s">
        <v>6</v>
      </c>
      <c r="E16" s="2">
        <f>F16+K16+L16+M16+N16</f>
        <v>0</v>
      </c>
      <c r="F16" s="96">
        <f t="shared" ref="F16:F17" si="10">F19</f>
        <v>0</v>
      </c>
      <c r="G16" s="85"/>
      <c r="H16" s="85"/>
      <c r="I16" s="85"/>
      <c r="J16" s="86"/>
      <c r="K16" s="3">
        <f t="shared" ref="K16:N17" si="11">K19</f>
        <v>0</v>
      </c>
      <c r="L16" s="3">
        <f t="shared" si="11"/>
        <v>0</v>
      </c>
      <c r="M16" s="3">
        <f t="shared" si="11"/>
        <v>0</v>
      </c>
      <c r="N16" s="3">
        <f t="shared" si="11"/>
        <v>0</v>
      </c>
      <c r="O16" s="36"/>
    </row>
    <row r="17" spans="1:18" ht="22.5" x14ac:dyDescent="0.2">
      <c r="A17" s="77"/>
      <c r="B17" s="77"/>
      <c r="C17" s="37"/>
      <c r="D17" s="17" t="s">
        <v>12</v>
      </c>
      <c r="E17" s="2">
        <f>F17+K17+L17+M17+N17</f>
        <v>4611</v>
      </c>
      <c r="F17" s="96">
        <f t="shared" si="10"/>
        <v>1537</v>
      </c>
      <c r="G17" s="85"/>
      <c r="H17" s="85"/>
      <c r="I17" s="85"/>
      <c r="J17" s="86"/>
      <c r="K17" s="2">
        <f t="shared" si="11"/>
        <v>1537</v>
      </c>
      <c r="L17" s="2">
        <f t="shared" si="11"/>
        <v>1537</v>
      </c>
      <c r="M17" s="2">
        <f t="shared" si="11"/>
        <v>0</v>
      </c>
      <c r="N17" s="2">
        <f t="shared" si="11"/>
        <v>0</v>
      </c>
      <c r="O17" s="37"/>
    </row>
    <row r="18" spans="1:18" ht="13.15" customHeight="1" x14ac:dyDescent="0.2">
      <c r="A18" s="94" t="s">
        <v>14</v>
      </c>
      <c r="B18" s="94" t="s">
        <v>107</v>
      </c>
      <c r="C18" s="35" t="s">
        <v>108</v>
      </c>
      <c r="D18" s="17" t="s">
        <v>10</v>
      </c>
      <c r="E18" s="2">
        <f>SUM(E19:E20)</f>
        <v>4611</v>
      </c>
      <c r="F18" s="96">
        <f>SUM(F19:F20)</f>
        <v>1537</v>
      </c>
      <c r="G18" s="85"/>
      <c r="H18" s="85"/>
      <c r="I18" s="85"/>
      <c r="J18" s="86"/>
      <c r="K18" s="3">
        <f>SUM(K19:K20)</f>
        <v>1537</v>
      </c>
      <c r="L18" s="3">
        <f>SUM(L19:L20)</f>
        <v>1537</v>
      </c>
      <c r="M18" s="3">
        <f>SUM(M19:M20)</f>
        <v>0</v>
      </c>
      <c r="N18" s="3">
        <f>SUM(N19:N20)</f>
        <v>0</v>
      </c>
      <c r="O18" s="94" t="s">
        <v>42</v>
      </c>
    </row>
    <row r="19" spans="1:18" ht="22.5" x14ac:dyDescent="0.2">
      <c r="A19" s="95"/>
      <c r="B19" s="95"/>
      <c r="C19" s="36"/>
      <c r="D19" s="17" t="s">
        <v>6</v>
      </c>
      <c r="E19" s="2">
        <f>F19+K19+L19+M19+N19</f>
        <v>0</v>
      </c>
      <c r="F19" s="96">
        <v>0</v>
      </c>
      <c r="G19" s="85"/>
      <c r="H19" s="85"/>
      <c r="I19" s="85"/>
      <c r="J19" s="86"/>
      <c r="K19" s="3">
        <v>0</v>
      </c>
      <c r="L19" s="3">
        <v>0</v>
      </c>
      <c r="M19" s="3">
        <v>0</v>
      </c>
      <c r="N19" s="3">
        <v>0</v>
      </c>
      <c r="O19" s="95"/>
    </row>
    <row r="20" spans="1:18" ht="50.25" customHeight="1" x14ac:dyDescent="0.2">
      <c r="A20" s="95"/>
      <c r="B20" s="77"/>
      <c r="C20" s="37"/>
      <c r="D20" s="17" t="s">
        <v>12</v>
      </c>
      <c r="E20" s="32">
        <f>F20+K20+L20+M20+N20</f>
        <v>4611</v>
      </c>
      <c r="F20" s="97">
        <v>1537</v>
      </c>
      <c r="G20" s="98"/>
      <c r="H20" s="98"/>
      <c r="I20" s="98"/>
      <c r="J20" s="99"/>
      <c r="K20" s="33">
        <v>1537</v>
      </c>
      <c r="L20" s="33">
        <v>1537</v>
      </c>
      <c r="M20" s="33">
        <v>0</v>
      </c>
      <c r="N20" s="33">
        <v>0</v>
      </c>
      <c r="O20" s="77"/>
    </row>
    <row r="21" spans="1:18" ht="35.25" customHeight="1" x14ac:dyDescent="0.2">
      <c r="A21" s="95"/>
      <c r="B21" s="112" t="s">
        <v>106</v>
      </c>
      <c r="C21" s="39" t="s">
        <v>64</v>
      </c>
      <c r="D21" s="39" t="s">
        <v>64</v>
      </c>
      <c r="E21" s="76" t="s">
        <v>4</v>
      </c>
      <c r="F21" s="92" t="s">
        <v>112</v>
      </c>
      <c r="G21" s="88" t="s">
        <v>99</v>
      </c>
      <c r="H21" s="89"/>
      <c r="I21" s="89"/>
      <c r="J21" s="90"/>
      <c r="K21" s="16" t="s">
        <v>82</v>
      </c>
      <c r="L21" s="16" t="s">
        <v>109</v>
      </c>
      <c r="M21" s="16" t="s">
        <v>110</v>
      </c>
      <c r="N21" s="16" t="s">
        <v>111</v>
      </c>
      <c r="O21" s="39" t="s">
        <v>64</v>
      </c>
    </row>
    <row r="22" spans="1:18" ht="45" x14ac:dyDescent="0.2">
      <c r="A22" s="95"/>
      <c r="B22" s="95"/>
      <c r="C22" s="36"/>
      <c r="D22" s="36"/>
      <c r="E22" s="77"/>
      <c r="F22" s="93"/>
      <c r="G22" s="34" t="s">
        <v>100</v>
      </c>
      <c r="H22" s="34" t="s">
        <v>101</v>
      </c>
      <c r="I22" s="34" t="s">
        <v>97</v>
      </c>
      <c r="J22" s="34" t="s">
        <v>102</v>
      </c>
      <c r="K22" s="6"/>
      <c r="L22" s="6"/>
      <c r="M22" s="6"/>
      <c r="N22" s="6"/>
      <c r="O22" s="36"/>
    </row>
    <row r="23" spans="1:18" ht="19.5" customHeight="1" x14ac:dyDescent="0.2">
      <c r="A23" s="77"/>
      <c r="B23" s="77"/>
      <c r="C23" s="37"/>
      <c r="D23" s="37"/>
      <c r="E23" s="7">
        <v>1</v>
      </c>
      <c r="F23" s="7">
        <v>1</v>
      </c>
      <c r="G23" s="7">
        <v>1</v>
      </c>
      <c r="H23" s="7">
        <v>1</v>
      </c>
      <c r="I23" s="7">
        <v>1</v>
      </c>
      <c r="J23" s="7">
        <v>1</v>
      </c>
      <c r="K23" s="7">
        <v>1</v>
      </c>
      <c r="L23" s="7">
        <v>1</v>
      </c>
      <c r="M23" s="7">
        <v>1</v>
      </c>
      <c r="N23" s="7">
        <v>1</v>
      </c>
      <c r="O23" s="37"/>
      <c r="P23" s="81"/>
      <c r="Q23" s="82"/>
      <c r="R23" s="82"/>
    </row>
    <row r="24" spans="1:18" x14ac:dyDescent="0.2">
      <c r="A24" s="8"/>
      <c r="B24" s="112" t="s">
        <v>45</v>
      </c>
      <c r="C24" s="39"/>
      <c r="D24" s="16" t="s">
        <v>46</v>
      </c>
      <c r="E24" s="3">
        <f>F24+K24+L24+M24+N24</f>
        <v>4611</v>
      </c>
      <c r="F24" s="91">
        <f t="shared" ref="F24" si="12">SUM(F25:F28)</f>
        <v>1537</v>
      </c>
      <c r="G24" s="104"/>
      <c r="H24" s="104"/>
      <c r="I24" s="104"/>
      <c r="J24" s="105"/>
      <c r="K24" s="9">
        <f t="shared" ref="K24:L24" si="13">SUM(K25:K28)</f>
        <v>1537</v>
      </c>
      <c r="L24" s="9">
        <f t="shared" si="13"/>
        <v>1537</v>
      </c>
      <c r="M24" s="9">
        <f t="shared" ref="M24:N24" si="14">SUM(M25:M28)</f>
        <v>0</v>
      </c>
      <c r="N24" s="9">
        <f t="shared" si="14"/>
        <v>0</v>
      </c>
      <c r="O24" s="39"/>
    </row>
    <row r="25" spans="1:18" ht="22.5" x14ac:dyDescent="0.2">
      <c r="A25" s="8"/>
      <c r="B25" s="95"/>
      <c r="C25" s="8"/>
      <c r="D25" s="16" t="s">
        <v>12</v>
      </c>
      <c r="E25" s="9">
        <f>F25+K25+L25+M25+N25</f>
        <v>4611</v>
      </c>
      <c r="F25" s="91">
        <f>F17+F8</f>
        <v>1537</v>
      </c>
      <c r="G25" s="104"/>
      <c r="H25" s="104"/>
      <c r="I25" s="104"/>
      <c r="J25" s="105"/>
      <c r="K25" s="9">
        <f>K17+K8</f>
        <v>1537</v>
      </c>
      <c r="L25" s="9">
        <f t="shared" ref="L25:N25" si="15">L17+L8</f>
        <v>1537</v>
      </c>
      <c r="M25" s="9">
        <f t="shared" si="15"/>
        <v>0</v>
      </c>
      <c r="N25" s="9">
        <f t="shared" si="15"/>
        <v>0</v>
      </c>
      <c r="O25" s="8"/>
    </row>
    <row r="26" spans="1:18" ht="22.5" x14ac:dyDescent="0.2">
      <c r="A26" s="8"/>
      <c r="B26" s="95"/>
      <c r="C26" s="8"/>
      <c r="D26" s="16" t="s">
        <v>6</v>
      </c>
      <c r="E26" s="9">
        <f>F26+K26+L26+M26+N26</f>
        <v>0</v>
      </c>
      <c r="F26" s="91">
        <f>F16+F7</f>
        <v>0</v>
      </c>
      <c r="G26" s="104"/>
      <c r="H26" s="104"/>
      <c r="I26" s="104"/>
      <c r="J26" s="105"/>
      <c r="K26" s="9">
        <f>K16+K7</f>
        <v>0</v>
      </c>
      <c r="L26" s="9">
        <f t="shared" ref="L26:N26" si="16">L16+L7</f>
        <v>0</v>
      </c>
      <c r="M26" s="9">
        <f t="shared" si="16"/>
        <v>0</v>
      </c>
      <c r="N26" s="9">
        <f t="shared" si="16"/>
        <v>0</v>
      </c>
      <c r="O26" s="8"/>
    </row>
    <row r="27" spans="1:18" ht="33.75" x14ac:dyDescent="0.2">
      <c r="A27" s="8"/>
      <c r="B27" s="95"/>
      <c r="C27" s="8"/>
      <c r="D27" s="16" t="s">
        <v>33</v>
      </c>
      <c r="E27" s="9">
        <f>F27+K27+L27+M27+N27</f>
        <v>0</v>
      </c>
      <c r="F27" s="91">
        <v>0</v>
      </c>
      <c r="G27" s="104"/>
      <c r="H27" s="104"/>
      <c r="I27" s="104"/>
      <c r="J27" s="105"/>
      <c r="K27" s="9">
        <v>0</v>
      </c>
      <c r="L27" s="9">
        <v>0</v>
      </c>
      <c r="M27" s="9">
        <v>0</v>
      </c>
      <c r="N27" s="9">
        <v>0</v>
      </c>
      <c r="O27" s="8"/>
    </row>
    <row r="28" spans="1:18" ht="22.5" x14ac:dyDescent="0.2">
      <c r="A28" s="15"/>
      <c r="B28" s="77"/>
      <c r="C28" s="15"/>
      <c r="D28" s="16" t="s">
        <v>19</v>
      </c>
      <c r="E28" s="9">
        <f>F28+K28+L28+M28+N28</f>
        <v>0</v>
      </c>
      <c r="F28" s="91">
        <v>0</v>
      </c>
      <c r="G28" s="104"/>
      <c r="H28" s="104"/>
      <c r="I28" s="104"/>
      <c r="J28" s="105"/>
      <c r="K28" s="9">
        <v>0</v>
      </c>
      <c r="L28" s="9">
        <v>0</v>
      </c>
      <c r="M28" s="9">
        <v>0</v>
      </c>
      <c r="N28" s="9">
        <v>0</v>
      </c>
      <c r="O28" s="15"/>
    </row>
    <row r="29" spans="1:18" s="41" customFormat="1" ht="25.5" customHeight="1" x14ac:dyDescent="0.2">
      <c r="A29" s="110" t="s">
        <v>84</v>
      </c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"/>
    </row>
    <row r="30" spans="1:18" s="10" customFormat="1" ht="24.75" customHeight="1" x14ac:dyDescent="0.2">
      <c r="A30" s="108" t="s">
        <v>83</v>
      </c>
      <c r="B30" s="109"/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1"/>
    </row>
    <row r="31" spans="1:18" ht="44.25" customHeight="1" x14ac:dyDescent="0.2">
      <c r="A31" s="35" t="s">
        <v>34</v>
      </c>
      <c r="B31" s="35" t="s">
        <v>35</v>
      </c>
      <c r="C31" s="16" t="s">
        <v>36</v>
      </c>
      <c r="D31" s="39" t="s">
        <v>37</v>
      </c>
      <c r="E31" s="17" t="s">
        <v>4</v>
      </c>
      <c r="F31" s="87" t="s">
        <v>78</v>
      </c>
      <c r="G31" s="85"/>
      <c r="H31" s="85"/>
      <c r="I31" s="85"/>
      <c r="J31" s="85"/>
      <c r="K31" s="85"/>
      <c r="L31" s="85"/>
      <c r="M31" s="85"/>
      <c r="N31" s="86"/>
      <c r="O31" s="112" t="s">
        <v>38</v>
      </c>
    </row>
    <row r="32" spans="1:18" ht="18.75" customHeight="1" x14ac:dyDescent="0.2">
      <c r="A32" s="37"/>
      <c r="B32" s="15"/>
      <c r="C32" s="16" t="s">
        <v>39</v>
      </c>
      <c r="D32" s="15"/>
      <c r="E32" s="17" t="s">
        <v>40</v>
      </c>
      <c r="F32" s="84" t="s">
        <v>81</v>
      </c>
      <c r="G32" s="85"/>
      <c r="H32" s="85"/>
      <c r="I32" s="85"/>
      <c r="J32" s="86"/>
      <c r="K32" s="16" t="s">
        <v>82</v>
      </c>
      <c r="L32" s="16" t="s">
        <v>109</v>
      </c>
      <c r="M32" s="16" t="s">
        <v>110</v>
      </c>
      <c r="N32" s="16" t="s">
        <v>111</v>
      </c>
      <c r="O32" s="77"/>
    </row>
    <row r="33" spans="1:17" x14ac:dyDescent="0.2">
      <c r="A33" s="17">
        <v>1</v>
      </c>
      <c r="B33" s="17">
        <v>2</v>
      </c>
      <c r="C33" s="16">
        <v>3</v>
      </c>
      <c r="D33" s="16">
        <v>4</v>
      </c>
      <c r="E33" s="17">
        <v>5</v>
      </c>
      <c r="F33" s="87">
        <v>8</v>
      </c>
      <c r="G33" s="85"/>
      <c r="H33" s="85"/>
      <c r="I33" s="85"/>
      <c r="J33" s="86"/>
      <c r="K33" s="17">
        <v>9</v>
      </c>
      <c r="L33" s="17">
        <v>10</v>
      </c>
      <c r="M33" s="17">
        <v>10</v>
      </c>
      <c r="N33" s="17">
        <v>10</v>
      </c>
      <c r="O33" s="16">
        <v>11</v>
      </c>
    </row>
    <row r="34" spans="1:17" ht="11.25" customHeight="1" x14ac:dyDescent="0.2">
      <c r="A34" s="94" t="s">
        <v>41</v>
      </c>
      <c r="B34" s="75" t="s">
        <v>47</v>
      </c>
      <c r="C34" s="39" t="s">
        <v>108</v>
      </c>
      <c r="D34" s="16" t="s">
        <v>18</v>
      </c>
      <c r="E34" s="2">
        <f>SUM(E35:E36)</f>
        <v>116550</v>
      </c>
      <c r="F34" s="96">
        <f t="shared" ref="F34:F35" si="17">F37+F46+F51+F56+F61</f>
        <v>24270</v>
      </c>
      <c r="G34" s="85"/>
      <c r="H34" s="85"/>
      <c r="I34" s="85"/>
      <c r="J34" s="86"/>
      <c r="K34" s="3">
        <f t="shared" ref="K34:N35" si="18">K37+K46+K51+K56+K61</f>
        <v>23070</v>
      </c>
      <c r="L34" s="3">
        <f t="shared" si="18"/>
        <v>23070</v>
      </c>
      <c r="M34" s="3">
        <f t="shared" si="18"/>
        <v>23070</v>
      </c>
      <c r="N34" s="3">
        <f t="shared" si="18"/>
        <v>23070</v>
      </c>
      <c r="O34" s="39"/>
    </row>
    <row r="35" spans="1:17" ht="22.5" x14ac:dyDescent="0.2">
      <c r="A35" s="95"/>
      <c r="B35" s="73"/>
      <c r="C35" s="8"/>
      <c r="D35" s="16" t="s">
        <v>12</v>
      </c>
      <c r="E35" s="2">
        <f>F35+K35+L35+M35+N35</f>
        <v>116550</v>
      </c>
      <c r="F35" s="91">
        <f t="shared" si="17"/>
        <v>24270</v>
      </c>
      <c r="G35" s="85"/>
      <c r="H35" s="85"/>
      <c r="I35" s="85"/>
      <c r="J35" s="86"/>
      <c r="K35" s="9">
        <f t="shared" si="18"/>
        <v>23070</v>
      </c>
      <c r="L35" s="9">
        <f t="shared" si="18"/>
        <v>23070</v>
      </c>
      <c r="M35" s="9">
        <f t="shared" si="18"/>
        <v>23070</v>
      </c>
      <c r="N35" s="9">
        <f t="shared" si="18"/>
        <v>23070</v>
      </c>
      <c r="O35" s="8"/>
    </row>
    <row r="36" spans="1:17" ht="22.5" x14ac:dyDescent="0.2">
      <c r="A36" s="77"/>
      <c r="B36" s="74"/>
      <c r="C36" s="15"/>
      <c r="D36" s="16" t="s">
        <v>19</v>
      </c>
      <c r="E36" s="2">
        <f>F36+K36+L36+M36+N36</f>
        <v>0</v>
      </c>
      <c r="F36" s="91">
        <f t="shared" ref="F36" si="19">F39</f>
        <v>0</v>
      </c>
      <c r="G36" s="85"/>
      <c r="H36" s="85"/>
      <c r="I36" s="85"/>
      <c r="J36" s="86"/>
      <c r="K36" s="9">
        <f t="shared" ref="K36:L36" si="20">K39</f>
        <v>0</v>
      </c>
      <c r="L36" s="9">
        <f t="shared" si="20"/>
        <v>0</v>
      </c>
      <c r="M36" s="9">
        <f t="shared" ref="M36:N36" si="21">M39</f>
        <v>0</v>
      </c>
      <c r="N36" s="9">
        <f t="shared" si="21"/>
        <v>0</v>
      </c>
      <c r="O36" s="15"/>
    </row>
    <row r="37" spans="1:17" ht="13.15" customHeight="1" x14ac:dyDescent="0.2">
      <c r="A37" s="94" t="s">
        <v>11</v>
      </c>
      <c r="B37" s="72" t="s">
        <v>17</v>
      </c>
      <c r="C37" s="39" t="s">
        <v>108</v>
      </c>
      <c r="D37" s="16" t="s">
        <v>18</v>
      </c>
      <c r="E37" s="2">
        <f>SUM(E38:E39)</f>
        <v>0</v>
      </c>
      <c r="F37" s="91">
        <f t="shared" ref="F37" si="22">SUM(F38:F39)</f>
        <v>0</v>
      </c>
      <c r="G37" s="85"/>
      <c r="H37" s="85"/>
      <c r="I37" s="85"/>
      <c r="J37" s="86"/>
      <c r="K37" s="9">
        <f t="shared" ref="K37:L37" si="23">SUM(K38:K39)</f>
        <v>0</v>
      </c>
      <c r="L37" s="9">
        <f t="shared" si="23"/>
        <v>0</v>
      </c>
      <c r="M37" s="9">
        <f t="shared" ref="M37:N37" si="24">SUM(M38:M39)</f>
        <v>0</v>
      </c>
      <c r="N37" s="9">
        <f t="shared" si="24"/>
        <v>0</v>
      </c>
      <c r="O37" s="112" t="s">
        <v>94</v>
      </c>
    </row>
    <row r="38" spans="1:17" ht="22.5" x14ac:dyDescent="0.2">
      <c r="A38" s="95"/>
      <c r="B38" s="73"/>
      <c r="C38" s="8"/>
      <c r="D38" s="16" t="s">
        <v>12</v>
      </c>
      <c r="E38" s="2">
        <f>F38+K38+L38+M38+N38</f>
        <v>0</v>
      </c>
      <c r="F38" s="91">
        <v>0</v>
      </c>
      <c r="G38" s="85"/>
      <c r="H38" s="85"/>
      <c r="I38" s="85"/>
      <c r="J38" s="86"/>
      <c r="K38" s="9">
        <v>0</v>
      </c>
      <c r="L38" s="9">
        <v>0</v>
      </c>
      <c r="M38" s="9">
        <v>0</v>
      </c>
      <c r="N38" s="9">
        <v>0</v>
      </c>
      <c r="O38" s="95"/>
    </row>
    <row r="39" spans="1:17" ht="22.5" x14ac:dyDescent="0.2">
      <c r="A39" s="95"/>
      <c r="B39" s="74"/>
      <c r="C39" s="15"/>
      <c r="D39" s="16" t="s">
        <v>19</v>
      </c>
      <c r="E39" s="2">
        <f>F39+K39+L39+M39+N39</f>
        <v>0</v>
      </c>
      <c r="F39" s="91">
        <v>0</v>
      </c>
      <c r="G39" s="85"/>
      <c r="H39" s="85"/>
      <c r="I39" s="85"/>
      <c r="J39" s="86"/>
      <c r="K39" s="9">
        <v>0</v>
      </c>
      <c r="L39" s="9">
        <v>0</v>
      </c>
      <c r="M39" s="9">
        <v>0</v>
      </c>
      <c r="N39" s="9">
        <v>0</v>
      </c>
      <c r="O39" s="95"/>
    </row>
    <row r="40" spans="1:17" ht="11.25" customHeight="1" x14ac:dyDescent="0.2">
      <c r="A40" s="95"/>
      <c r="B40" s="75" t="s">
        <v>135</v>
      </c>
      <c r="C40" s="39" t="s">
        <v>64</v>
      </c>
      <c r="D40" s="39" t="s">
        <v>64</v>
      </c>
      <c r="E40" s="76" t="s">
        <v>4</v>
      </c>
      <c r="F40" s="92" t="s">
        <v>112</v>
      </c>
      <c r="G40" s="88" t="s">
        <v>99</v>
      </c>
      <c r="H40" s="89"/>
      <c r="I40" s="89"/>
      <c r="J40" s="90"/>
      <c r="K40" s="16" t="s">
        <v>82</v>
      </c>
      <c r="L40" s="16" t="s">
        <v>109</v>
      </c>
      <c r="M40" s="16" t="s">
        <v>110</v>
      </c>
      <c r="N40" s="16" t="s">
        <v>111</v>
      </c>
      <c r="O40" s="95"/>
    </row>
    <row r="41" spans="1:17" ht="22.5" customHeight="1" x14ac:dyDescent="0.2">
      <c r="A41" s="95"/>
      <c r="B41" s="73"/>
      <c r="C41" s="36"/>
      <c r="D41" s="36"/>
      <c r="E41" s="77"/>
      <c r="F41" s="93"/>
      <c r="G41" s="34" t="s">
        <v>100</v>
      </c>
      <c r="H41" s="34" t="s">
        <v>101</v>
      </c>
      <c r="I41" s="34" t="s">
        <v>97</v>
      </c>
      <c r="J41" s="34" t="s">
        <v>102</v>
      </c>
      <c r="K41" s="6"/>
      <c r="L41" s="6"/>
      <c r="M41" s="6"/>
      <c r="N41" s="6"/>
      <c r="O41" s="95"/>
    </row>
    <row r="42" spans="1:17" ht="11.25" customHeight="1" x14ac:dyDescent="0.2">
      <c r="A42" s="95"/>
      <c r="B42" s="74"/>
      <c r="C42" s="37"/>
      <c r="D42" s="37"/>
      <c r="E42" s="7">
        <v>1086</v>
      </c>
      <c r="F42" s="7">
        <v>1086</v>
      </c>
      <c r="G42" s="7">
        <v>1086</v>
      </c>
      <c r="H42" s="7">
        <v>1086</v>
      </c>
      <c r="I42" s="7">
        <v>1086</v>
      </c>
      <c r="J42" s="7">
        <v>1086</v>
      </c>
      <c r="K42" s="7">
        <v>1086</v>
      </c>
      <c r="L42" s="7">
        <v>1086</v>
      </c>
      <c r="M42" s="7">
        <v>1086</v>
      </c>
      <c r="N42" s="7">
        <v>1086</v>
      </c>
      <c r="O42" s="120"/>
    </row>
    <row r="43" spans="1:17" ht="35.25" customHeight="1" x14ac:dyDescent="0.2">
      <c r="A43" s="95"/>
      <c r="B43" s="72" t="s">
        <v>122</v>
      </c>
      <c r="C43" s="39" t="s">
        <v>64</v>
      </c>
      <c r="D43" s="39" t="s">
        <v>64</v>
      </c>
      <c r="E43" s="117" t="s">
        <v>4</v>
      </c>
      <c r="F43" s="103" t="s">
        <v>112</v>
      </c>
      <c r="G43" s="114" t="s">
        <v>99</v>
      </c>
      <c r="H43" s="115"/>
      <c r="I43" s="115"/>
      <c r="J43" s="116"/>
      <c r="K43" s="16" t="s">
        <v>82</v>
      </c>
      <c r="L43" s="16" t="s">
        <v>109</v>
      </c>
      <c r="M43" s="16" t="s">
        <v>110</v>
      </c>
      <c r="N43" s="16" t="s">
        <v>111</v>
      </c>
      <c r="O43" s="95"/>
    </row>
    <row r="44" spans="1:17" ht="23.25" customHeight="1" x14ac:dyDescent="0.2">
      <c r="A44" s="95"/>
      <c r="B44" s="73"/>
      <c r="C44" s="36"/>
      <c r="D44" s="36"/>
      <c r="E44" s="77"/>
      <c r="F44" s="93"/>
      <c r="G44" s="34" t="s">
        <v>100</v>
      </c>
      <c r="H44" s="34" t="s">
        <v>101</v>
      </c>
      <c r="I44" s="34" t="s">
        <v>97</v>
      </c>
      <c r="J44" s="34" t="s">
        <v>102</v>
      </c>
      <c r="K44" s="6"/>
      <c r="L44" s="6"/>
      <c r="M44" s="6"/>
      <c r="N44" s="6"/>
      <c r="O44" s="95"/>
    </row>
    <row r="45" spans="1:17" ht="11.25" customHeight="1" x14ac:dyDescent="0.2">
      <c r="A45" s="77"/>
      <c r="B45" s="74"/>
      <c r="C45" s="37"/>
      <c r="D45" s="37"/>
      <c r="E45" s="7">
        <v>139</v>
      </c>
      <c r="F45" s="7">
        <v>139</v>
      </c>
      <c r="G45" s="7">
        <v>139</v>
      </c>
      <c r="H45" s="7">
        <v>139</v>
      </c>
      <c r="I45" s="7">
        <v>139</v>
      </c>
      <c r="J45" s="7">
        <v>139</v>
      </c>
      <c r="K45" s="7">
        <v>139</v>
      </c>
      <c r="L45" s="7">
        <v>139</v>
      </c>
      <c r="M45" s="7">
        <v>139</v>
      </c>
      <c r="N45" s="7">
        <v>139</v>
      </c>
      <c r="O45" s="77"/>
    </row>
    <row r="46" spans="1:17" ht="40.15" customHeight="1" x14ac:dyDescent="0.2">
      <c r="A46" s="94" t="s">
        <v>13</v>
      </c>
      <c r="B46" s="72" t="s">
        <v>20</v>
      </c>
      <c r="C46" s="39" t="s">
        <v>108</v>
      </c>
      <c r="D46" s="16" t="s">
        <v>18</v>
      </c>
      <c r="E46" s="2">
        <f>E47</f>
        <v>24450</v>
      </c>
      <c r="F46" s="91">
        <f t="shared" ref="F46:N46" si="25">SUM(F47)</f>
        <v>4890</v>
      </c>
      <c r="G46" s="85"/>
      <c r="H46" s="85"/>
      <c r="I46" s="85"/>
      <c r="J46" s="86"/>
      <c r="K46" s="9">
        <f t="shared" si="25"/>
        <v>4890</v>
      </c>
      <c r="L46" s="9">
        <f t="shared" si="25"/>
        <v>4890</v>
      </c>
      <c r="M46" s="9">
        <f t="shared" si="25"/>
        <v>4890</v>
      </c>
      <c r="N46" s="9">
        <f t="shared" si="25"/>
        <v>4890</v>
      </c>
      <c r="O46" s="112" t="s">
        <v>48</v>
      </c>
      <c r="P46" s="81"/>
      <c r="Q46" s="82"/>
    </row>
    <row r="47" spans="1:17" ht="22.5" x14ac:dyDescent="0.2">
      <c r="A47" s="95"/>
      <c r="B47" s="74"/>
      <c r="C47" s="15"/>
      <c r="D47" s="16" t="s">
        <v>12</v>
      </c>
      <c r="E47" s="2">
        <f>F47+K47+L47+M47+N47</f>
        <v>24450</v>
      </c>
      <c r="F47" s="91">
        <v>4890</v>
      </c>
      <c r="G47" s="85"/>
      <c r="H47" s="85"/>
      <c r="I47" s="85"/>
      <c r="J47" s="86"/>
      <c r="K47" s="9">
        <v>4890</v>
      </c>
      <c r="L47" s="9">
        <v>4890</v>
      </c>
      <c r="M47" s="9">
        <v>4890</v>
      </c>
      <c r="N47" s="9">
        <v>4890</v>
      </c>
      <c r="O47" s="95"/>
    </row>
    <row r="48" spans="1:17" ht="24" customHeight="1" x14ac:dyDescent="0.2">
      <c r="A48" s="95"/>
      <c r="B48" s="72" t="s">
        <v>123</v>
      </c>
      <c r="C48" s="39" t="s">
        <v>64</v>
      </c>
      <c r="D48" s="39" t="s">
        <v>64</v>
      </c>
      <c r="E48" s="76" t="s">
        <v>4</v>
      </c>
      <c r="F48" s="92" t="s">
        <v>112</v>
      </c>
      <c r="G48" s="88" t="s">
        <v>99</v>
      </c>
      <c r="H48" s="89"/>
      <c r="I48" s="89"/>
      <c r="J48" s="90"/>
      <c r="K48" s="16" t="s">
        <v>82</v>
      </c>
      <c r="L48" s="16" t="s">
        <v>109</v>
      </c>
      <c r="M48" s="16" t="s">
        <v>110</v>
      </c>
      <c r="N48" s="16" t="s">
        <v>111</v>
      </c>
      <c r="O48" s="95"/>
    </row>
    <row r="49" spans="1:15" ht="19.5" customHeight="1" x14ac:dyDescent="0.2">
      <c r="A49" s="95"/>
      <c r="B49" s="73"/>
      <c r="C49" s="36"/>
      <c r="D49" s="36"/>
      <c r="E49" s="77"/>
      <c r="F49" s="93"/>
      <c r="G49" s="34" t="s">
        <v>100</v>
      </c>
      <c r="H49" s="34" t="s">
        <v>101</v>
      </c>
      <c r="I49" s="34" t="s">
        <v>97</v>
      </c>
      <c r="J49" s="34" t="s">
        <v>102</v>
      </c>
      <c r="K49" s="6"/>
      <c r="L49" s="6"/>
      <c r="M49" s="6"/>
      <c r="N49" s="6"/>
      <c r="O49" s="95"/>
    </row>
    <row r="50" spans="1:15" ht="11.25" customHeight="1" x14ac:dyDescent="0.2">
      <c r="A50" s="77"/>
      <c r="B50" s="74"/>
      <c r="C50" s="37"/>
      <c r="D50" s="37"/>
      <c r="E50" s="7">
        <v>4</v>
      </c>
      <c r="F50" s="7">
        <v>4</v>
      </c>
      <c r="G50" s="7">
        <v>4</v>
      </c>
      <c r="H50" s="7">
        <v>4</v>
      </c>
      <c r="I50" s="7">
        <v>4</v>
      </c>
      <c r="J50" s="7">
        <v>4</v>
      </c>
      <c r="K50" s="7">
        <v>4</v>
      </c>
      <c r="L50" s="7">
        <v>4</v>
      </c>
      <c r="M50" s="7">
        <v>4</v>
      </c>
      <c r="N50" s="7">
        <v>4</v>
      </c>
      <c r="O50" s="95"/>
    </row>
    <row r="51" spans="1:15" ht="33" customHeight="1" x14ac:dyDescent="0.2">
      <c r="A51" s="94" t="s">
        <v>21</v>
      </c>
      <c r="B51" s="75" t="s">
        <v>22</v>
      </c>
      <c r="C51" s="39" t="s">
        <v>108</v>
      </c>
      <c r="D51" s="16" t="s">
        <v>18</v>
      </c>
      <c r="E51" s="9">
        <f>E52</f>
        <v>0</v>
      </c>
      <c r="F51" s="91">
        <f t="shared" ref="F51:N61" si="26">SUM(F52)</f>
        <v>0</v>
      </c>
      <c r="G51" s="85"/>
      <c r="H51" s="85"/>
      <c r="I51" s="85"/>
      <c r="J51" s="86"/>
      <c r="K51" s="9">
        <f t="shared" si="26"/>
        <v>0</v>
      </c>
      <c r="L51" s="9">
        <f t="shared" si="26"/>
        <v>0</v>
      </c>
      <c r="M51" s="9">
        <f t="shared" si="26"/>
        <v>0</v>
      </c>
      <c r="N51" s="9">
        <f t="shared" si="26"/>
        <v>0</v>
      </c>
      <c r="O51" s="95"/>
    </row>
    <row r="52" spans="1:15" ht="55.5" customHeight="1" x14ac:dyDescent="0.2">
      <c r="A52" s="95"/>
      <c r="B52" s="74"/>
      <c r="C52" s="15"/>
      <c r="D52" s="16" t="s">
        <v>12</v>
      </c>
      <c r="E52" s="2">
        <f>F52+K52+L52+M52+N52</f>
        <v>0</v>
      </c>
      <c r="F52" s="91">
        <v>0</v>
      </c>
      <c r="G52" s="85"/>
      <c r="H52" s="85"/>
      <c r="I52" s="85"/>
      <c r="J52" s="86"/>
      <c r="K52" s="9">
        <v>0</v>
      </c>
      <c r="L52" s="9">
        <v>0</v>
      </c>
      <c r="M52" s="9">
        <v>0</v>
      </c>
      <c r="N52" s="9">
        <v>0</v>
      </c>
      <c r="O52" s="95"/>
    </row>
    <row r="53" spans="1:15" ht="30.75" customHeight="1" x14ac:dyDescent="0.2">
      <c r="A53" s="95"/>
      <c r="B53" s="72" t="s">
        <v>124</v>
      </c>
      <c r="C53" s="39" t="s">
        <v>64</v>
      </c>
      <c r="D53" s="39" t="s">
        <v>64</v>
      </c>
      <c r="E53" s="76" t="s">
        <v>4</v>
      </c>
      <c r="F53" s="92" t="s">
        <v>112</v>
      </c>
      <c r="G53" s="88" t="s">
        <v>99</v>
      </c>
      <c r="H53" s="89"/>
      <c r="I53" s="89"/>
      <c r="J53" s="90"/>
      <c r="K53" s="16" t="s">
        <v>82</v>
      </c>
      <c r="L53" s="16" t="s">
        <v>109</v>
      </c>
      <c r="M53" s="16" t="s">
        <v>110</v>
      </c>
      <c r="N53" s="16" t="s">
        <v>111</v>
      </c>
      <c r="O53" s="95"/>
    </row>
    <row r="54" spans="1:15" ht="28.5" customHeight="1" x14ac:dyDescent="0.2">
      <c r="A54" s="95"/>
      <c r="B54" s="73"/>
      <c r="C54" s="36"/>
      <c r="D54" s="36"/>
      <c r="E54" s="77"/>
      <c r="F54" s="93"/>
      <c r="G54" s="34" t="s">
        <v>100</v>
      </c>
      <c r="H54" s="34" t="s">
        <v>101</v>
      </c>
      <c r="I54" s="34" t="s">
        <v>97</v>
      </c>
      <c r="J54" s="34" t="s">
        <v>102</v>
      </c>
      <c r="K54" s="6"/>
      <c r="L54" s="6"/>
      <c r="M54" s="6"/>
      <c r="N54" s="6"/>
      <c r="O54" s="95"/>
    </row>
    <row r="55" spans="1:15" ht="11.25" customHeight="1" x14ac:dyDescent="0.2">
      <c r="A55" s="77"/>
      <c r="B55" s="74"/>
      <c r="C55" s="37"/>
      <c r="D55" s="37"/>
      <c r="E55" s="7">
        <v>4</v>
      </c>
      <c r="F55" s="7">
        <v>4</v>
      </c>
      <c r="G55" s="7">
        <v>4</v>
      </c>
      <c r="H55" s="7">
        <v>4</v>
      </c>
      <c r="I55" s="7">
        <v>4</v>
      </c>
      <c r="J55" s="7">
        <v>4</v>
      </c>
      <c r="K55" s="7">
        <v>4</v>
      </c>
      <c r="L55" s="7">
        <v>4</v>
      </c>
      <c r="M55" s="7">
        <v>4</v>
      </c>
      <c r="N55" s="7">
        <v>4</v>
      </c>
      <c r="O55" s="95"/>
    </row>
    <row r="56" spans="1:15" ht="31.15" customHeight="1" x14ac:dyDescent="0.2">
      <c r="A56" s="94" t="s">
        <v>23</v>
      </c>
      <c r="B56" s="72" t="s">
        <v>24</v>
      </c>
      <c r="C56" s="39" t="s">
        <v>108</v>
      </c>
      <c r="D56" s="16" t="s">
        <v>18</v>
      </c>
      <c r="E56" s="9">
        <f>E57</f>
        <v>92100</v>
      </c>
      <c r="F56" s="91">
        <f t="shared" si="26"/>
        <v>19380</v>
      </c>
      <c r="G56" s="85"/>
      <c r="H56" s="85"/>
      <c r="I56" s="85"/>
      <c r="J56" s="86"/>
      <c r="K56" s="9">
        <f t="shared" si="26"/>
        <v>18180</v>
      </c>
      <c r="L56" s="9">
        <f t="shared" si="26"/>
        <v>18180</v>
      </c>
      <c r="M56" s="9">
        <f t="shared" si="26"/>
        <v>18180</v>
      </c>
      <c r="N56" s="9">
        <f t="shared" si="26"/>
        <v>18180</v>
      </c>
      <c r="O56" s="95"/>
    </row>
    <row r="57" spans="1:15" ht="33" customHeight="1" x14ac:dyDescent="0.2">
      <c r="A57" s="95"/>
      <c r="B57" s="74"/>
      <c r="C57" s="15"/>
      <c r="D57" s="16" t="s">
        <v>12</v>
      </c>
      <c r="E57" s="2">
        <f>F57+K57+L57+M57+N57</f>
        <v>92100</v>
      </c>
      <c r="F57" s="91">
        <v>19380</v>
      </c>
      <c r="G57" s="85"/>
      <c r="H57" s="85"/>
      <c r="I57" s="85"/>
      <c r="J57" s="86"/>
      <c r="K57" s="9">
        <v>18180</v>
      </c>
      <c r="L57" s="9">
        <v>18180</v>
      </c>
      <c r="M57" s="9">
        <v>18180</v>
      </c>
      <c r="N57" s="9">
        <v>18180</v>
      </c>
      <c r="O57" s="95"/>
    </row>
    <row r="58" spans="1:15" ht="24" customHeight="1" x14ac:dyDescent="0.2">
      <c r="A58" s="95"/>
      <c r="B58" s="72" t="s">
        <v>125</v>
      </c>
      <c r="C58" s="39" t="s">
        <v>64</v>
      </c>
      <c r="D58" s="39" t="s">
        <v>64</v>
      </c>
      <c r="E58" s="76" t="s">
        <v>4</v>
      </c>
      <c r="F58" s="92" t="s">
        <v>112</v>
      </c>
      <c r="G58" s="88" t="s">
        <v>99</v>
      </c>
      <c r="H58" s="89"/>
      <c r="I58" s="89"/>
      <c r="J58" s="90"/>
      <c r="K58" s="16" t="s">
        <v>82</v>
      </c>
      <c r="L58" s="16" t="s">
        <v>109</v>
      </c>
      <c r="M58" s="16" t="s">
        <v>110</v>
      </c>
      <c r="N58" s="16" t="s">
        <v>111</v>
      </c>
      <c r="O58" s="95"/>
    </row>
    <row r="59" spans="1:15" ht="21.75" customHeight="1" x14ac:dyDescent="0.2">
      <c r="A59" s="95"/>
      <c r="B59" s="73"/>
      <c r="C59" s="36"/>
      <c r="D59" s="36"/>
      <c r="E59" s="77"/>
      <c r="F59" s="93"/>
      <c r="G59" s="34" t="s">
        <v>100</v>
      </c>
      <c r="H59" s="34" t="s">
        <v>101</v>
      </c>
      <c r="I59" s="34" t="s">
        <v>97</v>
      </c>
      <c r="J59" s="34" t="s">
        <v>102</v>
      </c>
      <c r="K59" s="6"/>
      <c r="L59" s="6"/>
      <c r="M59" s="6"/>
      <c r="N59" s="6"/>
      <c r="O59" s="95"/>
    </row>
    <row r="60" spans="1:15" ht="15.75" customHeight="1" x14ac:dyDescent="0.2">
      <c r="A60" s="77"/>
      <c r="B60" s="74"/>
      <c r="C60" s="37"/>
      <c r="D60" s="37"/>
      <c r="E60" s="7">
        <v>4</v>
      </c>
      <c r="F60" s="7">
        <v>4</v>
      </c>
      <c r="G60" s="7">
        <v>4</v>
      </c>
      <c r="H60" s="7">
        <v>4</v>
      </c>
      <c r="I60" s="7">
        <v>4</v>
      </c>
      <c r="J60" s="7">
        <v>4</v>
      </c>
      <c r="K60" s="7">
        <v>4</v>
      </c>
      <c r="L60" s="7">
        <v>4</v>
      </c>
      <c r="M60" s="7">
        <v>4</v>
      </c>
      <c r="N60" s="7">
        <v>4</v>
      </c>
      <c r="O60" s="77"/>
    </row>
    <row r="61" spans="1:15" ht="31.15" customHeight="1" x14ac:dyDescent="0.2">
      <c r="A61" s="94" t="s">
        <v>25</v>
      </c>
      <c r="B61" s="72" t="s">
        <v>98</v>
      </c>
      <c r="C61" s="39" t="s">
        <v>108</v>
      </c>
      <c r="D61" s="16" t="s">
        <v>18</v>
      </c>
      <c r="E61" s="9">
        <f>SUM(E62)</f>
        <v>0</v>
      </c>
      <c r="F61" s="91">
        <f t="shared" si="26"/>
        <v>0</v>
      </c>
      <c r="G61" s="85"/>
      <c r="H61" s="85"/>
      <c r="I61" s="85"/>
      <c r="J61" s="86"/>
      <c r="K61" s="9">
        <f t="shared" si="26"/>
        <v>0</v>
      </c>
      <c r="L61" s="9">
        <f t="shared" si="26"/>
        <v>0</v>
      </c>
      <c r="M61" s="9">
        <f t="shared" si="26"/>
        <v>0</v>
      </c>
      <c r="N61" s="9">
        <f t="shared" si="26"/>
        <v>0</v>
      </c>
      <c r="O61" s="39" t="s">
        <v>49</v>
      </c>
    </row>
    <row r="62" spans="1:15" ht="57" customHeight="1" x14ac:dyDescent="0.2">
      <c r="A62" s="95"/>
      <c r="B62" s="74"/>
      <c r="C62" s="15"/>
      <c r="D62" s="16" t="s">
        <v>12</v>
      </c>
      <c r="E62" s="2">
        <f>F62+K62+L62+M62+N62</f>
        <v>0</v>
      </c>
      <c r="F62" s="91">
        <v>0</v>
      </c>
      <c r="G62" s="85"/>
      <c r="H62" s="85"/>
      <c r="I62" s="85"/>
      <c r="J62" s="86"/>
      <c r="K62" s="9">
        <v>0</v>
      </c>
      <c r="L62" s="9">
        <v>0</v>
      </c>
      <c r="M62" s="9">
        <v>0</v>
      </c>
      <c r="N62" s="9">
        <v>0</v>
      </c>
      <c r="O62" s="15"/>
    </row>
    <row r="63" spans="1:15" ht="24" customHeight="1" x14ac:dyDescent="0.2">
      <c r="A63" s="95"/>
      <c r="B63" s="72" t="s">
        <v>126</v>
      </c>
      <c r="C63" s="39" t="s">
        <v>64</v>
      </c>
      <c r="D63" s="39" t="s">
        <v>64</v>
      </c>
      <c r="E63" s="76" t="s">
        <v>4</v>
      </c>
      <c r="F63" s="92" t="s">
        <v>112</v>
      </c>
      <c r="G63" s="88" t="s">
        <v>99</v>
      </c>
      <c r="H63" s="89"/>
      <c r="I63" s="89"/>
      <c r="J63" s="90"/>
      <c r="K63" s="16" t="s">
        <v>82</v>
      </c>
      <c r="L63" s="16" t="s">
        <v>109</v>
      </c>
      <c r="M63" s="16" t="s">
        <v>110</v>
      </c>
      <c r="N63" s="16" t="s">
        <v>111</v>
      </c>
      <c r="O63" s="39" t="s">
        <v>64</v>
      </c>
    </row>
    <row r="64" spans="1:15" ht="22.5" customHeight="1" x14ac:dyDescent="0.2">
      <c r="A64" s="95"/>
      <c r="B64" s="113"/>
      <c r="C64" s="8"/>
      <c r="D64" s="8"/>
      <c r="E64" s="95"/>
      <c r="F64" s="103"/>
      <c r="G64" s="38" t="s">
        <v>100</v>
      </c>
      <c r="H64" s="38" t="s">
        <v>101</v>
      </c>
      <c r="I64" s="38" t="s">
        <v>97</v>
      </c>
      <c r="J64" s="38" t="s">
        <v>102</v>
      </c>
      <c r="K64" s="5"/>
      <c r="L64" s="5"/>
      <c r="M64" s="5"/>
      <c r="N64" s="5"/>
      <c r="O64" s="8"/>
    </row>
    <row r="65" spans="1:15 16382:16382" ht="11.25" customHeight="1" x14ac:dyDescent="0.2">
      <c r="A65" s="77"/>
      <c r="B65" s="74"/>
      <c r="C65" s="37"/>
      <c r="D65" s="37"/>
      <c r="E65" s="7">
        <v>14</v>
      </c>
      <c r="F65" s="7">
        <v>14</v>
      </c>
      <c r="G65" s="7">
        <v>14</v>
      </c>
      <c r="H65" s="7">
        <v>14</v>
      </c>
      <c r="I65" s="7">
        <v>14</v>
      </c>
      <c r="J65" s="7">
        <v>14</v>
      </c>
      <c r="K65" s="7">
        <v>14</v>
      </c>
      <c r="L65" s="7">
        <v>14</v>
      </c>
      <c r="M65" s="7">
        <v>14</v>
      </c>
      <c r="N65" s="7">
        <v>14</v>
      </c>
      <c r="O65" s="43"/>
    </row>
    <row r="66" spans="1:15 16382:16382" x14ac:dyDescent="0.2">
      <c r="A66" s="94" t="s">
        <v>43</v>
      </c>
      <c r="B66" s="72" t="s">
        <v>50</v>
      </c>
      <c r="C66" s="39" t="s">
        <v>108</v>
      </c>
      <c r="D66" s="16" t="s">
        <v>18</v>
      </c>
      <c r="E66" s="6">
        <f t="shared" ref="E66:N66" si="27">E67</f>
        <v>3650</v>
      </c>
      <c r="F66" s="100">
        <f t="shared" si="27"/>
        <v>730</v>
      </c>
      <c r="G66" s="101"/>
      <c r="H66" s="101"/>
      <c r="I66" s="101"/>
      <c r="J66" s="102"/>
      <c r="K66" s="6">
        <f t="shared" si="27"/>
        <v>730</v>
      </c>
      <c r="L66" s="6">
        <f t="shared" si="27"/>
        <v>730</v>
      </c>
      <c r="M66" s="6">
        <f t="shared" si="27"/>
        <v>730</v>
      </c>
      <c r="N66" s="6">
        <f t="shared" si="27"/>
        <v>730</v>
      </c>
      <c r="O66" s="39"/>
    </row>
    <row r="67" spans="1:15 16382:16382" ht="22.5" x14ac:dyDescent="0.2">
      <c r="A67" s="77"/>
      <c r="B67" s="74"/>
      <c r="C67" s="15"/>
      <c r="D67" s="16" t="s">
        <v>12</v>
      </c>
      <c r="E67" s="2">
        <f>F67+K67+L67+M67+N67</f>
        <v>3650</v>
      </c>
      <c r="F67" s="91">
        <f t="shared" ref="F67" si="28">F69</f>
        <v>730</v>
      </c>
      <c r="G67" s="85"/>
      <c r="H67" s="85"/>
      <c r="I67" s="85"/>
      <c r="J67" s="86"/>
      <c r="K67" s="9">
        <f t="shared" ref="K67:L67" si="29">K69</f>
        <v>730</v>
      </c>
      <c r="L67" s="9">
        <f t="shared" si="29"/>
        <v>730</v>
      </c>
      <c r="M67" s="9">
        <f t="shared" ref="M67:N67" si="30">M69</f>
        <v>730</v>
      </c>
      <c r="N67" s="9">
        <f t="shared" si="30"/>
        <v>730</v>
      </c>
      <c r="O67" s="15"/>
    </row>
    <row r="68" spans="1:15 16382:16382" ht="93.75" customHeight="1" x14ac:dyDescent="0.2">
      <c r="A68" s="94" t="s">
        <v>14</v>
      </c>
      <c r="B68" s="75" t="s">
        <v>96</v>
      </c>
      <c r="C68" s="39" t="s">
        <v>108</v>
      </c>
      <c r="D68" s="16" t="s">
        <v>18</v>
      </c>
      <c r="E68" s="9">
        <f>E69</f>
        <v>3650</v>
      </c>
      <c r="F68" s="91">
        <f t="shared" ref="F68:N68" si="31">SUM(F69)</f>
        <v>730</v>
      </c>
      <c r="G68" s="85"/>
      <c r="H68" s="85"/>
      <c r="I68" s="85"/>
      <c r="J68" s="86"/>
      <c r="K68" s="9">
        <f t="shared" si="31"/>
        <v>730</v>
      </c>
      <c r="L68" s="9">
        <f t="shared" si="31"/>
        <v>730</v>
      </c>
      <c r="M68" s="9">
        <f t="shared" si="31"/>
        <v>730</v>
      </c>
      <c r="N68" s="9">
        <f t="shared" si="31"/>
        <v>730</v>
      </c>
      <c r="O68" s="112" t="s">
        <v>51</v>
      </c>
    </row>
    <row r="69" spans="1:15 16382:16382" ht="56.25" customHeight="1" x14ac:dyDescent="0.2">
      <c r="A69" s="95"/>
      <c r="B69" s="74"/>
      <c r="C69" s="15"/>
      <c r="D69" s="16" t="s">
        <v>12</v>
      </c>
      <c r="E69" s="2">
        <f>F69+K69+L69+M69+N69</f>
        <v>3650</v>
      </c>
      <c r="F69" s="91">
        <v>730</v>
      </c>
      <c r="G69" s="85"/>
      <c r="H69" s="85"/>
      <c r="I69" s="85"/>
      <c r="J69" s="86"/>
      <c r="K69" s="9">
        <v>730</v>
      </c>
      <c r="L69" s="9">
        <v>730</v>
      </c>
      <c r="M69" s="9">
        <v>730</v>
      </c>
      <c r="N69" s="9">
        <v>730</v>
      </c>
      <c r="O69" s="95"/>
    </row>
    <row r="70" spans="1:15 16382:16382" ht="19.5" customHeight="1" x14ac:dyDescent="0.2">
      <c r="A70" s="95"/>
      <c r="B70" s="72" t="s">
        <v>127</v>
      </c>
      <c r="C70" s="39" t="s">
        <v>64</v>
      </c>
      <c r="D70" s="39" t="s">
        <v>64</v>
      </c>
      <c r="E70" s="76" t="s">
        <v>4</v>
      </c>
      <c r="F70" s="92" t="s">
        <v>112</v>
      </c>
      <c r="G70" s="88" t="s">
        <v>99</v>
      </c>
      <c r="H70" s="89"/>
      <c r="I70" s="89"/>
      <c r="J70" s="90"/>
      <c r="K70" s="16" t="s">
        <v>82</v>
      </c>
      <c r="L70" s="16" t="s">
        <v>109</v>
      </c>
      <c r="M70" s="16" t="s">
        <v>110</v>
      </c>
      <c r="N70" s="16" t="s">
        <v>111</v>
      </c>
      <c r="O70" s="95"/>
    </row>
    <row r="71" spans="1:15 16382:16382" ht="19.5" customHeight="1" x14ac:dyDescent="0.2">
      <c r="A71" s="95"/>
      <c r="B71" s="73"/>
      <c r="C71" s="36"/>
      <c r="D71" s="36"/>
      <c r="E71" s="77"/>
      <c r="F71" s="93"/>
      <c r="G71" s="34" t="s">
        <v>100</v>
      </c>
      <c r="H71" s="34" t="s">
        <v>101</v>
      </c>
      <c r="I71" s="34" t="s">
        <v>97</v>
      </c>
      <c r="J71" s="34" t="s">
        <v>102</v>
      </c>
      <c r="K71" s="6"/>
      <c r="L71" s="6"/>
      <c r="M71" s="6"/>
      <c r="N71" s="6"/>
      <c r="O71" s="95"/>
    </row>
    <row r="72" spans="1:15 16382:16382" ht="11.25" customHeight="1" x14ac:dyDescent="0.2">
      <c r="A72" s="77"/>
      <c r="B72" s="74"/>
      <c r="C72" s="37"/>
      <c r="D72" s="37"/>
      <c r="E72" s="7">
        <v>14</v>
      </c>
      <c r="F72" s="7">
        <v>14</v>
      </c>
      <c r="G72" s="7">
        <v>14</v>
      </c>
      <c r="H72" s="7">
        <v>14</v>
      </c>
      <c r="I72" s="7">
        <v>14</v>
      </c>
      <c r="J72" s="7">
        <v>14</v>
      </c>
      <c r="K72" s="7">
        <v>14</v>
      </c>
      <c r="L72" s="7">
        <v>14</v>
      </c>
      <c r="M72" s="7">
        <v>14</v>
      </c>
      <c r="N72" s="7">
        <v>14</v>
      </c>
      <c r="O72" s="77"/>
    </row>
    <row r="73" spans="1:15 16382:16382" ht="11.25" customHeight="1" x14ac:dyDescent="0.2">
      <c r="A73" s="94" t="s">
        <v>44</v>
      </c>
      <c r="B73" s="75" t="s">
        <v>52</v>
      </c>
      <c r="C73" s="39" t="s">
        <v>108</v>
      </c>
      <c r="D73" s="16" t="s">
        <v>18</v>
      </c>
      <c r="E73" s="9">
        <f>E74</f>
        <v>73500</v>
      </c>
      <c r="F73" s="91">
        <f t="shared" ref="F73:N73" si="32">F74</f>
        <v>15000</v>
      </c>
      <c r="G73" s="85"/>
      <c r="H73" s="85"/>
      <c r="I73" s="85"/>
      <c r="J73" s="86"/>
      <c r="K73" s="9">
        <f t="shared" si="32"/>
        <v>15000</v>
      </c>
      <c r="L73" s="9">
        <f t="shared" si="32"/>
        <v>14500</v>
      </c>
      <c r="M73" s="9">
        <f t="shared" si="32"/>
        <v>14500</v>
      </c>
      <c r="N73" s="9">
        <f t="shared" si="32"/>
        <v>14500</v>
      </c>
      <c r="O73" s="39"/>
    </row>
    <row r="74" spans="1:15 16382:16382" ht="22.5" x14ac:dyDescent="0.2">
      <c r="A74" s="77"/>
      <c r="B74" s="74"/>
      <c r="C74" s="15"/>
      <c r="D74" s="16" t="s">
        <v>12</v>
      </c>
      <c r="E74" s="2">
        <f>F74+K74+L74+M74+N74</f>
        <v>73500</v>
      </c>
      <c r="F74" s="91">
        <f>F76+F86</f>
        <v>15000</v>
      </c>
      <c r="G74" s="85"/>
      <c r="H74" s="85"/>
      <c r="I74" s="85"/>
      <c r="J74" s="86"/>
      <c r="K74" s="9">
        <f>K76+K86</f>
        <v>15000</v>
      </c>
      <c r="L74" s="9">
        <f>L76+L86</f>
        <v>14500</v>
      </c>
      <c r="M74" s="9">
        <f>M76+M86</f>
        <v>14500</v>
      </c>
      <c r="N74" s="9">
        <f>N76+N86</f>
        <v>14500</v>
      </c>
      <c r="O74" s="15"/>
    </row>
    <row r="75" spans="1:15 16382:16382" ht="28.9" customHeight="1" x14ac:dyDescent="0.2">
      <c r="A75" s="94" t="s">
        <v>15</v>
      </c>
      <c r="B75" s="75" t="s">
        <v>26</v>
      </c>
      <c r="C75" s="39" t="s">
        <v>108</v>
      </c>
      <c r="D75" s="16" t="s">
        <v>18</v>
      </c>
      <c r="E75" s="9">
        <f>E76</f>
        <v>31000</v>
      </c>
      <c r="F75" s="91">
        <f t="shared" ref="F75:N75" si="33">F76</f>
        <v>6200</v>
      </c>
      <c r="G75" s="85"/>
      <c r="H75" s="85"/>
      <c r="I75" s="85"/>
      <c r="J75" s="86"/>
      <c r="K75" s="9">
        <f t="shared" si="33"/>
        <v>6200</v>
      </c>
      <c r="L75" s="9">
        <f t="shared" si="33"/>
        <v>6200</v>
      </c>
      <c r="M75" s="9">
        <f t="shared" si="33"/>
        <v>6200</v>
      </c>
      <c r="N75" s="9">
        <f t="shared" si="33"/>
        <v>6200</v>
      </c>
      <c r="O75" s="112" t="s">
        <v>48</v>
      </c>
    </row>
    <row r="76" spans="1:15 16382:16382" ht="37.9" customHeight="1" x14ac:dyDescent="0.2">
      <c r="A76" s="95"/>
      <c r="B76" s="74"/>
      <c r="C76" s="15"/>
      <c r="D76" s="16" t="s">
        <v>12</v>
      </c>
      <c r="E76" s="2">
        <f>F76+K76+L76+M76+N76</f>
        <v>31000</v>
      </c>
      <c r="F76" s="91">
        <v>6200</v>
      </c>
      <c r="G76" s="85"/>
      <c r="H76" s="85"/>
      <c r="I76" s="85"/>
      <c r="J76" s="86"/>
      <c r="K76" s="9">
        <v>6200</v>
      </c>
      <c r="L76" s="9">
        <v>6200</v>
      </c>
      <c r="M76" s="9">
        <v>6200</v>
      </c>
      <c r="N76" s="9">
        <v>6200</v>
      </c>
      <c r="O76" s="95"/>
    </row>
    <row r="77" spans="1:15 16382:16382" ht="19.5" customHeight="1" x14ac:dyDescent="0.2">
      <c r="A77" s="95"/>
      <c r="B77" s="72" t="s">
        <v>128</v>
      </c>
      <c r="C77" s="39" t="s">
        <v>64</v>
      </c>
      <c r="D77" s="39" t="s">
        <v>64</v>
      </c>
      <c r="E77" s="76" t="s">
        <v>4</v>
      </c>
      <c r="F77" s="92" t="s">
        <v>112</v>
      </c>
      <c r="G77" s="88" t="s">
        <v>99</v>
      </c>
      <c r="H77" s="89"/>
      <c r="I77" s="89"/>
      <c r="J77" s="90"/>
      <c r="K77" s="16" t="s">
        <v>82</v>
      </c>
      <c r="L77" s="16" t="s">
        <v>109</v>
      </c>
      <c r="M77" s="16" t="s">
        <v>110</v>
      </c>
      <c r="N77" s="16" t="s">
        <v>111</v>
      </c>
      <c r="O77" s="95"/>
    </row>
    <row r="78" spans="1:15 16382:16382" ht="19.5" customHeight="1" x14ac:dyDescent="0.2">
      <c r="A78" s="95"/>
      <c r="B78" s="73"/>
      <c r="C78" s="36"/>
      <c r="D78" s="36"/>
      <c r="E78" s="77"/>
      <c r="F78" s="93"/>
      <c r="G78" s="34" t="s">
        <v>100</v>
      </c>
      <c r="H78" s="34" t="s">
        <v>101</v>
      </c>
      <c r="I78" s="34" t="s">
        <v>97</v>
      </c>
      <c r="J78" s="34" t="s">
        <v>102</v>
      </c>
      <c r="K78" s="6"/>
      <c r="L78" s="6"/>
      <c r="M78" s="6"/>
      <c r="N78" s="6"/>
      <c r="O78" s="95"/>
    </row>
    <row r="79" spans="1:15 16382:16382" ht="19.5" customHeight="1" x14ac:dyDescent="0.2">
      <c r="A79" s="77"/>
      <c r="B79" s="74"/>
      <c r="C79" s="37"/>
      <c r="D79" s="37"/>
      <c r="E79" s="7">
        <v>4</v>
      </c>
      <c r="F79" s="7">
        <v>4</v>
      </c>
      <c r="G79" s="7">
        <v>4</v>
      </c>
      <c r="H79" s="7">
        <v>4</v>
      </c>
      <c r="I79" s="7">
        <v>4</v>
      </c>
      <c r="J79" s="7">
        <v>4</v>
      </c>
      <c r="K79" s="7">
        <v>4</v>
      </c>
      <c r="L79" s="7">
        <v>4</v>
      </c>
      <c r="M79" s="7">
        <v>4</v>
      </c>
      <c r="N79" s="7">
        <v>4</v>
      </c>
      <c r="O79" s="95"/>
      <c r="XFB79" s="7">
        <v>100</v>
      </c>
    </row>
    <row r="80" spans="1:15 16382:16382" ht="37.15" customHeight="1" x14ac:dyDescent="0.2">
      <c r="A80" s="94" t="s">
        <v>16</v>
      </c>
      <c r="B80" s="75" t="s">
        <v>27</v>
      </c>
      <c r="C80" s="39" t="s">
        <v>108</v>
      </c>
      <c r="D80" s="16" t="s">
        <v>18</v>
      </c>
      <c r="E80" s="9">
        <f>E81</f>
        <v>0</v>
      </c>
      <c r="F80" s="91">
        <f t="shared" ref="F80:N95" si="34">SUM(F81)</f>
        <v>0</v>
      </c>
      <c r="G80" s="85"/>
      <c r="H80" s="85"/>
      <c r="I80" s="85"/>
      <c r="J80" s="86"/>
      <c r="K80" s="9">
        <f t="shared" si="34"/>
        <v>0</v>
      </c>
      <c r="L80" s="9">
        <f t="shared" si="34"/>
        <v>0</v>
      </c>
      <c r="M80" s="9">
        <f t="shared" si="34"/>
        <v>0</v>
      </c>
      <c r="N80" s="9">
        <f t="shared" si="34"/>
        <v>0</v>
      </c>
      <c r="O80" s="95"/>
    </row>
    <row r="81" spans="1:15" ht="46.5" customHeight="1" x14ac:dyDescent="0.2">
      <c r="A81" s="95"/>
      <c r="B81" s="74"/>
      <c r="C81" s="15"/>
      <c r="D81" s="16" t="s">
        <v>12</v>
      </c>
      <c r="E81" s="2">
        <f>F81+K81+L81+M81+N81</f>
        <v>0</v>
      </c>
      <c r="F81" s="91">
        <v>0</v>
      </c>
      <c r="G81" s="85"/>
      <c r="H81" s="85"/>
      <c r="I81" s="85"/>
      <c r="J81" s="86"/>
      <c r="K81" s="9">
        <v>0</v>
      </c>
      <c r="L81" s="9">
        <v>0</v>
      </c>
      <c r="M81" s="9">
        <v>0</v>
      </c>
      <c r="N81" s="9">
        <v>0</v>
      </c>
      <c r="O81" s="95"/>
    </row>
    <row r="82" spans="1:15" ht="19.5" customHeight="1" x14ac:dyDescent="0.2">
      <c r="A82" s="95"/>
      <c r="B82" s="72" t="s">
        <v>129</v>
      </c>
      <c r="C82" s="39" t="s">
        <v>64</v>
      </c>
      <c r="D82" s="39" t="s">
        <v>64</v>
      </c>
      <c r="E82" s="76" t="s">
        <v>4</v>
      </c>
      <c r="F82" s="92" t="s">
        <v>112</v>
      </c>
      <c r="G82" s="88" t="s">
        <v>99</v>
      </c>
      <c r="H82" s="89"/>
      <c r="I82" s="89"/>
      <c r="J82" s="90"/>
      <c r="K82" s="16" t="s">
        <v>82</v>
      </c>
      <c r="L82" s="16" t="s">
        <v>109</v>
      </c>
      <c r="M82" s="16" t="s">
        <v>110</v>
      </c>
      <c r="N82" s="16" t="s">
        <v>111</v>
      </c>
      <c r="O82" s="95"/>
    </row>
    <row r="83" spans="1:15" ht="19.5" customHeight="1" x14ac:dyDescent="0.2">
      <c r="A83" s="95"/>
      <c r="B83" s="73"/>
      <c r="C83" s="36"/>
      <c r="D83" s="36"/>
      <c r="E83" s="77"/>
      <c r="F83" s="93"/>
      <c r="G83" s="34" t="s">
        <v>100</v>
      </c>
      <c r="H83" s="34" t="s">
        <v>101</v>
      </c>
      <c r="I83" s="34" t="s">
        <v>97</v>
      </c>
      <c r="J83" s="34" t="s">
        <v>102</v>
      </c>
      <c r="K83" s="6"/>
      <c r="L83" s="6"/>
      <c r="M83" s="6"/>
      <c r="N83" s="6"/>
      <c r="O83" s="95"/>
    </row>
    <row r="84" spans="1:15" ht="19.5" customHeight="1" x14ac:dyDescent="0.2">
      <c r="A84" s="77"/>
      <c r="B84" s="74"/>
      <c r="C84" s="37"/>
      <c r="D84" s="37"/>
      <c r="E84" s="7">
        <v>4</v>
      </c>
      <c r="F84" s="7">
        <v>4</v>
      </c>
      <c r="G84" s="7">
        <v>4</v>
      </c>
      <c r="H84" s="7">
        <v>4</v>
      </c>
      <c r="I84" s="7">
        <v>4</v>
      </c>
      <c r="J84" s="7">
        <v>4</v>
      </c>
      <c r="K84" s="7">
        <v>4</v>
      </c>
      <c r="L84" s="7">
        <v>4</v>
      </c>
      <c r="M84" s="7">
        <v>4</v>
      </c>
      <c r="N84" s="7">
        <v>4</v>
      </c>
      <c r="O84" s="95"/>
    </row>
    <row r="85" spans="1:15" ht="46.15" customHeight="1" x14ac:dyDescent="0.2">
      <c r="A85" s="94" t="s">
        <v>28</v>
      </c>
      <c r="B85" s="75" t="s">
        <v>29</v>
      </c>
      <c r="C85" s="39" t="s">
        <v>108</v>
      </c>
      <c r="D85" s="16" t="s">
        <v>18</v>
      </c>
      <c r="E85" s="9">
        <f>SUM(E86)</f>
        <v>42500</v>
      </c>
      <c r="F85" s="91">
        <f t="shared" si="34"/>
        <v>8800</v>
      </c>
      <c r="G85" s="85"/>
      <c r="H85" s="85"/>
      <c r="I85" s="85"/>
      <c r="J85" s="86"/>
      <c r="K85" s="9">
        <f t="shared" si="34"/>
        <v>8800</v>
      </c>
      <c r="L85" s="9">
        <f t="shared" si="34"/>
        <v>8300</v>
      </c>
      <c r="M85" s="9">
        <f t="shared" si="34"/>
        <v>8300</v>
      </c>
      <c r="N85" s="9">
        <f t="shared" si="34"/>
        <v>8300</v>
      </c>
      <c r="O85" s="95"/>
    </row>
    <row r="86" spans="1:15" ht="22.5" x14ac:dyDescent="0.2">
      <c r="A86" s="95"/>
      <c r="B86" s="74"/>
      <c r="C86" s="15"/>
      <c r="D86" s="16" t="s">
        <v>12</v>
      </c>
      <c r="E86" s="9">
        <f>F86+K86+L86+M86+N86</f>
        <v>42500</v>
      </c>
      <c r="F86" s="91">
        <v>8800</v>
      </c>
      <c r="G86" s="85"/>
      <c r="H86" s="85"/>
      <c r="I86" s="85"/>
      <c r="J86" s="86"/>
      <c r="K86" s="9">
        <v>8800</v>
      </c>
      <c r="L86" s="9">
        <v>8300</v>
      </c>
      <c r="M86" s="9">
        <v>8300</v>
      </c>
      <c r="N86" s="9">
        <v>8300</v>
      </c>
      <c r="O86" s="95"/>
    </row>
    <row r="87" spans="1:15" ht="19.5" customHeight="1" x14ac:dyDescent="0.2">
      <c r="A87" s="95"/>
      <c r="B87" s="72" t="s">
        <v>130</v>
      </c>
      <c r="C87" s="39" t="s">
        <v>64</v>
      </c>
      <c r="D87" s="39" t="s">
        <v>64</v>
      </c>
      <c r="E87" s="76" t="s">
        <v>4</v>
      </c>
      <c r="F87" s="92" t="s">
        <v>112</v>
      </c>
      <c r="G87" s="88" t="s">
        <v>99</v>
      </c>
      <c r="H87" s="89"/>
      <c r="I87" s="89"/>
      <c r="J87" s="90"/>
      <c r="K87" s="16" t="s">
        <v>82</v>
      </c>
      <c r="L87" s="16" t="s">
        <v>109</v>
      </c>
      <c r="M87" s="16" t="s">
        <v>110</v>
      </c>
      <c r="N87" s="16" t="s">
        <v>111</v>
      </c>
      <c r="O87" s="95"/>
    </row>
    <row r="88" spans="1:15" ht="19.5" customHeight="1" x14ac:dyDescent="0.2">
      <c r="A88" s="95"/>
      <c r="B88" s="73"/>
      <c r="C88" s="36"/>
      <c r="D88" s="36"/>
      <c r="E88" s="77"/>
      <c r="F88" s="93"/>
      <c r="G88" s="34" t="s">
        <v>100</v>
      </c>
      <c r="H88" s="34" t="s">
        <v>101</v>
      </c>
      <c r="I88" s="34" t="s">
        <v>97</v>
      </c>
      <c r="J88" s="34" t="s">
        <v>102</v>
      </c>
      <c r="K88" s="6"/>
      <c r="L88" s="6"/>
      <c r="M88" s="6"/>
      <c r="N88" s="6"/>
      <c r="O88" s="95"/>
    </row>
    <row r="89" spans="1:15" ht="19.5" customHeight="1" x14ac:dyDescent="0.2">
      <c r="A89" s="77"/>
      <c r="B89" s="74"/>
      <c r="C89" s="37"/>
      <c r="D89" s="37"/>
      <c r="E89" s="7">
        <v>21</v>
      </c>
      <c r="F89" s="7">
        <v>21</v>
      </c>
      <c r="G89" s="7">
        <v>21</v>
      </c>
      <c r="H89" s="7">
        <v>21</v>
      </c>
      <c r="I89" s="7">
        <v>21</v>
      </c>
      <c r="J89" s="7">
        <v>21</v>
      </c>
      <c r="K89" s="7">
        <v>21</v>
      </c>
      <c r="L89" s="7">
        <v>21</v>
      </c>
      <c r="M89" s="7">
        <v>21</v>
      </c>
      <c r="N89" s="7">
        <v>21</v>
      </c>
      <c r="O89" s="95"/>
    </row>
    <row r="90" spans="1:15" ht="46.15" customHeight="1" x14ac:dyDescent="0.2">
      <c r="A90" s="94" t="s">
        <v>118</v>
      </c>
      <c r="B90" s="75" t="s">
        <v>119</v>
      </c>
      <c r="C90" s="39" t="s">
        <v>108</v>
      </c>
      <c r="D90" s="16" t="s">
        <v>18</v>
      </c>
      <c r="E90" s="9">
        <f>SUM(E91)</f>
        <v>0</v>
      </c>
      <c r="F90" s="91">
        <f t="shared" si="34"/>
        <v>0</v>
      </c>
      <c r="G90" s="85"/>
      <c r="H90" s="85"/>
      <c r="I90" s="85"/>
      <c r="J90" s="86"/>
      <c r="K90" s="9">
        <f t="shared" si="34"/>
        <v>0</v>
      </c>
      <c r="L90" s="9">
        <f t="shared" si="34"/>
        <v>0</v>
      </c>
      <c r="M90" s="9">
        <f t="shared" si="34"/>
        <v>0</v>
      </c>
      <c r="N90" s="9">
        <f t="shared" si="34"/>
        <v>0</v>
      </c>
      <c r="O90" s="95"/>
    </row>
    <row r="91" spans="1:15" ht="22.5" x14ac:dyDescent="0.2">
      <c r="A91" s="95"/>
      <c r="B91" s="74"/>
      <c r="C91" s="15"/>
      <c r="D91" s="16" t="s">
        <v>12</v>
      </c>
      <c r="E91" s="2">
        <f>F91+K91+L91+M91+N91</f>
        <v>0</v>
      </c>
      <c r="F91" s="91">
        <v>0</v>
      </c>
      <c r="G91" s="85"/>
      <c r="H91" s="85"/>
      <c r="I91" s="85"/>
      <c r="J91" s="86"/>
      <c r="K91" s="9">
        <v>0</v>
      </c>
      <c r="L91" s="9">
        <v>0</v>
      </c>
      <c r="M91" s="9">
        <v>0</v>
      </c>
      <c r="N91" s="9">
        <v>0</v>
      </c>
      <c r="O91" s="95"/>
    </row>
    <row r="92" spans="1:15" ht="19.5" customHeight="1" x14ac:dyDescent="0.2">
      <c r="A92" s="95"/>
      <c r="B92" s="72" t="s">
        <v>131</v>
      </c>
      <c r="C92" s="39" t="s">
        <v>64</v>
      </c>
      <c r="D92" s="39" t="s">
        <v>64</v>
      </c>
      <c r="E92" s="76" t="s">
        <v>4</v>
      </c>
      <c r="F92" s="92" t="s">
        <v>112</v>
      </c>
      <c r="G92" s="88" t="s">
        <v>99</v>
      </c>
      <c r="H92" s="89"/>
      <c r="I92" s="89"/>
      <c r="J92" s="90"/>
      <c r="K92" s="16" t="s">
        <v>82</v>
      </c>
      <c r="L92" s="16" t="s">
        <v>109</v>
      </c>
      <c r="M92" s="16" t="s">
        <v>110</v>
      </c>
      <c r="N92" s="16" t="s">
        <v>111</v>
      </c>
      <c r="O92" s="95"/>
    </row>
    <row r="93" spans="1:15" ht="19.5" customHeight="1" x14ac:dyDescent="0.2">
      <c r="A93" s="95"/>
      <c r="B93" s="73"/>
      <c r="C93" s="36"/>
      <c r="D93" s="36"/>
      <c r="E93" s="77"/>
      <c r="F93" s="93"/>
      <c r="G93" s="34" t="s">
        <v>100</v>
      </c>
      <c r="H93" s="34" t="s">
        <v>101</v>
      </c>
      <c r="I93" s="34" t="s">
        <v>97</v>
      </c>
      <c r="J93" s="34" t="s">
        <v>102</v>
      </c>
      <c r="K93" s="6"/>
      <c r="L93" s="6"/>
      <c r="M93" s="6"/>
      <c r="N93" s="6"/>
      <c r="O93" s="95"/>
    </row>
    <row r="94" spans="1:15" ht="19.5" customHeight="1" x14ac:dyDescent="0.2">
      <c r="A94" s="77"/>
      <c r="B94" s="74"/>
      <c r="C94" s="37"/>
      <c r="D94" s="37"/>
      <c r="E94" s="7">
        <v>1</v>
      </c>
      <c r="F94" s="7">
        <v>1</v>
      </c>
      <c r="G94" s="7">
        <v>0</v>
      </c>
      <c r="H94" s="7">
        <v>0</v>
      </c>
      <c r="I94" s="7">
        <v>0</v>
      </c>
      <c r="J94" s="7">
        <v>1</v>
      </c>
      <c r="K94" s="7">
        <v>0</v>
      </c>
      <c r="L94" s="7">
        <v>0</v>
      </c>
      <c r="M94" s="7">
        <v>0</v>
      </c>
      <c r="N94" s="7">
        <v>0</v>
      </c>
      <c r="O94" s="77"/>
    </row>
    <row r="95" spans="1:15" x14ac:dyDescent="0.2">
      <c r="A95" s="94" t="s">
        <v>53</v>
      </c>
      <c r="B95" s="75" t="s">
        <v>54</v>
      </c>
      <c r="C95" s="39" t="s">
        <v>108</v>
      </c>
      <c r="D95" s="16" t="s">
        <v>18</v>
      </c>
      <c r="E95" s="9">
        <f>SUM(E96)</f>
        <v>0</v>
      </c>
      <c r="F95" s="91">
        <f t="shared" si="34"/>
        <v>0</v>
      </c>
      <c r="G95" s="85"/>
      <c r="H95" s="85"/>
      <c r="I95" s="85"/>
      <c r="J95" s="86"/>
      <c r="K95" s="9">
        <f t="shared" si="34"/>
        <v>0</v>
      </c>
      <c r="L95" s="9">
        <f t="shared" si="34"/>
        <v>0</v>
      </c>
      <c r="M95" s="9">
        <f t="shared" si="34"/>
        <v>0</v>
      </c>
      <c r="N95" s="9">
        <f t="shared" si="34"/>
        <v>0</v>
      </c>
      <c r="O95" s="39"/>
    </row>
    <row r="96" spans="1:15" ht="22.5" x14ac:dyDescent="0.2">
      <c r="A96" s="77"/>
      <c r="B96" s="74"/>
      <c r="C96" s="15"/>
      <c r="D96" s="16" t="s">
        <v>12</v>
      </c>
      <c r="E96" s="2">
        <f>F96+K96+L96+M96+N96</f>
        <v>0</v>
      </c>
      <c r="F96" s="91">
        <f t="shared" ref="F96:N96" si="35">F97</f>
        <v>0</v>
      </c>
      <c r="G96" s="85"/>
      <c r="H96" s="85"/>
      <c r="I96" s="85"/>
      <c r="J96" s="86"/>
      <c r="K96" s="9">
        <f t="shared" si="35"/>
        <v>0</v>
      </c>
      <c r="L96" s="9">
        <f t="shared" si="35"/>
        <v>0</v>
      </c>
      <c r="M96" s="9">
        <f t="shared" si="35"/>
        <v>0</v>
      </c>
      <c r="N96" s="9">
        <f t="shared" si="35"/>
        <v>0</v>
      </c>
      <c r="O96" s="15"/>
    </row>
    <row r="97" spans="1:15" ht="38.450000000000003" customHeight="1" x14ac:dyDescent="0.2">
      <c r="A97" s="94" t="s">
        <v>30</v>
      </c>
      <c r="B97" s="75" t="s">
        <v>31</v>
      </c>
      <c r="C97" s="39" t="s">
        <v>108</v>
      </c>
      <c r="D97" s="16" t="s">
        <v>18</v>
      </c>
      <c r="E97" s="9">
        <f>SUM(E98)</f>
        <v>0</v>
      </c>
      <c r="F97" s="91">
        <f t="shared" ref="F97:N97" si="36">SUM(F98)</f>
        <v>0</v>
      </c>
      <c r="G97" s="85"/>
      <c r="H97" s="85"/>
      <c r="I97" s="85"/>
      <c r="J97" s="86"/>
      <c r="K97" s="9">
        <f t="shared" si="36"/>
        <v>0</v>
      </c>
      <c r="L97" s="9">
        <f t="shared" si="36"/>
        <v>0</v>
      </c>
      <c r="M97" s="9">
        <f t="shared" si="36"/>
        <v>0</v>
      </c>
      <c r="N97" s="9">
        <f t="shared" si="36"/>
        <v>0</v>
      </c>
      <c r="O97" s="112" t="s">
        <v>55</v>
      </c>
    </row>
    <row r="98" spans="1:15" ht="22.5" x14ac:dyDescent="0.2">
      <c r="A98" s="95"/>
      <c r="B98" s="74"/>
      <c r="C98" s="15"/>
      <c r="D98" s="16" t="s">
        <v>12</v>
      </c>
      <c r="E98" s="2">
        <f>F98+K98+L98+M98+N98</f>
        <v>0</v>
      </c>
      <c r="F98" s="91">
        <v>0</v>
      </c>
      <c r="G98" s="85"/>
      <c r="H98" s="85"/>
      <c r="I98" s="85"/>
      <c r="J98" s="86"/>
      <c r="K98" s="9">
        <v>0</v>
      </c>
      <c r="L98" s="9">
        <v>0</v>
      </c>
      <c r="M98" s="9">
        <v>0</v>
      </c>
      <c r="N98" s="9">
        <v>0</v>
      </c>
      <c r="O98" s="95"/>
    </row>
    <row r="99" spans="1:15" ht="19.5" customHeight="1" x14ac:dyDescent="0.2">
      <c r="A99" s="95"/>
      <c r="B99" s="72" t="s">
        <v>132</v>
      </c>
      <c r="C99" s="39" t="s">
        <v>64</v>
      </c>
      <c r="D99" s="39" t="s">
        <v>64</v>
      </c>
      <c r="E99" s="76" t="s">
        <v>4</v>
      </c>
      <c r="F99" s="92" t="s">
        <v>112</v>
      </c>
      <c r="G99" s="88" t="s">
        <v>99</v>
      </c>
      <c r="H99" s="89"/>
      <c r="I99" s="89"/>
      <c r="J99" s="90"/>
      <c r="K99" s="16" t="s">
        <v>82</v>
      </c>
      <c r="L99" s="16" t="s">
        <v>109</v>
      </c>
      <c r="M99" s="16" t="s">
        <v>110</v>
      </c>
      <c r="N99" s="16" t="s">
        <v>111</v>
      </c>
      <c r="O99" s="95"/>
    </row>
    <row r="100" spans="1:15" ht="19.5" customHeight="1" x14ac:dyDescent="0.2">
      <c r="A100" s="95"/>
      <c r="B100" s="73"/>
      <c r="C100" s="36"/>
      <c r="D100" s="36"/>
      <c r="E100" s="77"/>
      <c r="F100" s="93"/>
      <c r="G100" s="34" t="s">
        <v>100</v>
      </c>
      <c r="H100" s="34" t="s">
        <v>101</v>
      </c>
      <c r="I100" s="34" t="s">
        <v>97</v>
      </c>
      <c r="J100" s="34" t="s">
        <v>102</v>
      </c>
      <c r="K100" s="6"/>
      <c r="L100" s="6"/>
      <c r="M100" s="6"/>
      <c r="N100" s="6"/>
      <c r="O100" s="95"/>
    </row>
    <row r="101" spans="1:15" ht="19.5" customHeight="1" x14ac:dyDescent="0.2">
      <c r="A101" s="77"/>
      <c r="B101" s="74"/>
      <c r="C101" s="37"/>
      <c r="D101" s="37"/>
      <c r="E101" s="7">
        <v>55</v>
      </c>
      <c r="F101" s="7">
        <v>55</v>
      </c>
      <c r="G101" s="7">
        <v>55</v>
      </c>
      <c r="H101" s="7">
        <v>55</v>
      </c>
      <c r="I101" s="7">
        <v>55</v>
      </c>
      <c r="J101" s="7">
        <v>55</v>
      </c>
      <c r="K101" s="7">
        <v>55</v>
      </c>
      <c r="L101" s="7">
        <v>55</v>
      </c>
      <c r="M101" s="7">
        <v>55</v>
      </c>
      <c r="N101" s="7">
        <v>55</v>
      </c>
      <c r="O101" s="77"/>
    </row>
    <row r="102" spans="1:15" ht="11.25" customHeight="1" x14ac:dyDescent="0.2">
      <c r="A102" s="94" t="s">
        <v>56</v>
      </c>
      <c r="B102" s="72" t="s">
        <v>104</v>
      </c>
      <c r="C102" s="39" t="s">
        <v>108</v>
      </c>
      <c r="D102" s="16" t="s">
        <v>18</v>
      </c>
      <c r="E102" s="9">
        <f>SUM(E103:E105)</f>
        <v>149.69</v>
      </c>
      <c r="F102" s="91">
        <f>SUM(F103:J105)</f>
        <v>149.69</v>
      </c>
      <c r="G102" s="85"/>
      <c r="H102" s="85"/>
      <c r="I102" s="85"/>
      <c r="J102" s="86"/>
      <c r="K102" s="9">
        <f>SUM(K103:K105)</f>
        <v>0</v>
      </c>
      <c r="L102" s="9">
        <f>SUM(L103:L105)</f>
        <v>0</v>
      </c>
      <c r="M102" s="9">
        <f>SUM(M103:M105)</f>
        <v>0</v>
      </c>
      <c r="N102" s="9">
        <f>SUM(N103:N105)</f>
        <v>0</v>
      </c>
      <c r="O102" s="39"/>
    </row>
    <row r="103" spans="1:15" ht="22.5" x14ac:dyDescent="0.2">
      <c r="A103" s="95"/>
      <c r="B103" s="73"/>
      <c r="C103" s="8"/>
      <c r="D103" s="16" t="s">
        <v>12</v>
      </c>
      <c r="E103" s="2">
        <f>F103+K103+L103+M103+N103</f>
        <v>149.69</v>
      </c>
      <c r="F103" s="91">
        <f t="shared" ref="F103:F105" si="37">F107</f>
        <v>149.69</v>
      </c>
      <c r="G103" s="85"/>
      <c r="H103" s="85"/>
      <c r="I103" s="85"/>
      <c r="J103" s="86"/>
      <c r="K103" s="2">
        <f t="shared" ref="K103:L105" si="38">K107</f>
        <v>0</v>
      </c>
      <c r="L103" s="2">
        <f t="shared" si="38"/>
        <v>0</v>
      </c>
      <c r="M103" s="2">
        <f t="shared" ref="M103:N103" si="39">M107</f>
        <v>0</v>
      </c>
      <c r="N103" s="2">
        <f t="shared" si="39"/>
        <v>0</v>
      </c>
      <c r="O103" s="8"/>
    </row>
    <row r="104" spans="1:15" ht="22.5" x14ac:dyDescent="0.2">
      <c r="A104" s="95"/>
      <c r="B104" s="73"/>
      <c r="C104" s="8"/>
      <c r="D104" s="16" t="s">
        <v>6</v>
      </c>
      <c r="E104" s="2">
        <f>F104+K104+L104+M104+N104</f>
        <v>0</v>
      </c>
      <c r="F104" s="91">
        <f t="shared" si="37"/>
        <v>0</v>
      </c>
      <c r="G104" s="85"/>
      <c r="H104" s="85"/>
      <c r="I104" s="85"/>
      <c r="J104" s="86"/>
      <c r="K104" s="2">
        <f t="shared" si="38"/>
        <v>0</v>
      </c>
      <c r="L104" s="2">
        <f t="shared" si="38"/>
        <v>0</v>
      </c>
      <c r="M104" s="2">
        <f t="shared" ref="M104:N104" si="40">M108</f>
        <v>0</v>
      </c>
      <c r="N104" s="2">
        <f t="shared" si="40"/>
        <v>0</v>
      </c>
      <c r="O104" s="8"/>
    </row>
    <row r="105" spans="1:15" ht="33.75" x14ac:dyDescent="0.2">
      <c r="A105" s="77"/>
      <c r="B105" s="74"/>
      <c r="C105" s="15"/>
      <c r="D105" s="16" t="s">
        <v>33</v>
      </c>
      <c r="E105" s="2">
        <f>F105+K105+L105+M105+N105</f>
        <v>0</v>
      </c>
      <c r="F105" s="91">
        <f t="shared" si="37"/>
        <v>0</v>
      </c>
      <c r="G105" s="85"/>
      <c r="H105" s="85"/>
      <c r="I105" s="85"/>
      <c r="J105" s="86"/>
      <c r="K105" s="2">
        <f t="shared" si="38"/>
        <v>0</v>
      </c>
      <c r="L105" s="2">
        <f t="shared" si="38"/>
        <v>0</v>
      </c>
      <c r="M105" s="2">
        <f t="shared" ref="M105:N105" si="41">M109</f>
        <v>0</v>
      </c>
      <c r="N105" s="2">
        <f t="shared" si="41"/>
        <v>0</v>
      </c>
      <c r="O105" s="15"/>
    </row>
    <row r="106" spans="1:15" ht="13.15" customHeight="1" x14ac:dyDescent="0.2">
      <c r="A106" s="94" t="s">
        <v>32</v>
      </c>
      <c r="B106" s="72" t="s">
        <v>103</v>
      </c>
      <c r="C106" s="39" t="s">
        <v>108</v>
      </c>
      <c r="D106" s="16" t="s">
        <v>18</v>
      </c>
      <c r="E106" s="9">
        <f>SUM(E107:E109)</f>
        <v>149.69</v>
      </c>
      <c r="F106" s="91">
        <f>SUM(F107:J109)</f>
        <v>149.69</v>
      </c>
      <c r="G106" s="85"/>
      <c r="H106" s="85"/>
      <c r="I106" s="85"/>
      <c r="J106" s="86"/>
      <c r="K106" s="9">
        <f>SUM(K107:K109)</f>
        <v>0</v>
      </c>
      <c r="L106" s="9">
        <f>SUM(L107:L109)</f>
        <v>0</v>
      </c>
      <c r="M106" s="9">
        <f>SUM(M107:M109)</f>
        <v>0</v>
      </c>
      <c r="N106" s="9">
        <f>SUM(N107:N109)</f>
        <v>0</v>
      </c>
      <c r="O106" s="112" t="s">
        <v>49</v>
      </c>
    </row>
    <row r="107" spans="1:15" ht="26.45" customHeight="1" x14ac:dyDescent="0.2">
      <c r="A107" s="95"/>
      <c r="B107" s="73"/>
      <c r="C107" s="8"/>
      <c r="D107" s="16" t="s">
        <v>12</v>
      </c>
      <c r="E107" s="2">
        <f>F107+K107+L107+M107+N107</f>
        <v>149.69</v>
      </c>
      <c r="F107" s="91">
        <v>149.69</v>
      </c>
      <c r="G107" s="85"/>
      <c r="H107" s="85"/>
      <c r="I107" s="85"/>
      <c r="J107" s="86"/>
      <c r="K107" s="9">
        <v>0</v>
      </c>
      <c r="L107" s="9">
        <v>0</v>
      </c>
      <c r="M107" s="9">
        <v>0</v>
      </c>
      <c r="N107" s="9">
        <v>0</v>
      </c>
      <c r="O107" s="95"/>
    </row>
    <row r="108" spans="1:15" ht="22.5" x14ac:dyDescent="0.2">
      <c r="A108" s="95"/>
      <c r="B108" s="73"/>
      <c r="C108" s="8"/>
      <c r="D108" s="16" t="s">
        <v>6</v>
      </c>
      <c r="E108" s="2">
        <f>F108+K108+L108+M108+N108</f>
        <v>0</v>
      </c>
      <c r="F108" s="91">
        <v>0</v>
      </c>
      <c r="G108" s="85"/>
      <c r="H108" s="85"/>
      <c r="I108" s="85"/>
      <c r="J108" s="86"/>
      <c r="K108" s="9">
        <v>0</v>
      </c>
      <c r="L108" s="9">
        <v>0</v>
      </c>
      <c r="M108" s="9">
        <v>0</v>
      </c>
      <c r="N108" s="9">
        <v>0</v>
      </c>
      <c r="O108" s="95"/>
    </row>
    <row r="109" spans="1:15" ht="31.5" customHeight="1" x14ac:dyDescent="0.2">
      <c r="A109" s="95"/>
      <c r="B109" s="74"/>
      <c r="C109" s="15"/>
      <c r="D109" s="16" t="s">
        <v>33</v>
      </c>
      <c r="E109" s="2">
        <f>F109+K109+L109+M109+N109</f>
        <v>0</v>
      </c>
      <c r="F109" s="91">
        <v>0</v>
      </c>
      <c r="G109" s="85"/>
      <c r="H109" s="85"/>
      <c r="I109" s="85"/>
      <c r="J109" s="86"/>
      <c r="K109" s="9">
        <v>0</v>
      </c>
      <c r="L109" s="9">
        <v>0</v>
      </c>
      <c r="M109" s="9">
        <v>0</v>
      </c>
      <c r="N109" s="9">
        <v>0</v>
      </c>
      <c r="O109" s="95"/>
    </row>
    <row r="110" spans="1:15" ht="24" customHeight="1" x14ac:dyDescent="0.2">
      <c r="A110" s="95"/>
      <c r="B110" s="72" t="s">
        <v>133</v>
      </c>
      <c r="C110" s="39" t="s">
        <v>64</v>
      </c>
      <c r="D110" s="39" t="s">
        <v>64</v>
      </c>
      <c r="E110" s="76" t="s">
        <v>4</v>
      </c>
      <c r="F110" s="92" t="s">
        <v>112</v>
      </c>
      <c r="G110" s="88" t="s">
        <v>99</v>
      </c>
      <c r="H110" s="89"/>
      <c r="I110" s="89"/>
      <c r="J110" s="90"/>
      <c r="K110" s="16" t="s">
        <v>82</v>
      </c>
      <c r="L110" s="16" t="s">
        <v>109</v>
      </c>
      <c r="M110" s="16" t="s">
        <v>110</v>
      </c>
      <c r="N110" s="16" t="s">
        <v>111</v>
      </c>
      <c r="O110" s="95"/>
    </row>
    <row r="111" spans="1:15" ht="23.25" customHeight="1" x14ac:dyDescent="0.2">
      <c r="A111" s="95"/>
      <c r="B111" s="73"/>
      <c r="C111" s="36"/>
      <c r="D111" s="36"/>
      <c r="E111" s="77"/>
      <c r="F111" s="93"/>
      <c r="G111" s="34" t="s">
        <v>100</v>
      </c>
      <c r="H111" s="34" t="s">
        <v>101</v>
      </c>
      <c r="I111" s="34" t="s">
        <v>97</v>
      </c>
      <c r="J111" s="34" t="s">
        <v>102</v>
      </c>
      <c r="K111" s="6"/>
      <c r="L111" s="6"/>
      <c r="M111" s="6"/>
      <c r="N111" s="6"/>
      <c r="O111" s="95"/>
    </row>
    <row r="112" spans="1:15" ht="11.25" customHeight="1" x14ac:dyDescent="0.2">
      <c r="A112" s="77"/>
      <c r="B112" s="74"/>
      <c r="C112" s="37"/>
      <c r="D112" s="37"/>
      <c r="E112" s="9">
        <v>14</v>
      </c>
      <c r="F112" s="9">
        <v>1</v>
      </c>
      <c r="G112" s="9">
        <v>0</v>
      </c>
      <c r="H112" s="9">
        <v>0</v>
      </c>
      <c r="I112" s="9">
        <v>0</v>
      </c>
      <c r="J112" s="9">
        <v>1</v>
      </c>
      <c r="K112" s="9">
        <v>0</v>
      </c>
      <c r="L112" s="9">
        <v>0</v>
      </c>
      <c r="M112" s="9">
        <v>0</v>
      </c>
      <c r="N112" s="9">
        <v>0</v>
      </c>
      <c r="O112" s="95"/>
    </row>
    <row r="113" spans="1:15" ht="11.25" customHeight="1" x14ac:dyDescent="0.2">
      <c r="A113" s="94">
        <v>6</v>
      </c>
      <c r="B113" s="72" t="s">
        <v>120</v>
      </c>
      <c r="C113" s="39" t="s">
        <v>108</v>
      </c>
      <c r="D113" s="16" t="s">
        <v>18</v>
      </c>
      <c r="E113" s="9">
        <f>SUM(E114:E116)</f>
        <v>37162.25</v>
      </c>
      <c r="F113" s="91">
        <f>SUM(F114:J116)</f>
        <v>11568.3</v>
      </c>
      <c r="G113" s="85"/>
      <c r="H113" s="85"/>
      <c r="I113" s="85"/>
      <c r="J113" s="86"/>
      <c r="K113" s="9">
        <f>SUM(K114:K116)</f>
        <v>13662.119999999999</v>
      </c>
      <c r="L113" s="9">
        <f>SUM(L114:L116)</f>
        <v>11931.83</v>
      </c>
      <c r="M113" s="9">
        <f>SUM(M114:M116)</f>
        <v>0</v>
      </c>
      <c r="N113" s="9">
        <f>SUM(N114:N116)</f>
        <v>0</v>
      </c>
      <c r="O113" s="39"/>
    </row>
    <row r="114" spans="1:15" ht="22.5" x14ac:dyDescent="0.2">
      <c r="A114" s="95"/>
      <c r="B114" s="73"/>
      <c r="C114" s="8"/>
      <c r="D114" s="16" t="s">
        <v>12</v>
      </c>
      <c r="E114" s="2">
        <f>F114+K114+L114+M114+N114</f>
        <v>906.39</v>
      </c>
      <c r="F114" s="91">
        <f t="shared" ref="F114:F116" si="42">F118</f>
        <v>282.14999999999998</v>
      </c>
      <c r="G114" s="85"/>
      <c r="H114" s="85"/>
      <c r="I114" s="85"/>
      <c r="J114" s="86"/>
      <c r="K114" s="2">
        <f t="shared" ref="K114:N114" si="43">K118</f>
        <v>333.22</v>
      </c>
      <c r="L114" s="2">
        <f t="shared" si="43"/>
        <v>291.02</v>
      </c>
      <c r="M114" s="2">
        <f t="shared" si="43"/>
        <v>0</v>
      </c>
      <c r="N114" s="2">
        <f t="shared" si="43"/>
        <v>0</v>
      </c>
      <c r="O114" s="8"/>
    </row>
    <row r="115" spans="1:15" ht="22.5" x14ac:dyDescent="0.2">
      <c r="A115" s="95"/>
      <c r="B115" s="73"/>
      <c r="C115" s="8"/>
      <c r="D115" s="16" t="s">
        <v>6</v>
      </c>
      <c r="E115" s="2">
        <f>F115+K115+L115+M115+N115</f>
        <v>12341.184799999999</v>
      </c>
      <c r="F115" s="91">
        <f t="shared" si="42"/>
        <v>3385.84836</v>
      </c>
      <c r="G115" s="85"/>
      <c r="H115" s="85"/>
      <c r="I115" s="85"/>
      <c r="J115" s="86"/>
      <c r="K115" s="2">
        <f t="shared" ref="K115:N115" si="44">K119</f>
        <v>4531.8286399999997</v>
      </c>
      <c r="L115" s="2">
        <f t="shared" si="44"/>
        <v>4423.5078000000003</v>
      </c>
      <c r="M115" s="2">
        <f t="shared" si="44"/>
        <v>0</v>
      </c>
      <c r="N115" s="2">
        <f t="shared" si="44"/>
        <v>0</v>
      </c>
      <c r="O115" s="8"/>
    </row>
    <row r="116" spans="1:15" ht="33.75" x14ac:dyDescent="0.2">
      <c r="A116" s="77"/>
      <c r="B116" s="74"/>
      <c r="C116" s="15"/>
      <c r="D116" s="16" t="s">
        <v>33</v>
      </c>
      <c r="E116" s="2">
        <f>F116+K116+L116+M116+N116</f>
        <v>23914.675199999998</v>
      </c>
      <c r="F116" s="91">
        <f t="shared" si="42"/>
        <v>7900.3016399999997</v>
      </c>
      <c r="G116" s="85"/>
      <c r="H116" s="85"/>
      <c r="I116" s="85"/>
      <c r="J116" s="86"/>
      <c r="K116" s="2">
        <f t="shared" ref="K116:N116" si="45">K120</f>
        <v>8797.0713599999999</v>
      </c>
      <c r="L116" s="2">
        <f t="shared" si="45"/>
        <v>7217.3022000000001</v>
      </c>
      <c r="M116" s="2">
        <f t="shared" si="45"/>
        <v>0</v>
      </c>
      <c r="N116" s="2">
        <f t="shared" si="45"/>
        <v>0</v>
      </c>
      <c r="O116" s="15"/>
    </row>
    <row r="117" spans="1:15" ht="13.15" customHeight="1" x14ac:dyDescent="0.2">
      <c r="A117" s="94" t="s">
        <v>117</v>
      </c>
      <c r="B117" s="72" t="s">
        <v>121</v>
      </c>
      <c r="C117" s="39" t="s">
        <v>108</v>
      </c>
      <c r="D117" s="16" t="s">
        <v>18</v>
      </c>
      <c r="E117" s="9">
        <f>SUM(E118:E120)</f>
        <v>37162.25</v>
      </c>
      <c r="F117" s="91">
        <f>SUM(F118:J120)</f>
        <v>11568.3</v>
      </c>
      <c r="G117" s="85"/>
      <c r="H117" s="85"/>
      <c r="I117" s="85"/>
      <c r="J117" s="86"/>
      <c r="K117" s="9">
        <f>SUM(K118:K120)</f>
        <v>13662.119999999999</v>
      </c>
      <c r="L117" s="9">
        <f>SUM(L118:L120)</f>
        <v>11931.83</v>
      </c>
      <c r="M117" s="9">
        <f>SUM(M118:M120)</f>
        <v>0</v>
      </c>
      <c r="N117" s="9">
        <f>SUM(N118:N120)</f>
        <v>0</v>
      </c>
      <c r="O117" s="112" t="s">
        <v>49</v>
      </c>
    </row>
    <row r="118" spans="1:15" ht="26.45" customHeight="1" x14ac:dyDescent="0.2">
      <c r="A118" s="95"/>
      <c r="B118" s="73"/>
      <c r="C118" s="8"/>
      <c r="D118" s="16" t="s">
        <v>12</v>
      </c>
      <c r="E118" s="2">
        <f>F118+K118+L118+M118+N118</f>
        <v>906.39</v>
      </c>
      <c r="F118" s="91">
        <v>282.14999999999998</v>
      </c>
      <c r="G118" s="85"/>
      <c r="H118" s="85"/>
      <c r="I118" s="85"/>
      <c r="J118" s="86"/>
      <c r="K118" s="45">
        <v>333.22</v>
      </c>
      <c r="L118" s="46">
        <v>291.02</v>
      </c>
      <c r="M118" s="9">
        <v>0</v>
      </c>
      <c r="N118" s="9">
        <v>0</v>
      </c>
      <c r="O118" s="95"/>
    </row>
    <row r="119" spans="1:15" ht="22.5" x14ac:dyDescent="0.2">
      <c r="A119" s="95"/>
      <c r="B119" s="73"/>
      <c r="C119" s="8"/>
      <c r="D119" s="16" t="s">
        <v>6</v>
      </c>
      <c r="E119" s="2">
        <f>F119+K119+L119+M119+N119</f>
        <v>12341.184799999999</v>
      </c>
      <c r="F119" s="91">
        <v>3385.84836</v>
      </c>
      <c r="G119" s="85"/>
      <c r="H119" s="85"/>
      <c r="I119" s="85"/>
      <c r="J119" s="86"/>
      <c r="K119" s="45">
        <v>4531.8286399999997</v>
      </c>
      <c r="L119" s="45">
        <v>4423.5078000000003</v>
      </c>
      <c r="M119" s="9">
        <v>0</v>
      </c>
      <c r="N119" s="9">
        <v>0</v>
      </c>
      <c r="O119" s="95"/>
    </row>
    <row r="120" spans="1:15" ht="31.5" customHeight="1" x14ac:dyDescent="0.2">
      <c r="A120" s="95"/>
      <c r="B120" s="74"/>
      <c r="C120" s="15"/>
      <c r="D120" s="16" t="s">
        <v>33</v>
      </c>
      <c r="E120" s="2">
        <f>F120+K120+L120+M120+N120</f>
        <v>23914.675199999998</v>
      </c>
      <c r="F120" s="91">
        <v>7900.3016399999997</v>
      </c>
      <c r="G120" s="85"/>
      <c r="H120" s="85"/>
      <c r="I120" s="85"/>
      <c r="J120" s="86"/>
      <c r="K120" s="47">
        <v>8797.0713599999999</v>
      </c>
      <c r="L120" s="45">
        <v>7217.3022000000001</v>
      </c>
      <c r="M120" s="9">
        <v>0</v>
      </c>
      <c r="N120" s="9">
        <v>0</v>
      </c>
      <c r="O120" s="95"/>
    </row>
    <row r="121" spans="1:15" ht="24" customHeight="1" x14ac:dyDescent="0.2">
      <c r="A121" s="95"/>
      <c r="B121" s="72" t="s">
        <v>134</v>
      </c>
      <c r="C121" s="39" t="s">
        <v>64</v>
      </c>
      <c r="D121" s="39" t="s">
        <v>64</v>
      </c>
      <c r="E121" s="76" t="s">
        <v>4</v>
      </c>
      <c r="F121" s="92" t="s">
        <v>112</v>
      </c>
      <c r="G121" s="88" t="s">
        <v>99</v>
      </c>
      <c r="H121" s="89"/>
      <c r="I121" s="89"/>
      <c r="J121" s="90"/>
      <c r="K121" s="16" t="s">
        <v>82</v>
      </c>
      <c r="L121" s="16" t="s">
        <v>109</v>
      </c>
      <c r="M121" s="16" t="s">
        <v>110</v>
      </c>
      <c r="N121" s="16" t="s">
        <v>111</v>
      </c>
      <c r="O121" s="95"/>
    </row>
    <row r="122" spans="1:15" ht="23.25" customHeight="1" x14ac:dyDescent="0.2">
      <c r="A122" s="95"/>
      <c r="B122" s="73"/>
      <c r="C122" s="36"/>
      <c r="D122" s="36"/>
      <c r="E122" s="77"/>
      <c r="F122" s="93"/>
      <c r="G122" s="34" t="s">
        <v>100</v>
      </c>
      <c r="H122" s="34" t="s">
        <v>101</v>
      </c>
      <c r="I122" s="34" t="s">
        <v>97</v>
      </c>
      <c r="J122" s="34" t="s">
        <v>102</v>
      </c>
      <c r="K122" s="6"/>
      <c r="L122" s="6"/>
      <c r="M122" s="6"/>
      <c r="N122" s="6"/>
      <c r="O122" s="95"/>
    </row>
    <row r="123" spans="1:15" ht="11.25" customHeight="1" x14ac:dyDescent="0.2">
      <c r="A123" s="77"/>
      <c r="B123" s="74"/>
      <c r="C123" s="37"/>
      <c r="D123" s="37"/>
      <c r="E123" s="9">
        <v>596</v>
      </c>
      <c r="F123" s="9">
        <v>186</v>
      </c>
      <c r="G123" s="9">
        <v>0</v>
      </c>
      <c r="H123" s="9">
        <v>0</v>
      </c>
      <c r="I123" s="9">
        <v>0</v>
      </c>
      <c r="J123" s="9">
        <v>186</v>
      </c>
      <c r="K123" s="9">
        <v>410</v>
      </c>
      <c r="L123" s="9">
        <v>596</v>
      </c>
      <c r="M123" s="9">
        <v>0</v>
      </c>
      <c r="N123" s="9">
        <v>0</v>
      </c>
      <c r="O123" s="95"/>
    </row>
    <row r="124" spans="1:15" ht="31.5" customHeight="1" x14ac:dyDescent="0.2">
      <c r="A124" s="8"/>
      <c r="B124" s="112" t="s">
        <v>57</v>
      </c>
      <c r="C124" s="39"/>
      <c r="D124" s="16" t="s">
        <v>46</v>
      </c>
      <c r="E124" s="9">
        <f>SUM(E125:E128)</f>
        <v>231011.93999999997</v>
      </c>
      <c r="F124" s="91">
        <f>SUM(F125:J128)</f>
        <v>51717.99</v>
      </c>
      <c r="G124" s="118"/>
      <c r="H124" s="118"/>
      <c r="I124" s="118"/>
      <c r="J124" s="119"/>
      <c r="K124" s="9">
        <f>SUM(K125:K128)</f>
        <v>52462.12</v>
      </c>
      <c r="L124" s="9">
        <f>SUM(L125:L128)</f>
        <v>50231.829999999994</v>
      </c>
      <c r="M124" s="9">
        <f>SUM(M125:M128)</f>
        <v>38300</v>
      </c>
      <c r="N124" s="9">
        <f>SUM(N125:N128)</f>
        <v>38300</v>
      </c>
      <c r="O124" s="39"/>
    </row>
    <row r="125" spans="1:15" ht="36" customHeight="1" x14ac:dyDescent="0.2">
      <c r="A125" s="8"/>
      <c r="B125" s="95"/>
      <c r="C125" s="8"/>
      <c r="D125" s="16" t="s">
        <v>12</v>
      </c>
      <c r="E125" s="9">
        <f>F125+K125+L125+M125+N125</f>
        <v>194756.08</v>
      </c>
      <c r="F125" s="91">
        <f>F35+F67+F74+F96+F103+F114</f>
        <v>40431.840000000004</v>
      </c>
      <c r="G125" s="118"/>
      <c r="H125" s="118"/>
      <c r="I125" s="118"/>
      <c r="J125" s="119"/>
      <c r="K125" s="9">
        <f>K35+K69+K74+K96+K103+K114</f>
        <v>39133.22</v>
      </c>
      <c r="L125" s="9">
        <f>L35+L69+L74+L96+L103+L114</f>
        <v>38591.019999999997</v>
      </c>
      <c r="M125" s="9">
        <f>M35+M69+M74+M96+M103+M114</f>
        <v>38300</v>
      </c>
      <c r="N125" s="9">
        <f>N35+N69+N74+N96+N103+N114</f>
        <v>38300</v>
      </c>
      <c r="O125" s="8"/>
    </row>
    <row r="126" spans="1:15" ht="33" customHeight="1" x14ac:dyDescent="0.2">
      <c r="A126" s="8"/>
      <c r="B126" s="95"/>
      <c r="C126" s="8"/>
      <c r="D126" s="16" t="s">
        <v>6</v>
      </c>
      <c r="E126" s="9">
        <f t="shared" ref="E126:E128" si="46">F126+K126+L126+M126+N126</f>
        <v>12341.184799999999</v>
      </c>
      <c r="F126" s="91">
        <f>F115</f>
        <v>3385.84836</v>
      </c>
      <c r="G126" s="118"/>
      <c r="H126" s="118"/>
      <c r="I126" s="118"/>
      <c r="J126" s="119"/>
      <c r="K126" s="9">
        <f t="shared" ref="K126:N127" si="47">K104+K115</f>
        <v>4531.8286399999997</v>
      </c>
      <c r="L126" s="9">
        <f t="shared" si="47"/>
        <v>4423.5078000000003</v>
      </c>
      <c r="M126" s="9">
        <f t="shared" si="47"/>
        <v>0</v>
      </c>
      <c r="N126" s="9">
        <f t="shared" si="47"/>
        <v>0</v>
      </c>
      <c r="O126" s="8"/>
    </row>
    <row r="127" spans="1:15" ht="29.25" customHeight="1" x14ac:dyDescent="0.2">
      <c r="A127" s="8"/>
      <c r="B127" s="95"/>
      <c r="C127" s="8"/>
      <c r="D127" s="16" t="s">
        <v>33</v>
      </c>
      <c r="E127" s="9">
        <f t="shared" si="46"/>
        <v>23914.675199999998</v>
      </c>
      <c r="F127" s="91">
        <f>F116</f>
        <v>7900.3016399999997</v>
      </c>
      <c r="G127" s="104"/>
      <c r="H127" s="104"/>
      <c r="I127" s="104"/>
      <c r="J127" s="105"/>
      <c r="K127" s="9">
        <f t="shared" si="47"/>
        <v>8797.0713599999999</v>
      </c>
      <c r="L127" s="9">
        <f t="shared" si="47"/>
        <v>7217.3022000000001</v>
      </c>
      <c r="M127" s="9">
        <f t="shared" si="47"/>
        <v>0</v>
      </c>
      <c r="N127" s="9">
        <f t="shared" si="47"/>
        <v>0</v>
      </c>
      <c r="O127" s="8"/>
    </row>
    <row r="128" spans="1:15" ht="22.5" x14ac:dyDescent="0.2">
      <c r="A128" s="15"/>
      <c r="B128" s="77"/>
      <c r="C128" s="15"/>
      <c r="D128" s="16" t="s">
        <v>19</v>
      </c>
      <c r="E128" s="9">
        <f t="shared" si="46"/>
        <v>0</v>
      </c>
      <c r="F128" s="91">
        <v>0</v>
      </c>
      <c r="G128" s="104"/>
      <c r="H128" s="104"/>
      <c r="I128" s="104"/>
      <c r="J128" s="105"/>
      <c r="K128" s="9">
        <v>0</v>
      </c>
      <c r="L128" s="9">
        <v>0</v>
      </c>
      <c r="M128" s="9">
        <v>0</v>
      </c>
      <c r="N128" s="9">
        <v>0</v>
      </c>
      <c r="O128" s="15"/>
    </row>
    <row r="129" spans="1:15" s="41" customFormat="1" ht="21" customHeight="1" x14ac:dyDescent="0.2">
      <c r="A129" s="110" t="s">
        <v>87</v>
      </c>
      <c r="B129" s="111"/>
      <c r="C129" s="111"/>
      <c r="D129" s="111"/>
      <c r="E129" s="111"/>
      <c r="F129" s="111"/>
      <c r="G129" s="111"/>
      <c r="H129" s="111"/>
      <c r="I129" s="111"/>
      <c r="J129" s="111"/>
      <c r="K129" s="111"/>
      <c r="L129" s="111"/>
      <c r="M129" s="11"/>
    </row>
    <row r="130" spans="1:15" s="10" customFormat="1" ht="23.25" customHeight="1" x14ac:dyDescent="0.2">
      <c r="A130" s="108" t="s">
        <v>88</v>
      </c>
      <c r="B130" s="109"/>
      <c r="C130" s="109"/>
      <c r="D130" s="109"/>
      <c r="E130" s="109"/>
      <c r="F130" s="109"/>
      <c r="G130" s="109"/>
      <c r="H130" s="109"/>
      <c r="I130" s="109"/>
      <c r="J130" s="109"/>
      <c r="K130" s="109"/>
      <c r="L130" s="109"/>
      <c r="M130" s="11"/>
    </row>
    <row r="131" spans="1:15" ht="44.25" customHeight="1" x14ac:dyDescent="0.2">
      <c r="A131" s="35" t="s">
        <v>34</v>
      </c>
      <c r="B131" s="35" t="s">
        <v>35</v>
      </c>
      <c r="C131" s="16" t="s">
        <v>36</v>
      </c>
      <c r="D131" s="39" t="s">
        <v>37</v>
      </c>
      <c r="E131" s="17" t="s">
        <v>4</v>
      </c>
      <c r="F131" s="87" t="s">
        <v>78</v>
      </c>
      <c r="G131" s="85"/>
      <c r="H131" s="85"/>
      <c r="I131" s="85"/>
      <c r="J131" s="85"/>
      <c r="K131" s="85"/>
      <c r="L131" s="85"/>
      <c r="M131" s="85"/>
      <c r="N131" s="86"/>
      <c r="O131" s="39" t="s">
        <v>38</v>
      </c>
    </row>
    <row r="132" spans="1:15" ht="18.75" customHeight="1" x14ac:dyDescent="0.2">
      <c r="A132" s="37"/>
      <c r="B132" s="15"/>
      <c r="C132" s="16" t="s">
        <v>39</v>
      </c>
      <c r="D132" s="15"/>
      <c r="E132" s="17" t="s">
        <v>40</v>
      </c>
      <c r="F132" s="84" t="s">
        <v>81</v>
      </c>
      <c r="G132" s="85"/>
      <c r="H132" s="85"/>
      <c r="I132" s="85"/>
      <c r="J132" s="86"/>
      <c r="K132" s="16" t="s">
        <v>82</v>
      </c>
      <c r="L132" s="16" t="s">
        <v>109</v>
      </c>
      <c r="M132" s="16" t="s">
        <v>110</v>
      </c>
      <c r="N132" s="16" t="s">
        <v>111</v>
      </c>
      <c r="O132" s="15"/>
    </row>
    <row r="133" spans="1:15" x14ac:dyDescent="0.2">
      <c r="A133" s="17">
        <v>1</v>
      </c>
      <c r="B133" s="17">
        <v>2</v>
      </c>
      <c r="C133" s="16">
        <v>3</v>
      </c>
      <c r="D133" s="16">
        <v>4</v>
      </c>
      <c r="E133" s="17">
        <v>5</v>
      </c>
      <c r="F133" s="87">
        <v>8</v>
      </c>
      <c r="G133" s="85"/>
      <c r="H133" s="85"/>
      <c r="I133" s="85"/>
      <c r="J133" s="86"/>
      <c r="K133" s="17">
        <v>9</v>
      </c>
      <c r="L133" s="17">
        <v>10</v>
      </c>
      <c r="M133" s="17">
        <v>10</v>
      </c>
      <c r="N133" s="17">
        <v>10</v>
      </c>
      <c r="O133" s="16">
        <v>11</v>
      </c>
    </row>
    <row r="134" spans="1:15" ht="13.15" customHeight="1" x14ac:dyDescent="0.2">
      <c r="A134" s="94" t="s">
        <v>41</v>
      </c>
      <c r="B134" s="94" t="s">
        <v>60</v>
      </c>
      <c r="C134" s="35" t="s">
        <v>108</v>
      </c>
      <c r="D134" s="17" t="s">
        <v>10</v>
      </c>
      <c r="E134" s="12">
        <f>SUM(E135:E136)</f>
        <v>1616885.5</v>
      </c>
      <c r="F134" s="83">
        <f>SUM(F135:J136)</f>
        <v>323377.09999999998</v>
      </c>
      <c r="G134" s="79"/>
      <c r="H134" s="79"/>
      <c r="I134" s="79"/>
      <c r="J134" s="80"/>
      <c r="K134" s="12">
        <f>SUM(K135:K136)</f>
        <v>323377.09999999998</v>
      </c>
      <c r="L134" s="12">
        <f>SUM(L135:L136)</f>
        <v>323377.09999999998</v>
      </c>
      <c r="M134" s="12">
        <f>SUM(M135:M136)</f>
        <v>323377.09999999998</v>
      </c>
      <c r="N134" s="12">
        <f>SUM(N135:N136)</f>
        <v>323377.09999999998</v>
      </c>
      <c r="O134" s="35"/>
    </row>
    <row r="135" spans="1:15" ht="22.5" x14ac:dyDescent="0.2">
      <c r="A135" s="95"/>
      <c r="B135" s="95"/>
      <c r="C135" s="36"/>
      <c r="D135" s="17" t="s">
        <v>6</v>
      </c>
      <c r="E135" s="13">
        <f>F135+K135+L135+M135+N135</f>
        <v>0</v>
      </c>
      <c r="F135" s="83">
        <f t="shared" ref="F135" si="48">SUM(F138+F141)</f>
        <v>0</v>
      </c>
      <c r="G135" s="79"/>
      <c r="H135" s="79"/>
      <c r="I135" s="79"/>
      <c r="J135" s="80"/>
      <c r="K135" s="12">
        <f t="shared" ref="K135:L135" si="49">SUM(K138+K141)</f>
        <v>0</v>
      </c>
      <c r="L135" s="12">
        <f t="shared" si="49"/>
        <v>0</v>
      </c>
      <c r="M135" s="12">
        <f t="shared" ref="M135:N135" si="50">SUM(M138+M141)</f>
        <v>0</v>
      </c>
      <c r="N135" s="12">
        <f t="shared" si="50"/>
        <v>0</v>
      </c>
      <c r="O135" s="36"/>
    </row>
    <row r="136" spans="1:15" ht="24.75" customHeight="1" x14ac:dyDescent="0.2">
      <c r="A136" s="77"/>
      <c r="B136" s="77"/>
      <c r="C136" s="37"/>
      <c r="D136" s="17" t="s">
        <v>12</v>
      </c>
      <c r="E136" s="13">
        <f>F136+K136+L136+M136+N136</f>
        <v>1616885.5</v>
      </c>
      <c r="F136" s="83">
        <f>SUM(F139+F142)</f>
        <v>323377.09999999998</v>
      </c>
      <c r="G136" s="79"/>
      <c r="H136" s="79"/>
      <c r="I136" s="79"/>
      <c r="J136" s="80"/>
      <c r="K136" s="12">
        <f>SUM(K139+K142)</f>
        <v>323377.09999999998</v>
      </c>
      <c r="L136" s="12">
        <f>SUM(L139+L142)</f>
        <v>323377.09999999998</v>
      </c>
      <c r="M136" s="12">
        <f>SUM(M139+M142)</f>
        <v>323377.09999999998</v>
      </c>
      <c r="N136" s="12">
        <f>SUM(N139+N142)</f>
        <v>323377.09999999998</v>
      </c>
      <c r="O136" s="37"/>
    </row>
    <row r="137" spans="1:15" ht="13.15" customHeight="1" x14ac:dyDescent="0.2">
      <c r="A137" s="94" t="s">
        <v>11</v>
      </c>
      <c r="B137" s="94" t="s">
        <v>61</v>
      </c>
      <c r="C137" s="35" t="s">
        <v>108</v>
      </c>
      <c r="D137" s="17" t="s">
        <v>10</v>
      </c>
      <c r="E137" s="12">
        <f>SUM(E138:E139)</f>
        <v>1616885.5</v>
      </c>
      <c r="F137" s="83">
        <f t="shared" ref="F137" si="51">SUM(F138:F139)</f>
        <v>323377.09999999998</v>
      </c>
      <c r="G137" s="79"/>
      <c r="H137" s="79"/>
      <c r="I137" s="79"/>
      <c r="J137" s="80"/>
      <c r="K137" s="12">
        <f t="shared" ref="K137:L137" si="52">SUM(K138:K139)</f>
        <v>323377.09999999998</v>
      </c>
      <c r="L137" s="12">
        <f t="shared" si="52"/>
        <v>323377.09999999998</v>
      </c>
      <c r="M137" s="12">
        <f t="shared" ref="M137:N137" si="53">SUM(M138:M139)</f>
        <v>323377.09999999998</v>
      </c>
      <c r="N137" s="12">
        <f t="shared" si="53"/>
        <v>323377.09999999998</v>
      </c>
      <c r="O137" s="94" t="s">
        <v>42</v>
      </c>
    </row>
    <row r="138" spans="1:15" ht="22.5" x14ac:dyDescent="0.2">
      <c r="A138" s="95"/>
      <c r="B138" s="95"/>
      <c r="C138" s="36"/>
      <c r="D138" s="17" t="s">
        <v>6</v>
      </c>
      <c r="E138" s="13">
        <f>F138+K138+L138+M138+N138</f>
        <v>0</v>
      </c>
      <c r="F138" s="83">
        <v>0</v>
      </c>
      <c r="G138" s="79"/>
      <c r="H138" s="79"/>
      <c r="I138" s="79"/>
      <c r="J138" s="80"/>
      <c r="K138" s="12">
        <v>0</v>
      </c>
      <c r="L138" s="12">
        <v>0</v>
      </c>
      <c r="M138" s="12">
        <v>0</v>
      </c>
      <c r="N138" s="12">
        <v>0</v>
      </c>
      <c r="O138" s="95"/>
    </row>
    <row r="139" spans="1:15" ht="28.5" customHeight="1" x14ac:dyDescent="0.2">
      <c r="A139" s="77"/>
      <c r="B139" s="77"/>
      <c r="C139" s="37"/>
      <c r="D139" s="17" t="s">
        <v>12</v>
      </c>
      <c r="E139" s="13">
        <f>F139+K139+L139+M139+N139</f>
        <v>1616885.5</v>
      </c>
      <c r="F139" s="83">
        <v>323377.09999999998</v>
      </c>
      <c r="G139" s="79"/>
      <c r="H139" s="79"/>
      <c r="I139" s="79"/>
      <c r="J139" s="80"/>
      <c r="K139" s="12">
        <v>323377.09999999998</v>
      </c>
      <c r="L139" s="12">
        <v>323377.09999999998</v>
      </c>
      <c r="M139" s="12">
        <v>323377.09999999998</v>
      </c>
      <c r="N139" s="12">
        <v>323377.09999999998</v>
      </c>
      <c r="O139" s="95"/>
    </row>
    <row r="140" spans="1:15" ht="13.15" customHeight="1" x14ac:dyDescent="0.2">
      <c r="A140" s="94" t="s">
        <v>13</v>
      </c>
      <c r="B140" s="94" t="s">
        <v>62</v>
      </c>
      <c r="C140" s="35" t="s">
        <v>108</v>
      </c>
      <c r="D140" s="17" t="s">
        <v>10</v>
      </c>
      <c r="E140" s="12">
        <f>SUM(E141:E142)</f>
        <v>0</v>
      </c>
      <c r="F140" s="83">
        <f t="shared" ref="F140" si="54">SUM(F141:F142)</f>
        <v>0</v>
      </c>
      <c r="G140" s="79"/>
      <c r="H140" s="79"/>
      <c r="I140" s="79"/>
      <c r="J140" s="80"/>
      <c r="K140" s="12">
        <f t="shared" ref="K140:L140" si="55">SUM(K141:K142)</f>
        <v>0</v>
      </c>
      <c r="L140" s="12">
        <f t="shared" si="55"/>
        <v>0</v>
      </c>
      <c r="M140" s="12">
        <f t="shared" ref="M140:N140" si="56">SUM(M141:M142)</f>
        <v>0</v>
      </c>
      <c r="N140" s="12">
        <f t="shared" si="56"/>
        <v>0</v>
      </c>
      <c r="O140" s="95"/>
    </row>
    <row r="141" spans="1:15" ht="22.5" x14ac:dyDescent="0.2">
      <c r="A141" s="95"/>
      <c r="B141" s="95"/>
      <c r="C141" s="36"/>
      <c r="D141" s="17" t="s">
        <v>6</v>
      </c>
      <c r="E141" s="13">
        <f>F141+K141+L141+M141+N141</f>
        <v>0</v>
      </c>
      <c r="F141" s="83">
        <v>0</v>
      </c>
      <c r="G141" s="79"/>
      <c r="H141" s="79"/>
      <c r="I141" s="79"/>
      <c r="J141" s="80"/>
      <c r="K141" s="12">
        <v>0</v>
      </c>
      <c r="L141" s="12">
        <v>0</v>
      </c>
      <c r="M141" s="12">
        <v>0</v>
      </c>
      <c r="N141" s="12">
        <v>0</v>
      </c>
      <c r="O141" s="95"/>
    </row>
    <row r="142" spans="1:15" ht="22.5" x14ac:dyDescent="0.2">
      <c r="A142" s="77"/>
      <c r="B142" s="77"/>
      <c r="C142" s="37"/>
      <c r="D142" s="17" t="s">
        <v>12</v>
      </c>
      <c r="E142" s="13">
        <f>F142+K142+L142+M142+N142</f>
        <v>0</v>
      </c>
      <c r="F142" s="83">
        <v>0</v>
      </c>
      <c r="G142" s="79"/>
      <c r="H142" s="79"/>
      <c r="I142" s="79"/>
      <c r="J142" s="80"/>
      <c r="K142" s="12">
        <v>0</v>
      </c>
      <c r="L142" s="12">
        <v>0</v>
      </c>
      <c r="M142" s="12">
        <v>0</v>
      </c>
      <c r="N142" s="12">
        <v>0</v>
      </c>
      <c r="O142" s="77"/>
    </row>
    <row r="143" spans="1:15" x14ac:dyDescent="0.2">
      <c r="A143" s="39"/>
      <c r="B143" s="112" t="s">
        <v>63</v>
      </c>
      <c r="C143" s="39"/>
      <c r="D143" s="16" t="s">
        <v>46</v>
      </c>
      <c r="E143" s="13">
        <f>SUM(E144:E147)</f>
        <v>1616885.5</v>
      </c>
      <c r="F143" s="78">
        <f>SUM(F144:J147)</f>
        <v>323377.09999999998</v>
      </c>
      <c r="G143" s="79"/>
      <c r="H143" s="79"/>
      <c r="I143" s="79"/>
      <c r="J143" s="80"/>
      <c r="K143" s="13">
        <f>SUM(K144:K147)</f>
        <v>323377.09999999998</v>
      </c>
      <c r="L143" s="13">
        <f>SUM(L144:L147)</f>
        <v>323377.09999999998</v>
      </c>
      <c r="M143" s="13">
        <f>SUM(M144:M147)</f>
        <v>323377.09999999998</v>
      </c>
      <c r="N143" s="13">
        <f>SUM(N144:N147)</f>
        <v>323377.09999999998</v>
      </c>
      <c r="O143" s="39"/>
    </row>
    <row r="144" spans="1:15" ht="22.5" x14ac:dyDescent="0.2">
      <c r="A144" s="8"/>
      <c r="B144" s="95"/>
      <c r="C144" s="8"/>
      <c r="D144" s="16" t="s">
        <v>12</v>
      </c>
      <c r="E144" s="13">
        <f>F144+K144+L144+M144+N144</f>
        <v>1616885.5</v>
      </c>
      <c r="F144" s="78">
        <f>F136</f>
        <v>323377.09999999998</v>
      </c>
      <c r="G144" s="79"/>
      <c r="H144" s="79"/>
      <c r="I144" s="79"/>
      <c r="J144" s="80"/>
      <c r="K144" s="13">
        <f>K136</f>
        <v>323377.09999999998</v>
      </c>
      <c r="L144" s="13">
        <f>L136</f>
        <v>323377.09999999998</v>
      </c>
      <c r="M144" s="13">
        <f>M136</f>
        <v>323377.09999999998</v>
      </c>
      <c r="N144" s="13">
        <f>N136</f>
        <v>323377.09999999998</v>
      </c>
      <c r="O144" s="8"/>
    </row>
    <row r="145" spans="1:15" ht="22.5" x14ac:dyDescent="0.2">
      <c r="A145" s="8"/>
      <c r="B145" s="95"/>
      <c r="C145" s="8"/>
      <c r="D145" s="16" t="s">
        <v>6</v>
      </c>
      <c r="E145" s="13">
        <f>F145+K145+L145+M145+N145</f>
        <v>0</v>
      </c>
      <c r="F145" s="78">
        <f t="shared" ref="F145" si="57">F135</f>
        <v>0</v>
      </c>
      <c r="G145" s="79"/>
      <c r="H145" s="79"/>
      <c r="I145" s="79"/>
      <c r="J145" s="80"/>
      <c r="K145" s="13">
        <f t="shared" ref="K145:L145" si="58">K135</f>
        <v>0</v>
      </c>
      <c r="L145" s="13">
        <f t="shared" si="58"/>
        <v>0</v>
      </c>
      <c r="M145" s="13">
        <f t="shared" ref="M145:N145" si="59">M135</f>
        <v>0</v>
      </c>
      <c r="N145" s="13">
        <f t="shared" si="59"/>
        <v>0</v>
      </c>
      <c r="O145" s="8"/>
    </row>
    <row r="146" spans="1:15" ht="20.25" customHeight="1" x14ac:dyDescent="0.2">
      <c r="A146" s="8"/>
      <c r="B146" s="95"/>
      <c r="C146" s="8"/>
      <c r="D146" s="16" t="s">
        <v>33</v>
      </c>
      <c r="E146" s="13">
        <f>F146+K146+L146+M146+N146</f>
        <v>0</v>
      </c>
      <c r="F146" s="78">
        <v>0</v>
      </c>
      <c r="G146" s="79"/>
      <c r="H146" s="79"/>
      <c r="I146" s="79"/>
      <c r="J146" s="80"/>
      <c r="K146" s="13">
        <v>0</v>
      </c>
      <c r="L146" s="13">
        <v>0</v>
      </c>
      <c r="M146" s="13">
        <v>0</v>
      </c>
      <c r="N146" s="13">
        <v>0</v>
      </c>
      <c r="O146" s="8"/>
    </row>
    <row r="147" spans="1:15" ht="22.5" x14ac:dyDescent="0.2">
      <c r="A147" s="15"/>
      <c r="B147" s="77"/>
      <c r="C147" s="15"/>
      <c r="D147" s="16" t="s">
        <v>19</v>
      </c>
      <c r="E147" s="13">
        <f>F147+K147+L147+M147+N147</f>
        <v>0</v>
      </c>
      <c r="F147" s="78">
        <v>0</v>
      </c>
      <c r="G147" s="79"/>
      <c r="H147" s="79"/>
      <c r="I147" s="79"/>
      <c r="J147" s="80"/>
      <c r="K147" s="13">
        <v>0</v>
      </c>
      <c r="L147" s="13">
        <v>0</v>
      </c>
      <c r="M147" s="13">
        <v>0</v>
      </c>
      <c r="N147" s="13">
        <v>0</v>
      </c>
      <c r="O147" s="15"/>
    </row>
  </sheetData>
  <mergeCells count="230">
    <mergeCell ref="A85:A89"/>
    <mergeCell ref="B85:B86"/>
    <mergeCell ref="F85:J85"/>
    <mergeCell ref="F86:J86"/>
    <mergeCell ref="B87:B89"/>
    <mergeCell ref="E87:E88"/>
    <mergeCell ref="F87:F88"/>
    <mergeCell ref="G87:J87"/>
    <mergeCell ref="O117:O123"/>
    <mergeCell ref="F118:J118"/>
    <mergeCell ref="F119:J119"/>
    <mergeCell ref="F120:J120"/>
    <mergeCell ref="B121:B123"/>
    <mergeCell ref="E121:E122"/>
    <mergeCell ref="F121:F122"/>
    <mergeCell ref="G121:J121"/>
    <mergeCell ref="A113:A116"/>
    <mergeCell ref="B113:B116"/>
    <mergeCell ref="F113:J113"/>
    <mergeCell ref="F114:J114"/>
    <mergeCell ref="F115:J115"/>
    <mergeCell ref="F116:J116"/>
    <mergeCell ref="A117:A123"/>
    <mergeCell ref="B117:B120"/>
    <mergeCell ref="F117:J117"/>
    <mergeCell ref="A130:L130"/>
    <mergeCell ref="O106:O112"/>
    <mergeCell ref="O137:O142"/>
    <mergeCell ref="F31:N31"/>
    <mergeCell ref="F131:N131"/>
    <mergeCell ref="F3:N3"/>
    <mergeCell ref="O9:O11"/>
    <mergeCell ref="O18:O20"/>
    <mergeCell ref="O31:O32"/>
    <mergeCell ref="O37:O45"/>
    <mergeCell ref="O46:O60"/>
    <mergeCell ref="O68:O72"/>
    <mergeCell ref="O75:O94"/>
    <mergeCell ref="O97:O101"/>
    <mergeCell ref="F97:J97"/>
    <mergeCell ref="F98:J98"/>
    <mergeCell ref="F99:F100"/>
    <mergeCell ref="G99:J99"/>
    <mergeCell ref="F80:J80"/>
    <mergeCell ref="F102:J102"/>
    <mergeCell ref="F103:J103"/>
    <mergeCell ref="F107:J107"/>
    <mergeCell ref="F81:J81"/>
    <mergeCell ref="F57:J57"/>
    <mergeCell ref="B143:B147"/>
    <mergeCell ref="B137:B139"/>
    <mergeCell ref="B134:B136"/>
    <mergeCell ref="B140:B142"/>
    <mergeCell ref="B95:B96"/>
    <mergeCell ref="B102:B105"/>
    <mergeCell ref="A102:A105"/>
    <mergeCell ref="A106:A112"/>
    <mergeCell ref="A140:A142"/>
    <mergeCell ref="A97:A101"/>
    <mergeCell ref="B106:B109"/>
    <mergeCell ref="B99:B101"/>
    <mergeCell ref="B110:B112"/>
    <mergeCell ref="A137:A139"/>
    <mergeCell ref="A134:A136"/>
    <mergeCell ref="A95:A96"/>
    <mergeCell ref="B124:B128"/>
    <mergeCell ref="B97:B98"/>
    <mergeCell ref="A129:L129"/>
    <mergeCell ref="F124:J124"/>
    <mergeCell ref="F125:J125"/>
    <mergeCell ref="F126:J126"/>
    <mergeCell ref="F127:J127"/>
    <mergeCell ref="F128:J128"/>
    <mergeCell ref="E58:E59"/>
    <mergeCell ref="E63:E64"/>
    <mergeCell ref="E70:E71"/>
    <mergeCell ref="E77:E78"/>
    <mergeCell ref="F40:F41"/>
    <mergeCell ref="G40:J40"/>
    <mergeCell ref="G43:J43"/>
    <mergeCell ref="F67:J67"/>
    <mergeCell ref="F68:J68"/>
    <mergeCell ref="F69:J69"/>
    <mergeCell ref="F70:F71"/>
    <mergeCell ref="G70:J70"/>
    <mergeCell ref="F73:J73"/>
    <mergeCell ref="F74:J74"/>
    <mergeCell ref="F75:J75"/>
    <mergeCell ref="F76:J76"/>
    <mergeCell ref="E40:E41"/>
    <mergeCell ref="F77:F78"/>
    <mergeCell ref="G77:J77"/>
    <mergeCell ref="E43:E44"/>
    <mergeCell ref="E48:E49"/>
    <mergeCell ref="G58:J58"/>
    <mergeCell ref="F46:J46"/>
    <mergeCell ref="F47:J47"/>
    <mergeCell ref="B6:B8"/>
    <mergeCell ref="B9:B11"/>
    <mergeCell ref="B77:B79"/>
    <mergeCell ref="B82:B84"/>
    <mergeCell ref="B18:B20"/>
    <mergeCell ref="B21:B23"/>
    <mergeCell ref="B56:B57"/>
    <mergeCell ref="B61:B62"/>
    <mergeCell ref="B53:B55"/>
    <mergeCell ref="B40:B42"/>
    <mergeCell ref="B43:B45"/>
    <mergeCell ref="B58:B60"/>
    <mergeCell ref="B63:B65"/>
    <mergeCell ref="B46:B47"/>
    <mergeCell ref="B51:B52"/>
    <mergeCell ref="B48:B50"/>
    <mergeCell ref="B73:B74"/>
    <mergeCell ref="B75:B76"/>
    <mergeCell ref="B70:B72"/>
    <mergeCell ref="B66:B67"/>
    <mergeCell ref="B80:B81"/>
    <mergeCell ref="B68:B69"/>
    <mergeCell ref="F58:F59"/>
    <mergeCell ref="A1:L1"/>
    <mergeCell ref="A2:L2"/>
    <mergeCell ref="A29:L29"/>
    <mergeCell ref="A30:L30"/>
    <mergeCell ref="B15:B17"/>
    <mergeCell ref="B24:B28"/>
    <mergeCell ref="B34:B36"/>
    <mergeCell ref="B37:B39"/>
    <mergeCell ref="E21:E22"/>
    <mergeCell ref="E12:E13"/>
    <mergeCell ref="A6:A8"/>
    <mergeCell ref="A9:A14"/>
    <mergeCell ref="A15:A17"/>
    <mergeCell ref="A34:A36"/>
    <mergeCell ref="A37:A45"/>
    <mergeCell ref="F4:J4"/>
    <mergeCell ref="F5:J5"/>
    <mergeCell ref="F6:J6"/>
    <mergeCell ref="F7:J7"/>
    <mergeCell ref="F8:J8"/>
    <mergeCell ref="F9:J9"/>
    <mergeCell ref="F10:J10"/>
    <mergeCell ref="F11:J11"/>
    <mergeCell ref="F62:J62"/>
    <mergeCell ref="F63:F64"/>
    <mergeCell ref="A56:A60"/>
    <mergeCell ref="A18:A23"/>
    <mergeCell ref="F24:J24"/>
    <mergeCell ref="F25:J25"/>
    <mergeCell ref="F26:J26"/>
    <mergeCell ref="F27:J27"/>
    <mergeCell ref="F28:J28"/>
    <mergeCell ref="F32:J32"/>
    <mergeCell ref="F33:J33"/>
    <mergeCell ref="F34:J34"/>
    <mergeCell ref="F35:J35"/>
    <mergeCell ref="F36:J36"/>
    <mergeCell ref="F37:J37"/>
    <mergeCell ref="F38:J38"/>
    <mergeCell ref="F39:J39"/>
    <mergeCell ref="F43:F44"/>
    <mergeCell ref="G48:J48"/>
    <mergeCell ref="F51:J51"/>
    <mergeCell ref="F52:J52"/>
    <mergeCell ref="F53:F54"/>
    <mergeCell ref="G53:J53"/>
    <mergeCell ref="F56:J56"/>
    <mergeCell ref="A80:A84"/>
    <mergeCell ref="A90:A94"/>
    <mergeCell ref="A61:A65"/>
    <mergeCell ref="A66:A67"/>
    <mergeCell ref="A68:A72"/>
    <mergeCell ref="A73:A74"/>
    <mergeCell ref="A75:A79"/>
    <mergeCell ref="F12:F13"/>
    <mergeCell ref="G12:J12"/>
    <mergeCell ref="A46:A50"/>
    <mergeCell ref="A51:A55"/>
    <mergeCell ref="F16:J16"/>
    <mergeCell ref="F17:J17"/>
    <mergeCell ref="F18:J18"/>
    <mergeCell ref="F19:J19"/>
    <mergeCell ref="F20:J20"/>
    <mergeCell ref="F21:F22"/>
    <mergeCell ref="G21:J21"/>
    <mergeCell ref="F15:J15"/>
    <mergeCell ref="E53:E54"/>
    <mergeCell ref="G63:J63"/>
    <mergeCell ref="F66:J66"/>
    <mergeCell ref="F48:F49"/>
    <mergeCell ref="F61:J61"/>
    <mergeCell ref="G82:J82"/>
    <mergeCell ref="F90:J90"/>
    <mergeCell ref="F91:J91"/>
    <mergeCell ref="F92:F93"/>
    <mergeCell ref="G92:J92"/>
    <mergeCell ref="F95:J95"/>
    <mergeCell ref="F96:J96"/>
    <mergeCell ref="F109:J109"/>
    <mergeCell ref="F110:F111"/>
    <mergeCell ref="G110:J110"/>
    <mergeCell ref="F108:J108"/>
    <mergeCell ref="F104:J104"/>
    <mergeCell ref="F105:J105"/>
    <mergeCell ref="F106:J106"/>
    <mergeCell ref="F82:F83"/>
    <mergeCell ref="B92:B94"/>
    <mergeCell ref="B90:B91"/>
    <mergeCell ref="E110:E111"/>
    <mergeCell ref="E99:E100"/>
    <mergeCell ref="E82:E83"/>
    <mergeCell ref="E92:E93"/>
    <mergeCell ref="F146:J146"/>
    <mergeCell ref="F147:J147"/>
    <mergeCell ref="P23:R23"/>
    <mergeCell ref="P46:Q46"/>
    <mergeCell ref="F137:J137"/>
    <mergeCell ref="F138:J138"/>
    <mergeCell ref="F139:J139"/>
    <mergeCell ref="F140:J140"/>
    <mergeCell ref="F141:J141"/>
    <mergeCell ref="F142:J142"/>
    <mergeCell ref="F143:J143"/>
    <mergeCell ref="F144:J144"/>
    <mergeCell ref="F145:J145"/>
    <mergeCell ref="F132:J132"/>
    <mergeCell ref="F133:J133"/>
    <mergeCell ref="F134:J134"/>
    <mergeCell ref="F135:J135"/>
    <mergeCell ref="F136:J136"/>
  </mergeCells>
  <phoneticPr fontId="4" type="noConversion"/>
  <pageMargins left="0.78740157480314965" right="0.39370078740157483" top="1.1811023622047245" bottom="0.39370078740157483" header="0" footer="0"/>
  <pageSetup paperSize="9" scale="83" firstPageNumber="2147483647" fitToHeight="1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1. Паспорт программы</vt:lpstr>
      <vt:lpstr>7. Мероприятия</vt:lpstr>
      <vt:lpstr>'1. Паспорт программы'!Область_печати</vt:lpstr>
      <vt:lpstr>'7. Мероприятия'!Область_печати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Макарова А.А.</cp:lastModifiedBy>
  <cp:revision>3</cp:revision>
  <cp:lastPrinted>2026-01-26T11:35:22Z</cp:lastPrinted>
  <dcterms:created xsi:type="dcterms:W3CDTF">1996-10-08T23:32:33Z</dcterms:created>
  <dcterms:modified xsi:type="dcterms:W3CDTF">2026-01-30T13:03:03Z</dcterms:modified>
</cp:coreProperties>
</file>