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Приложение 6" sheetId="1" r:id="rId1"/>
    <sheet name="Лист1" sheetId="2" r:id="rId2"/>
  </sheets>
  <definedNames>
    <definedName name="_xlnm.Print_Area" localSheetId="0">'Приложение 6'!$A$1:$O$75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I73" i="1"/>
  <c r="I72" i="1"/>
  <c r="I71" i="1"/>
  <c r="H71" i="1"/>
  <c r="H70" i="1"/>
  <c r="F60" i="1"/>
  <c r="I60" i="1"/>
  <c r="F45" i="1" l="1"/>
  <c r="H49" i="1"/>
  <c r="H48" i="1"/>
  <c r="H45" i="1"/>
  <c r="I45" i="1"/>
  <c r="J45" i="1"/>
  <c r="F31" i="1" l="1"/>
  <c r="H31" i="1"/>
  <c r="I31" i="1"/>
  <c r="J31" i="1"/>
  <c r="H21" i="1" l="1"/>
  <c r="H20" i="1" s="1"/>
  <c r="H15" i="1" l="1"/>
  <c r="H13" i="1"/>
  <c r="H12" i="1"/>
  <c r="J6" i="1"/>
  <c r="K6" i="1"/>
  <c r="H11" i="1" l="1"/>
  <c r="I70" i="1"/>
  <c r="I50" i="1" l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I52" i="1"/>
  <c r="I53" i="1"/>
  <c r="I51" i="1"/>
  <c r="K45" i="1"/>
  <c r="L45" i="1"/>
  <c r="M45" i="1"/>
  <c r="L65" i="1" l="1"/>
  <c r="H47" i="1"/>
  <c r="H46" i="1"/>
  <c r="H51" i="1" l="1"/>
  <c r="H53" i="1"/>
  <c r="M37" i="1"/>
  <c r="L37" i="1"/>
  <c r="K37" i="1"/>
  <c r="J37" i="1"/>
  <c r="I37" i="1"/>
  <c r="M36" i="1"/>
  <c r="L36" i="1"/>
  <c r="K36" i="1"/>
  <c r="J36" i="1"/>
  <c r="I36" i="1"/>
  <c r="H34" i="1"/>
  <c r="H36" i="1" l="1"/>
  <c r="H52" i="1"/>
  <c r="H50" i="1" s="1"/>
  <c r="K60" i="1" l="1"/>
  <c r="M31" i="1"/>
  <c r="L31" i="1"/>
  <c r="K31" i="1"/>
  <c r="H10" i="1"/>
  <c r="H64" i="1" l="1"/>
  <c r="H69" i="1"/>
  <c r="H33" i="1" l="1"/>
  <c r="H32" i="1"/>
  <c r="H37" i="1" l="1"/>
  <c r="K35" i="1"/>
  <c r="M35" i="1"/>
  <c r="L35" i="1"/>
  <c r="J35" i="1"/>
  <c r="I35" i="1"/>
  <c r="H68" i="1"/>
  <c r="H67" i="1"/>
  <c r="H35" i="1" l="1"/>
  <c r="H18" i="1"/>
  <c r="K71" i="1" l="1"/>
  <c r="K16" i="1" l="1"/>
  <c r="H62" i="1" l="1"/>
  <c r="H63" i="1"/>
  <c r="H61" i="1"/>
  <c r="M22" i="1"/>
  <c r="M6" i="1"/>
  <c r="H60" i="1" l="1"/>
  <c r="J71" i="1"/>
  <c r="L71" i="1"/>
  <c r="M71" i="1"/>
  <c r="J72" i="1"/>
  <c r="K72" i="1"/>
  <c r="L72" i="1"/>
  <c r="M72" i="1"/>
  <c r="J73" i="1"/>
  <c r="K73" i="1"/>
  <c r="L73" i="1"/>
  <c r="M73" i="1"/>
  <c r="I22" i="1" l="1"/>
  <c r="J22" i="1"/>
  <c r="K22" i="1"/>
  <c r="L22" i="1"/>
  <c r="I21" i="1"/>
  <c r="J21" i="1"/>
  <c r="K21" i="1"/>
  <c r="L21" i="1"/>
  <c r="M21" i="1"/>
  <c r="H17" i="1"/>
  <c r="H16" i="1" s="1"/>
  <c r="M16" i="1"/>
  <c r="L16" i="1"/>
  <c r="I16" i="1"/>
  <c r="E16" i="1" l="1"/>
  <c r="J70" i="1" l="1"/>
  <c r="L70" i="1"/>
  <c r="M70" i="1"/>
  <c r="K70" i="1" l="1"/>
  <c r="M60" i="1"/>
  <c r="L60" i="1"/>
  <c r="J60" i="1"/>
  <c r="I65" i="1"/>
  <c r="J65" i="1"/>
  <c r="K65" i="1"/>
  <c r="M65" i="1"/>
  <c r="H66" i="1"/>
  <c r="H65" i="1" l="1"/>
  <c r="M11" i="1"/>
  <c r="L11" i="1"/>
  <c r="K11" i="1"/>
  <c r="J11" i="1"/>
  <c r="I11" i="1"/>
  <c r="H72" i="1" l="1"/>
  <c r="H8" i="1" l="1"/>
  <c r="H9" i="1"/>
  <c r="H7" i="1"/>
  <c r="I6" i="1"/>
  <c r="L6" i="1"/>
  <c r="H6" i="1" l="1"/>
  <c r="H22" i="1"/>
  <c r="M23" i="1" l="1"/>
  <c r="L23" i="1"/>
  <c r="K23" i="1"/>
  <c r="J23" i="1"/>
  <c r="I23" i="1"/>
  <c r="H23" i="1"/>
  <c r="F29" i="2"/>
  <c r="F32" i="2"/>
  <c r="F27" i="2"/>
  <c r="F28" i="2"/>
  <c r="F30" i="2"/>
  <c r="F31" i="2"/>
  <c r="F33" i="2"/>
  <c r="F26" i="2"/>
  <c r="J20" i="1" l="1"/>
  <c r="L20" i="1"/>
  <c r="K20" i="1"/>
  <c r="M20" i="1"/>
  <c r="I20" i="1"/>
  <c r="H73" i="1"/>
</calcChain>
</file>

<file path=xl/sharedStrings.xml><?xml version="1.0" encoding="utf-8"?>
<sst xmlns="http://schemas.openxmlformats.org/spreadsheetml/2006/main" count="150" uniqueCount="47">
  <si>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</si>
  <si>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</si>
  <si>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</si>
  <si>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</si>
  <si>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</si>
  <si>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</si>
  <si>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</si>
  <si>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</si>
  <si>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</si>
  <si>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</si>
  <si>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</si>
  <si>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</si>
  <si>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</si>
  <si>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</si>
  <si>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</si>
  <si>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</si>
  <si>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</si>
  <si>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</si>
  <si>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</si>
  <si>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</si>
  <si>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</si>
  <si>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</si>
  <si>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</si>
  <si>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</si>
  <si>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</si>
  <si>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</si>
  <si>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3.</t>
  </si>
  <si>
    <t>Средства федерального бюджета</t>
  </si>
  <si>
    <t>2024-2025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</si>
  <si>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</si>
  <si>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</si>
  <si>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Детский сад на 95 мест по адресу: г.о Домодедово, д. Красное  (ПИР и строительство)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</si>
  <si>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</si>
  <si>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</si>
  <si>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</si>
  <si>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Строительство блока школы на 825 мест г.о. Домодедово (этап №2 общеобразовательной школы на 1100 мест) (ПИР и строительство)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</si>
  <si>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</si>
  <si>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</si>
  <si>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Детский сад на 250 мест по адресу: г. Домодедово, мкр. Западный, ул.Текстильщиков (ПИР и строительство)</t>
  </si>
  <si>
    <t>2025-2026</t>
  </si>
  <si>
    <t>кроме того: строительный контроль</t>
  </si>
  <si>
    <t>Адресный перечень объектов муниципальной собственности, финансирование которых предусмотрено мероприятием 2.03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</si>
  <si>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E1.04 «Создание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фактором»</t>
  </si>
  <si>
    <t>Адресный перечень объектов муниципальной собственности, финансирование которых предусмотрено мероприятием  P5.05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</si>
  <si>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Профинансировано на 01.01.2023, (тыс. руб.)</t>
  </si>
  <si>
    <t>2022-2024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</si>
  <si>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3301 от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</si>
</sst>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3" fillId="2" borderId="3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4" fontId="3" fillId="2" borderId="3" xfId="0" applyNumberFormat="1" applyFont="1" applyFill="1" applyBorder="1" applyAlignment="1">
      <alignment vertical="top" wrapText="1"/>
    </xf>
    <xf numFmtId="0" fontId="0" fillId="0" borderId="0" xfId="0" applyFill="1" applyAlignment="1"/>
    <xf numFmtId="0" fontId="4" fillId="2" borderId="14" xfId="0" applyFont="1" applyFill="1" applyBorder="1" applyAlignment="1">
      <alignment vertical="top" wrapText="1"/>
    </xf>
    <xf numFmtId="4" fontId="3" fillId="2" borderId="6" xfId="2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4" xfId="0" applyFill="1" applyBorder="1"/>
    <xf numFmtId="0" fontId="0" fillId="0" borderId="1" xfId="0" applyFill="1" applyBorder="1" applyAlignment="1"/>
    <xf numFmtId="0" fontId="0" fillId="0" borderId="0" xfId="0" applyFill="1" applyBorder="1" applyAlignment="1"/>
    <xf numFmtId="0" fontId="3" fillId="2" borderId="8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5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3" fillId="2" borderId="6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3" fillId="2" borderId="6" xfId="1" applyFont="1" applyFill="1" applyBorder="1" applyAlignment="1">
      <alignment horizontal="center" vertical="top" wrapText="1"/>
    </xf>
    <xf numFmtId="165" fontId="3" fillId="2" borderId="4" xfId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 wrapText="1"/>
    </xf>
    <xf numFmtId="4" fontId="10" fillId="2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0"/>
  <sheetViews>
    <sheetView tabSelected="1" zoomScaleNormal="100" workbookViewId="0">
      <selection activeCell="P2" sqref="P2"/>
    </sheetView>
  </sheetViews>
  <sheetFormatPr defaultColWidth="8.85546875" defaultRowHeight="12.75" x14ac:dyDescent="0.2"/>
  <cols>
    <col min="1" max="1" width="5.42578125" style="12" customWidth="1"/>
    <col min="2" max="2" width="24.42578125" style="12" customWidth="1"/>
    <col min="3" max="3" width="15.28515625" style="12" customWidth="1"/>
    <col min="4" max="4" width="15" style="12" customWidth="1"/>
    <col min="5" max="5" width="13.5703125" style="12" customWidth="1"/>
    <col min="6" max="6" width="13.85546875" style="12" customWidth="1"/>
    <col min="7" max="7" width="21.28515625" style="12" customWidth="1"/>
    <col min="8" max="8" width="13.28515625" style="12" customWidth="1"/>
    <col min="9" max="9" width="13.7109375" style="12" customWidth="1"/>
    <col min="10" max="10" width="12.28515625" style="12" customWidth="1"/>
    <col min="11" max="11" width="13.5703125" style="12" customWidth="1"/>
    <col min="12" max="12" width="13.85546875" style="12" customWidth="1"/>
    <col min="13" max="13" width="14.140625" style="12" customWidth="1"/>
    <col min="14" max="14" width="15.7109375" style="12" customWidth="1"/>
    <col min="15" max="15" width="19.85546875" style="12" customWidth="1"/>
    <col min="16" max="16384" width="8.85546875" style="12"/>
  </cols>
  <sheetData>
    <row r="1" spans="1:15" ht="71.25" customHeight="1" x14ac:dyDescent="0.2">
      <c r="A1" s="15"/>
      <c r="B1" s="16"/>
      <c r="C1" s="17"/>
      <c r="D1" s="17"/>
      <c r="E1" s="17"/>
      <c r="F1" s="17"/>
      <c r="G1" s="18"/>
      <c r="H1" s="19"/>
      <c r="I1" s="19"/>
      <c r="J1" s="19"/>
      <c r="K1" s="19"/>
      <c r="L1" s="19"/>
      <c r="M1" s="115" t="s">
        <v>46</v>
      </c>
      <c r="N1" s="116"/>
      <c r="O1" s="116"/>
    </row>
    <row r="2" spans="1:15" ht="42.75" customHeight="1" x14ac:dyDescent="0.2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102"/>
    </row>
    <row r="3" spans="1:15" ht="55.5" customHeight="1" x14ac:dyDescent="0.2">
      <c r="A3" s="75" t="s">
        <v>14</v>
      </c>
      <c r="B3" s="75" t="s">
        <v>13</v>
      </c>
      <c r="C3" s="75" t="s">
        <v>12</v>
      </c>
      <c r="D3" s="75" t="s">
        <v>11</v>
      </c>
      <c r="E3" s="75" t="s">
        <v>10</v>
      </c>
      <c r="F3" s="75" t="s">
        <v>44</v>
      </c>
      <c r="G3" s="103" t="s">
        <v>9</v>
      </c>
      <c r="H3" s="106" t="s">
        <v>8</v>
      </c>
      <c r="I3" s="107"/>
      <c r="J3" s="107"/>
      <c r="K3" s="107"/>
      <c r="L3" s="107"/>
      <c r="M3" s="108"/>
      <c r="N3" s="75" t="s">
        <v>7</v>
      </c>
      <c r="O3" s="75" t="s">
        <v>6</v>
      </c>
    </row>
    <row r="4" spans="1:15" ht="52.5" customHeight="1" x14ac:dyDescent="0.2">
      <c r="A4" s="97"/>
      <c r="B4" s="97"/>
      <c r="C4" s="97"/>
      <c r="D4" s="97"/>
      <c r="E4" s="97"/>
      <c r="F4" s="97"/>
      <c r="G4" s="104"/>
      <c r="H4" s="57" t="s">
        <v>3</v>
      </c>
      <c r="I4" s="59">
        <v>2023</v>
      </c>
      <c r="J4" s="59">
        <v>2024</v>
      </c>
      <c r="K4" s="59">
        <v>2025</v>
      </c>
      <c r="L4" s="59">
        <v>2026</v>
      </c>
      <c r="M4" s="59">
        <v>2027</v>
      </c>
      <c r="N4" s="96"/>
      <c r="O4" s="97"/>
    </row>
    <row r="5" spans="1:15" ht="21" customHeight="1" x14ac:dyDescent="0.2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56">
        <v>8</v>
      </c>
      <c r="I5" s="58">
        <v>9</v>
      </c>
      <c r="J5" s="58">
        <v>10</v>
      </c>
      <c r="K5" s="58">
        <v>11</v>
      </c>
      <c r="L5" s="58">
        <v>12</v>
      </c>
      <c r="M5" s="58">
        <v>13</v>
      </c>
      <c r="N5" s="20">
        <v>14</v>
      </c>
      <c r="O5" s="20">
        <v>15</v>
      </c>
    </row>
    <row r="6" spans="1:15" ht="22.5" customHeight="1" x14ac:dyDescent="0.2">
      <c r="A6" s="75" t="s">
        <v>5</v>
      </c>
      <c r="B6" s="80" t="s">
        <v>32</v>
      </c>
      <c r="C6" s="84" t="s">
        <v>28</v>
      </c>
      <c r="D6" s="84">
        <v>240</v>
      </c>
      <c r="E6" s="87">
        <v>346954</v>
      </c>
      <c r="F6" s="84">
        <v>0</v>
      </c>
      <c r="G6" s="21" t="s">
        <v>4</v>
      </c>
      <c r="H6" s="13">
        <f>SUM(H7:H9)</f>
        <v>339751.91999999993</v>
      </c>
      <c r="I6" s="13">
        <f t="shared" ref="I6:M6" si="0">SUM(I7:I9)</f>
        <v>0</v>
      </c>
      <c r="J6" s="13">
        <f>SUM(J7:J9)</f>
        <v>49152.74</v>
      </c>
      <c r="K6" s="13">
        <f>SUM(K7:K9)</f>
        <v>290599.18</v>
      </c>
      <c r="L6" s="13">
        <f t="shared" si="0"/>
        <v>0</v>
      </c>
      <c r="M6" s="13">
        <f t="shared" si="0"/>
        <v>0</v>
      </c>
      <c r="N6" s="13">
        <v>0</v>
      </c>
      <c r="O6" s="60"/>
    </row>
    <row r="7" spans="1:15" ht="29.25" customHeight="1" x14ac:dyDescent="0.2">
      <c r="A7" s="76"/>
      <c r="B7" s="83"/>
      <c r="C7" s="100"/>
      <c r="D7" s="100"/>
      <c r="E7" s="88"/>
      <c r="F7" s="100"/>
      <c r="G7" s="22" t="s">
        <v>2</v>
      </c>
      <c r="H7" s="13">
        <f>SUM(I7:M7)</f>
        <v>322764.31999999995</v>
      </c>
      <c r="I7" s="13">
        <v>0</v>
      </c>
      <c r="J7" s="13">
        <v>46695.1</v>
      </c>
      <c r="K7" s="13">
        <v>276069.21999999997</v>
      </c>
      <c r="L7" s="13">
        <v>0</v>
      </c>
      <c r="M7" s="13">
        <v>0</v>
      </c>
      <c r="N7" s="13">
        <v>0</v>
      </c>
      <c r="O7" s="84" t="s">
        <v>25</v>
      </c>
    </row>
    <row r="8" spans="1:15" ht="39" customHeight="1" x14ac:dyDescent="0.2">
      <c r="A8" s="76"/>
      <c r="B8" s="83"/>
      <c r="C8" s="100"/>
      <c r="D8" s="100"/>
      <c r="E8" s="88"/>
      <c r="F8" s="100"/>
      <c r="G8" s="22" t="s">
        <v>1</v>
      </c>
      <c r="H8" s="13">
        <f t="shared" ref="H8:H9" si="1">SUM(I8:M8)</f>
        <v>16987.599999999999</v>
      </c>
      <c r="I8" s="13">
        <v>0</v>
      </c>
      <c r="J8" s="13">
        <v>2457.64</v>
      </c>
      <c r="K8" s="13">
        <v>14529.96</v>
      </c>
      <c r="L8" s="13">
        <v>0</v>
      </c>
      <c r="M8" s="13">
        <v>0</v>
      </c>
      <c r="N8" s="13">
        <v>0</v>
      </c>
      <c r="O8" s="98"/>
    </row>
    <row r="9" spans="1:15" ht="18" customHeight="1" x14ac:dyDescent="0.2">
      <c r="A9" s="76"/>
      <c r="B9" s="99"/>
      <c r="C9" s="101"/>
      <c r="D9" s="101"/>
      <c r="E9" s="105"/>
      <c r="F9" s="101"/>
      <c r="G9" s="22" t="s">
        <v>0</v>
      </c>
      <c r="H9" s="13">
        <f t="shared" si="1"/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60"/>
    </row>
    <row r="10" spans="1:15" ht="30.75" customHeight="1" x14ac:dyDescent="0.2">
      <c r="A10" s="77"/>
      <c r="B10" s="52" t="s">
        <v>40</v>
      </c>
      <c r="C10" s="61"/>
      <c r="D10" s="61"/>
      <c r="E10" s="54"/>
      <c r="F10" s="61"/>
      <c r="G10" s="22" t="s">
        <v>2</v>
      </c>
      <c r="H10" s="13">
        <f>SUM(I10:M10)</f>
        <v>7202.08</v>
      </c>
      <c r="I10" s="13">
        <v>0</v>
      </c>
      <c r="J10" s="13">
        <v>847.26</v>
      </c>
      <c r="K10" s="13">
        <v>6354.82</v>
      </c>
      <c r="L10" s="13">
        <v>0</v>
      </c>
      <c r="M10" s="13">
        <v>0</v>
      </c>
      <c r="N10" s="13">
        <v>0</v>
      </c>
      <c r="O10" s="60"/>
    </row>
    <row r="11" spans="1:15" ht="17.25" customHeight="1" x14ac:dyDescent="0.2">
      <c r="A11" s="111" t="s">
        <v>15</v>
      </c>
      <c r="B11" s="80" t="s">
        <v>38</v>
      </c>
      <c r="C11" s="84" t="s">
        <v>39</v>
      </c>
      <c r="D11" s="84">
        <v>250</v>
      </c>
      <c r="E11" s="87">
        <v>508944.48</v>
      </c>
      <c r="F11" s="84">
        <v>0</v>
      </c>
      <c r="G11" s="21" t="s">
        <v>4</v>
      </c>
      <c r="H11" s="62">
        <f>SUM(H12:H14)</f>
        <v>499416.53</v>
      </c>
      <c r="I11" s="62">
        <f t="shared" ref="I11:M11" si="2">SUM(I12:I14)</f>
        <v>0</v>
      </c>
      <c r="J11" s="62">
        <f t="shared" si="2"/>
        <v>0</v>
      </c>
      <c r="K11" s="62">
        <f t="shared" si="2"/>
        <v>50000</v>
      </c>
      <c r="L11" s="62">
        <f t="shared" si="2"/>
        <v>449416.53</v>
      </c>
      <c r="M11" s="62">
        <f t="shared" si="2"/>
        <v>0</v>
      </c>
      <c r="N11" s="13">
        <v>0</v>
      </c>
      <c r="O11" s="60"/>
    </row>
    <row r="12" spans="1:15" ht="27.75" customHeight="1" x14ac:dyDescent="0.2">
      <c r="A12" s="112"/>
      <c r="B12" s="109"/>
      <c r="C12" s="100"/>
      <c r="D12" s="100"/>
      <c r="E12" s="88"/>
      <c r="F12" s="100"/>
      <c r="G12" s="22" t="s">
        <v>2</v>
      </c>
      <c r="H12" s="62">
        <f>SUM(I12:M12)</f>
        <v>327617.24</v>
      </c>
      <c r="I12" s="62">
        <v>0</v>
      </c>
      <c r="J12" s="62">
        <v>0</v>
      </c>
      <c r="K12" s="62">
        <v>32800</v>
      </c>
      <c r="L12" s="62">
        <v>294817.24</v>
      </c>
      <c r="M12" s="13">
        <v>0</v>
      </c>
      <c r="N12" s="13">
        <v>0</v>
      </c>
      <c r="O12" s="84" t="s">
        <v>25</v>
      </c>
    </row>
    <row r="13" spans="1:15" ht="38.25" x14ac:dyDescent="0.2">
      <c r="A13" s="112"/>
      <c r="B13" s="109"/>
      <c r="C13" s="100"/>
      <c r="D13" s="100"/>
      <c r="E13" s="88"/>
      <c r="F13" s="100"/>
      <c r="G13" s="22" t="s">
        <v>1</v>
      </c>
      <c r="H13" s="62">
        <f>SUM(I13:M13)</f>
        <v>171799.29</v>
      </c>
      <c r="I13" s="62">
        <v>0</v>
      </c>
      <c r="J13" s="62">
        <v>0</v>
      </c>
      <c r="K13" s="62">
        <v>17200</v>
      </c>
      <c r="L13" s="62">
        <v>154599.29</v>
      </c>
      <c r="M13" s="13">
        <v>0</v>
      </c>
      <c r="N13" s="13">
        <v>0</v>
      </c>
      <c r="O13" s="98"/>
    </row>
    <row r="14" spans="1:15" ht="19.5" customHeight="1" x14ac:dyDescent="0.2">
      <c r="A14" s="112"/>
      <c r="B14" s="110"/>
      <c r="C14" s="101"/>
      <c r="D14" s="101"/>
      <c r="E14" s="105"/>
      <c r="F14" s="101"/>
      <c r="G14" s="63" t="s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0"/>
    </row>
    <row r="15" spans="1:15" ht="30.75" customHeight="1" x14ac:dyDescent="0.2">
      <c r="A15" s="113"/>
      <c r="B15" s="52" t="s">
        <v>40</v>
      </c>
      <c r="C15" s="61"/>
      <c r="D15" s="61"/>
      <c r="E15" s="54"/>
      <c r="F15" s="61"/>
      <c r="G15" s="22" t="s">
        <v>2</v>
      </c>
      <c r="H15" s="62">
        <f>SUM(I15:M15)</f>
        <v>9527.9500000000007</v>
      </c>
      <c r="I15" s="62">
        <v>0</v>
      </c>
      <c r="J15" s="62">
        <v>0</v>
      </c>
      <c r="K15" s="62">
        <v>675.84</v>
      </c>
      <c r="L15" s="62">
        <v>8852.11</v>
      </c>
      <c r="M15" s="62">
        <v>0</v>
      </c>
      <c r="N15" s="62">
        <v>0</v>
      </c>
      <c r="O15" s="60"/>
    </row>
    <row r="16" spans="1:15" ht="17.25" customHeight="1" x14ac:dyDescent="0.2">
      <c r="A16" s="111" t="s">
        <v>26</v>
      </c>
      <c r="B16" s="80" t="s">
        <v>31</v>
      </c>
      <c r="C16" s="84">
        <v>2023</v>
      </c>
      <c r="D16" s="84">
        <v>95</v>
      </c>
      <c r="E16" s="87">
        <f>SUM(H16)</f>
        <v>93052.08</v>
      </c>
      <c r="F16" s="84">
        <v>0</v>
      </c>
      <c r="G16" s="21" t="s">
        <v>4</v>
      </c>
      <c r="H16" s="62">
        <f>SUM(H17:H19)</f>
        <v>93052.08</v>
      </c>
      <c r="I16" s="62">
        <f t="shared" ref="I16:M16" si="3">SUM(I17:I19)</f>
        <v>93052.08</v>
      </c>
      <c r="J16" s="62">
        <v>0</v>
      </c>
      <c r="K16" s="62">
        <f>SUM(K17:K19)</f>
        <v>0</v>
      </c>
      <c r="L16" s="62">
        <f t="shared" si="3"/>
        <v>0</v>
      </c>
      <c r="M16" s="62">
        <f t="shared" si="3"/>
        <v>0</v>
      </c>
      <c r="N16" s="13">
        <v>0</v>
      </c>
      <c r="O16" s="60"/>
    </row>
    <row r="17" spans="1:15" ht="27.75" customHeight="1" x14ac:dyDescent="0.2">
      <c r="A17" s="112"/>
      <c r="B17" s="109"/>
      <c r="C17" s="100"/>
      <c r="D17" s="100"/>
      <c r="E17" s="88"/>
      <c r="F17" s="100"/>
      <c r="G17" s="22" t="s">
        <v>2</v>
      </c>
      <c r="H17" s="62">
        <f>SUM(I17:M17)</f>
        <v>0</v>
      </c>
      <c r="I17" s="62">
        <v>0</v>
      </c>
      <c r="J17" s="62">
        <v>0</v>
      </c>
      <c r="K17" s="62">
        <v>0</v>
      </c>
      <c r="L17" s="62">
        <v>0</v>
      </c>
      <c r="M17" s="13">
        <v>0</v>
      </c>
      <c r="N17" s="13">
        <v>0</v>
      </c>
      <c r="O17" s="84" t="s">
        <v>25</v>
      </c>
    </row>
    <row r="18" spans="1:15" ht="38.25" x14ac:dyDescent="0.2">
      <c r="A18" s="112"/>
      <c r="B18" s="109"/>
      <c r="C18" s="100"/>
      <c r="D18" s="100"/>
      <c r="E18" s="88"/>
      <c r="F18" s="100"/>
      <c r="G18" s="22" t="s">
        <v>1</v>
      </c>
      <c r="H18" s="62">
        <f>SUM(I18:M18)</f>
        <v>93052.08</v>
      </c>
      <c r="I18" s="62">
        <v>93052.08</v>
      </c>
      <c r="J18" s="62">
        <v>0</v>
      </c>
      <c r="K18" s="62">
        <v>0</v>
      </c>
      <c r="L18" s="62">
        <v>0</v>
      </c>
      <c r="M18" s="13">
        <v>0</v>
      </c>
      <c r="N18" s="13">
        <v>0</v>
      </c>
      <c r="O18" s="98"/>
    </row>
    <row r="19" spans="1:15" ht="19.5" customHeight="1" x14ac:dyDescent="0.2">
      <c r="A19" s="113"/>
      <c r="B19" s="110"/>
      <c r="C19" s="101"/>
      <c r="D19" s="101"/>
      <c r="E19" s="105"/>
      <c r="F19" s="101"/>
      <c r="G19" s="63" t="s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0"/>
    </row>
    <row r="20" spans="1:15" ht="19.5" customHeight="1" x14ac:dyDescent="0.2">
      <c r="A20" s="69" t="s">
        <v>24</v>
      </c>
      <c r="B20" s="70"/>
      <c r="C20" s="23"/>
      <c r="D20" s="23"/>
      <c r="E20" s="23"/>
      <c r="F20" s="23"/>
      <c r="G20" s="24" t="s">
        <v>4</v>
      </c>
      <c r="H20" s="25">
        <f>SUM(H21:H23)</f>
        <v>932220.53</v>
      </c>
      <c r="I20" s="25">
        <f t="shared" ref="I20:M20" si="4">SUM(I21:I23)</f>
        <v>93052.08</v>
      </c>
      <c r="J20" s="25">
        <f t="shared" si="4"/>
        <v>49152.74</v>
      </c>
      <c r="K20" s="25">
        <f t="shared" si="4"/>
        <v>340599.18</v>
      </c>
      <c r="L20" s="25">
        <f t="shared" si="4"/>
        <v>449416.53</v>
      </c>
      <c r="M20" s="25">
        <f t="shared" si="4"/>
        <v>0</v>
      </c>
      <c r="N20" s="26"/>
      <c r="O20" s="27"/>
    </row>
    <row r="21" spans="1:15" ht="48.75" customHeight="1" x14ac:dyDescent="0.2">
      <c r="A21" s="71"/>
      <c r="B21" s="72"/>
      <c r="C21" s="23"/>
      <c r="D21" s="23"/>
      <c r="E21" s="23"/>
      <c r="F21" s="23"/>
      <c r="G21" s="24" t="s">
        <v>2</v>
      </c>
      <c r="H21" s="25">
        <f>SUM(H7+H12)+H17</f>
        <v>650381.55999999994</v>
      </c>
      <c r="I21" s="25">
        <f t="shared" ref="I21:M21" si="5">SUM(I7+I12)+I17</f>
        <v>0</v>
      </c>
      <c r="J21" s="25">
        <f t="shared" si="5"/>
        <v>46695.1</v>
      </c>
      <c r="K21" s="25">
        <f t="shared" si="5"/>
        <v>308869.21999999997</v>
      </c>
      <c r="L21" s="25">
        <f t="shared" si="5"/>
        <v>294817.24</v>
      </c>
      <c r="M21" s="25">
        <f t="shared" si="5"/>
        <v>0</v>
      </c>
      <c r="N21" s="26"/>
      <c r="O21" s="27"/>
    </row>
    <row r="22" spans="1:15" ht="48.75" customHeight="1" x14ac:dyDescent="0.2">
      <c r="A22" s="71"/>
      <c r="B22" s="72"/>
      <c r="C22" s="23"/>
      <c r="D22" s="23"/>
      <c r="E22" s="23"/>
      <c r="F22" s="23"/>
      <c r="G22" s="24" t="s">
        <v>1</v>
      </c>
      <c r="H22" s="25">
        <f t="shared" ref="H22:M22" si="6">SUM(H13+H8+H18)</f>
        <v>281838.97000000003</v>
      </c>
      <c r="I22" s="25">
        <f t="shared" si="6"/>
        <v>93052.08</v>
      </c>
      <c r="J22" s="25">
        <f t="shared" si="6"/>
        <v>2457.64</v>
      </c>
      <c r="K22" s="25">
        <f t="shared" si="6"/>
        <v>31729.96</v>
      </c>
      <c r="L22" s="25">
        <f t="shared" si="6"/>
        <v>154599.29</v>
      </c>
      <c r="M22" s="25">
        <f t="shared" si="6"/>
        <v>0</v>
      </c>
      <c r="N22" s="26"/>
      <c r="O22" s="27"/>
    </row>
    <row r="23" spans="1:15" ht="28.5" x14ac:dyDescent="0.2">
      <c r="A23" s="73"/>
      <c r="B23" s="74"/>
      <c r="C23" s="23"/>
      <c r="D23" s="23"/>
      <c r="E23" s="23"/>
      <c r="F23" s="23"/>
      <c r="G23" s="28" t="s">
        <v>0</v>
      </c>
      <c r="H23" s="25">
        <f>SUM(H14+H9)</f>
        <v>0</v>
      </c>
      <c r="I23" s="25">
        <f t="shared" ref="I23:M23" si="7">SUM(I14+I9)</f>
        <v>0</v>
      </c>
      <c r="J23" s="25">
        <f t="shared" si="7"/>
        <v>0</v>
      </c>
      <c r="K23" s="25">
        <f t="shared" si="7"/>
        <v>0</v>
      </c>
      <c r="L23" s="25">
        <f t="shared" si="7"/>
        <v>0</v>
      </c>
      <c r="M23" s="25">
        <f t="shared" si="7"/>
        <v>0</v>
      </c>
      <c r="N23" s="26"/>
      <c r="O23" s="27"/>
    </row>
    <row r="24" spans="1:15" ht="11.25" customHeight="1" x14ac:dyDescent="0.2">
      <c r="A24" s="15"/>
      <c r="B24" s="16"/>
      <c r="C24" s="17"/>
      <c r="D24" s="17"/>
      <c r="E24" s="17"/>
      <c r="F24" s="17"/>
      <c r="G24" s="18"/>
      <c r="H24" s="19"/>
      <c r="I24" s="19"/>
      <c r="J24" s="19"/>
      <c r="K24" s="19"/>
      <c r="L24" s="19"/>
      <c r="M24" s="19"/>
      <c r="N24" s="15"/>
      <c r="O24" s="29"/>
    </row>
    <row r="25" spans="1:15" ht="6" customHeight="1" x14ac:dyDescent="0.2">
      <c r="A25" s="15"/>
      <c r="B25" s="64"/>
      <c r="C25" s="17"/>
      <c r="D25" s="17"/>
      <c r="E25" s="17"/>
      <c r="F25" s="17"/>
      <c r="G25" s="15"/>
      <c r="H25" s="15"/>
      <c r="I25" s="15"/>
      <c r="J25" s="15"/>
      <c r="K25" s="15"/>
      <c r="L25" s="15"/>
      <c r="M25" s="15"/>
      <c r="N25" s="15"/>
      <c r="O25" s="29"/>
    </row>
    <row r="26" spans="1:15" ht="51.75" customHeight="1" x14ac:dyDescent="0.2">
      <c r="A26" s="65"/>
      <c r="B26" s="66"/>
      <c r="C26" s="17"/>
      <c r="D26" s="17"/>
      <c r="E26" s="17"/>
      <c r="F26" s="17"/>
      <c r="G26" s="15"/>
      <c r="H26" s="67"/>
      <c r="I26" s="67"/>
      <c r="J26" s="67"/>
      <c r="K26" s="67"/>
      <c r="L26" s="67"/>
      <c r="M26" s="67"/>
      <c r="N26" s="15"/>
      <c r="O26" s="29"/>
    </row>
    <row r="27" spans="1:15" ht="28.5" customHeight="1" x14ac:dyDescent="0.2">
      <c r="A27" s="94" t="s">
        <v>41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102"/>
    </row>
    <row r="28" spans="1:15" ht="81.75" customHeight="1" x14ac:dyDescent="0.2">
      <c r="A28" s="75">
        <v>3</v>
      </c>
      <c r="B28" s="75" t="s">
        <v>13</v>
      </c>
      <c r="C28" s="75" t="s">
        <v>12</v>
      </c>
      <c r="D28" s="75" t="s">
        <v>11</v>
      </c>
      <c r="E28" s="75" t="s">
        <v>10</v>
      </c>
      <c r="F28" s="75" t="s">
        <v>44</v>
      </c>
      <c r="G28" s="103" t="s">
        <v>9</v>
      </c>
      <c r="H28" s="106" t="s">
        <v>8</v>
      </c>
      <c r="I28" s="107"/>
      <c r="J28" s="107"/>
      <c r="K28" s="107"/>
      <c r="L28" s="107"/>
      <c r="M28" s="108"/>
      <c r="N28" s="75" t="s">
        <v>7</v>
      </c>
      <c r="O28" s="75" t="s">
        <v>6</v>
      </c>
    </row>
    <row r="29" spans="1:15" ht="26.25" customHeight="1" x14ac:dyDescent="0.2">
      <c r="A29" s="97"/>
      <c r="B29" s="97"/>
      <c r="C29" s="97"/>
      <c r="D29" s="97"/>
      <c r="E29" s="97"/>
      <c r="F29" s="97"/>
      <c r="G29" s="104"/>
      <c r="H29" s="57" t="s">
        <v>3</v>
      </c>
      <c r="I29" s="59">
        <v>2023</v>
      </c>
      <c r="J29" s="59">
        <v>2024</v>
      </c>
      <c r="K29" s="59">
        <v>2025</v>
      </c>
      <c r="L29" s="59">
        <v>2026</v>
      </c>
      <c r="M29" s="59">
        <v>2027</v>
      </c>
      <c r="N29" s="96"/>
      <c r="O29" s="97"/>
    </row>
    <row r="30" spans="1:15" ht="18" customHeight="1" x14ac:dyDescent="0.2">
      <c r="A30" s="20">
        <v>1</v>
      </c>
      <c r="B30" s="20">
        <v>2</v>
      </c>
      <c r="C30" s="20">
        <v>3</v>
      </c>
      <c r="D30" s="20">
        <v>4</v>
      </c>
      <c r="E30" s="20">
        <v>5</v>
      </c>
      <c r="F30" s="20">
        <v>6</v>
      </c>
      <c r="G30" s="20">
        <v>7</v>
      </c>
      <c r="H30" s="56">
        <v>8</v>
      </c>
      <c r="I30" s="58">
        <v>9</v>
      </c>
      <c r="J30" s="58">
        <v>10</v>
      </c>
      <c r="K30" s="58">
        <v>11</v>
      </c>
      <c r="L30" s="58">
        <v>12</v>
      </c>
      <c r="M30" s="58">
        <v>13</v>
      </c>
      <c r="N30" s="20">
        <v>14</v>
      </c>
      <c r="O30" s="20">
        <v>15</v>
      </c>
    </row>
    <row r="31" spans="1:15" ht="30" customHeight="1" x14ac:dyDescent="0.2">
      <c r="A31" s="75" t="s">
        <v>15</v>
      </c>
      <c r="B31" s="80" t="s">
        <v>16</v>
      </c>
      <c r="C31" s="84" t="s">
        <v>45</v>
      </c>
      <c r="D31" s="84">
        <v>550</v>
      </c>
      <c r="E31" s="87">
        <v>902808.98</v>
      </c>
      <c r="F31" s="89">
        <f>SUM(E31-H32-H33-H34)</f>
        <v>143734.87</v>
      </c>
      <c r="G31" s="21" t="s">
        <v>4</v>
      </c>
      <c r="H31" s="13">
        <f t="shared" ref="H31:M31" si="8">SUM(H32:H33)</f>
        <v>745334.87</v>
      </c>
      <c r="I31" s="13">
        <f t="shared" si="8"/>
        <v>342288.36</v>
      </c>
      <c r="J31" s="13">
        <f t="shared" si="8"/>
        <v>403046.51</v>
      </c>
      <c r="K31" s="13">
        <f t="shared" si="8"/>
        <v>0</v>
      </c>
      <c r="L31" s="13">
        <f t="shared" si="8"/>
        <v>0</v>
      </c>
      <c r="M31" s="13">
        <f t="shared" si="8"/>
        <v>0</v>
      </c>
      <c r="N31" s="13"/>
      <c r="O31" s="78" t="s">
        <v>25</v>
      </c>
    </row>
    <row r="32" spans="1:15" ht="41.25" customHeight="1" x14ac:dyDescent="0.2">
      <c r="A32" s="114"/>
      <c r="B32" s="81"/>
      <c r="C32" s="90"/>
      <c r="D32" s="90"/>
      <c r="E32" s="88"/>
      <c r="F32" s="90"/>
      <c r="G32" s="22" t="s">
        <v>2</v>
      </c>
      <c r="H32" s="13">
        <f t="shared" ref="H32" si="9">SUM(I32:M32)</f>
        <v>475277.87</v>
      </c>
      <c r="I32" s="13">
        <v>214673.05</v>
      </c>
      <c r="J32" s="13">
        <v>260604.82</v>
      </c>
      <c r="K32" s="13">
        <v>0</v>
      </c>
      <c r="L32" s="13">
        <v>0</v>
      </c>
      <c r="M32" s="13">
        <v>0</v>
      </c>
      <c r="N32" s="13"/>
      <c r="O32" s="79"/>
    </row>
    <row r="33" spans="1:35" ht="38.25" x14ac:dyDescent="0.2">
      <c r="A33" s="114"/>
      <c r="B33" s="82"/>
      <c r="C33" s="98"/>
      <c r="D33" s="98"/>
      <c r="E33" s="105"/>
      <c r="F33" s="98"/>
      <c r="G33" s="36" t="s">
        <v>1</v>
      </c>
      <c r="H33" s="53">
        <f>SUM(I33:M33)</f>
        <v>270057</v>
      </c>
      <c r="I33" s="37">
        <v>127615.31</v>
      </c>
      <c r="J33" s="53">
        <v>142441.69</v>
      </c>
      <c r="K33" s="37">
        <v>0</v>
      </c>
      <c r="L33" s="37">
        <v>0</v>
      </c>
      <c r="M33" s="53">
        <v>0</v>
      </c>
      <c r="N33" s="53"/>
      <c r="O33" s="79"/>
    </row>
    <row r="34" spans="1:35" ht="30" x14ac:dyDescent="0.2">
      <c r="A34" s="77"/>
      <c r="B34" s="50" t="s">
        <v>40</v>
      </c>
      <c r="C34" s="68"/>
      <c r="D34" s="68"/>
      <c r="E34" s="13"/>
      <c r="F34" s="68"/>
      <c r="G34" s="22" t="s">
        <v>2</v>
      </c>
      <c r="H34" s="13">
        <f>SUM(I34:M34)</f>
        <v>13739.24</v>
      </c>
      <c r="I34" s="13">
        <v>6309.62</v>
      </c>
      <c r="J34" s="13">
        <v>7429.62</v>
      </c>
      <c r="K34" s="13">
        <v>0</v>
      </c>
      <c r="L34" s="13">
        <v>0</v>
      </c>
      <c r="M34" s="13">
        <v>0</v>
      </c>
      <c r="N34" s="13"/>
      <c r="O34" s="79"/>
    </row>
    <row r="35" spans="1:35" ht="15" customHeight="1" x14ac:dyDescent="0.2">
      <c r="A35" s="69" t="s">
        <v>24</v>
      </c>
      <c r="B35" s="70"/>
      <c r="C35" s="55"/>
      <c r="D35" s="55"/>
      <c r="E35" s="55"/>
      <c r="F35" s="55"/>
      <c r="G35" s="38" t="s">
        <v>4</v>
      </c>
      <c r="H35" s="39">
        <f>SUM(I35:M35)</f>
        <v>745334.87</v>
      </c>
      <c r="I35" s="39">
        <f>SUM(I36:I37)</f>
        <v>342288.36</v>
      </c>
      <c r="J35" s="39">
        <f>SUM(J36:J37)</f>
        <v>403046.51</v>
      </c>
      <c r="K35" s="39">
        <f>SUM(K36:K37)</f>
        <v>0</v>
      </c>
      <c r="L35" s="39">
        <f>SUM(L36:L37)</f>
        <v>0</v>
      </c>
      <c r="M35" s="39">
        <f>SUM(M36:M37)</f>
        <v>0</v>
      </c>
      <c r="N35" s="40"/>
      <c r="O35" s="41"/>
    </row>
    <row r="36" spans="1:35" ht="30.75" customHeight="1" x14ac:dyDescent="0.2">
      <c r="A36" s="71"/>
      <c r="B36" s="72"/>
      <c r="C36" s="23"/>
      <c r="D36" s="23"/>
      <c r="E36" s="23"/>
      <c r="F36" s="23"/>
      <c r="G36" s="24" t="s">
        <v>2</v>
      </c>
      <c r="H36" s="25">
        <f t="shared" ref="H36" si="10">SUM(I36:M36)</f>
        <v>475277.87</v>
      </c>
      <c r="I36" s="25">
        <f>SUM(I32)</f>
        <v>214673.05</v>
      </c>
      <c r="J36" s="25">
        <f t="shared" ref="J36:M36" si="11">SUM(J32)</f>
        <v>260604.82</v>
      </c>
      <c r="K36" s="25">
        <f t="shared" si="11"/>
        <v>0</v>
      </c>
      <c r="L36" s="25">
        <f t="shared" si="11"/>
        <v>0</v>
      </c>
      <c r="M36" s="25">
        <f t="shared" si="11"/>
        <v>0</v>
      </c>
      <c r="N36" s="26"/>
      <c r="O36" s="27"/>
    </row>
    <row r="37" spans="1:35" ht="42.75" x14ac:dyDescent="0.2">
      <c r="A37" s="73"/>
      <c r="B37" s="74"/>
      <c r="C37" s="23"/>
      <c r="D37" s="23"/>
      <c r="E37" s="23"/>
      <c r="F37" s="23"/>
      <c r="G37" s="24" t="s">
        <v>1</v>
      </c>
      <c r="H37" s="25">
        <f>SUM(I37:M37)</f>
        <v>270057</v>
      </c>
      <c r="I37" s="25">
        <f>SUM(I33)</f>
        <v>127615.31</v>
      </c>
      <c r="J37" s="25">
        <f t="shared" ref="J37:M37" si="12">SUM(J33)</f>
        <v>142441.69</v>
      </c>
      <c r="K37" s="25">
        <f t="shared" si="12"/>
        <v>0</v>
      </c>
      <c r="L37" s="25">
        <f t="shared" si="12"/>
        <v>0</v>
      </c>
      <c r="M37" s="25">
        <f t="shared" si="12"/>
        <v>0</v>
      </c>
      <c r="N37" s="26"/>
      <c r="O37" s="27"/>
    </row>
    <row r="38" spans="1:35" ht="17.2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35" ht="39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35" ht="48" customHeight="1" x14ac:dyDescent="0.2">
      <c r="A40" s="31"/>
      <c r="B40" s="94" t="s">
        <v>42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35" ht="26.25" customHeight="1" x14ac:dyDescent="0.2">
      <c r="A41" s="31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35" ht="21.75" customHeight="1" x14ac:dyDescent="0.2">
      <c r="A42" s="75" t="s">
        <v>14</v>
      </c>
      <c r="B42" s="75" t="s">
        <v>13</v>
      </c>
      <c r="C42" s="75" t="s">
        <v>12</v>
      </c>
      <c r="D42" s="75" t="s">
        <v>11</v>
      </c>
      <c r="E42" s="75" t="s">
        <v>10</v>
      </c>
      <c r="F42" s="75" t="s">
        <v>44</v>
      </c>
      <c r="G42" s="103" t="s">
        <v>9</v>
      </c>
      <c r="H42" s="106" t="s">
        <v>8</v>
      </c>
      <c r="I42" s="107"/>
      <c r="J42" s="107"/>
      <c r="K42" s="107"/>
      <c r="L42" s="107"/>
      <c r="M42" s="108"/>
      <c r="N42" s="75" t="s">
        <v>7</v>
      </c>
      <c r="O42" s="75" t="s">
        <v>6</v>
      </c>
    </row>
    <row r="43" spans="1:35" s="35" customFormat="1" ht="39" customHeight="1" x14ac:dyDescent="0.2">
      <c r="A43" s="97"/>
      <c r="B43" s="97"/>
      <c r="C43" s="97"/>
      <c r="D43" s="97"/>
      <c r="E43" s="97"/>
      <c r="F43" s="97"/>
      <c r="G43" s="104"/>
      <c r="H43" s="57" t="s">
        <v>3</v>
      </c>
      <c r="I43" s="59">
        <v>2023</v>
      </c>
      <c r="J43" s="59">
        <v>2024</v>
      </c>
      <c r="K43" s="59">
        <v>2025</v>
      </c>
      <c r="L43" s="59">
        <v>2026</v>
      </c>
      <c r="M43" s="59">
        <v>2027</v>
      </c>
      <c r="N43" s="96"/>
      <c r="O43" s="97"/>
    </row>
    <row r="44" spans="1:35" s="35" customFormat="1" ht="25.5" customHeight="1" x14ac:dyDescent="0.2">
      <c r="A44" s="20">
        <v>1</v>
      </c>
      <c r="B44" s="20">
        <v>2</v>
      </c>
      <c r="C44" s="20">
        <v>3</v>
      </c>
      <c r="D44" s="20">
        <v>4</v>
      </c>
      <c r="E44" s="20">
        <v>5</v>
      </c>
      <c r="F44" s="20">
        <v>6</v>
      </c>
      <c r="G44" s="20">
        <v>7</v>
      </c>
      <c r="H44" s="56">
        <v>8</v>
      </c>
      <c r="I44" s="58">
        <v>9</v>
      </c>
      <c r="J44" s="58">
        <v>10</v>
      </c>
      <c r="K44" s="58">
        <v>11</v>
      </c>
      <c r="L44" s="58">
        <v>12</v>
      </c>
      <c r="M44" s="58">
        <v>13</v>
      </c>
      <c r="N44" s="20">
        <v>14</v>
      </c>
      <c r="O44" s="20">
        <v>15</v>
      </c>
    </row>
    <row r="45" spans="1:35" s="35" customFormat="1" ht="42" customHeight="1" x14ac:dyDescent="0.2">
      <c r="A45" s="75" t="s">
        <v>5</v>
      </c>
      <c r="B45" s="117" t="s">
        <v>35</v>
      </c>
      <c r="C45" s="84" t="s">
        <v>45</v>
      </c>
      <c r="D45" s="84">
        <v>825</v>
      </c>
      <c r="E45" s="87">
        <v>1165941.02</v>
      </c>
      <c r="F45" s="89">
        <f>SUM(E45-H46-H47-H48-H49)</f>
        <v>95108.200000000099</v>
      </c>
      <c r="G45" s="21" t="s">
        <v>4</v>
      </c>
      <c r="H45" s="13">
        <f>SUM(H46:H48)</f>
        <v>1053592.4099999999</v>
      </c>
      <c r="I45" s="13">
        <f>SUM(I46:I48)</f>
        <v>433897.31999999995</v>
      </c>
      <c r="J45" s="13">
        <f>SUM(J46:J48)</f>
        <v>619695.09</v>
      </c>
      <c r="K45" s="13">
        <f>SUM(K46:K48)</f>
        <v>0</v>
      </c>
      <c r="L45" s="13">
        <f t="shared" ref="L45" si="13">SUM(L46:L48)</f>
        <v>0</v>
      </c>
      <c r="M45" s="13">
        <f t="shared" ref="M45" si="14">SUM(M46:M48)</f>
        <v>0</v>
      </c>
      <c r="N45" s="13"/>
      <c r="O45" s="78" t="s">
        <v>25</v>
      </c>
    </row>
    <row r="46" spans="1:35" s="42" customFormat="1" ht="30.75" customHeight="1" x14ac:dyDescent="0.2">
      <c r="A46" s="76"/>
      <c r="B46" s="117"/>
      <c r="C46" s="90"/>
      <c r="D46" s="90"/>
      <c r="E46" s="88"/>
      <c r="F46" s="90"/>
      <c r="G46" s="22" t="s">
        <v>27</v>
      </c>
      <c r="H46" s="13">
        <f>SUM(I46:M46)</f>
        <v>323305.59999999998</v>
      </c>
      <c r="I46" s="13">
        <v>43218.5</v>
      </c>
      <c r="J46" s="13">
        <v>280087.09999999998</v>
      </c>
      <c r="K46" s="13">
        <v>0</v>
      </c>
      <c r="L46" s="13">
        <v>0</v>
      </c>
      <c r="M46" s="13">
        <v>0</v>
      </c>
      <c r="N46" s="13"/>
      <c r="O46" s="78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" customHeight="1" x14ac:dyDescent="0.2">
      <c r="A47" s="76"/>
      <c r="B47" s="118"/>
      <c r="C47" s="92"/>
      <c r="D47" s="92"/>
      <c r="E47" s="92"/>
      <c r="F47" s="92"/>
      <c r="G47" s="22" t="s">
        <v>2</v>
      </c>
      <c r="H47" s="13">
        <f t="shared" ref="H47" si="15">SUM(I47:M47)</f>
        <v>330461.08999999997</v>
      </c>
      <c r="I47" s="13">
        <v>235628.74</v>
      </c>
      <c r="J47" s="13">
        <v>94832.35</v>
      </c>
      <c r="K47" s="13">
        <v>0</v>
      </c>
      <c r="L47" s="13">
        <v>0</v>
      </c>
      <c r="M47" s="13">
        <v>0</v>
      </c>
      <c r="N47" s="13"/>
      <c r="O47" s="79"/>
    </row>
    <row r="48" spans="1:35" ht="25.5" customHeight="1" x14ac:dyDescent="0.2">
      <c r="A48" s="76"/>
      <c r="B48" s="118"/>
      <c r="C48" s="92"/>
      <c r="D48" s="93"/>
      <c r="E48" s="93"/>
      <c r="F48" s="93"/>
      <c r="G48" s="36" t="s">
        <v>1</v>
      </c>
      <c r="H48" s="13">
        <f>SUM(I48:M48)</f>
        <v>399825.72</v>
      </c>
      <c r="I48" s="13">
        <v>155050.07999999999</v>
      </c>
      <c r="J48" s="13">
        <v>244775.64</v>
      </c>
      <c r="K48" s="13">
        <v>0</v>
      </c>
      <c r="L48" s="13">
        <v>0</v>
      </c>
      <c r="M48" s="13">
        <v>0</v>
      </c>
      <c r="N48" s="13"/>
      <c r="O48" s="79"/>
    </row>
    <row r="49" spans="1:15" ht="42.75" customHeight="1" x14ac:dyDescent="0.2">
      <c r="A49" s="97"/>
      <c r="B49" s="50" t="s">
        <v>40</v>
      </c>
      <c r="C49" s="68"/>
      <c r="D49" s="68"/>
      <c r="E49" s="13"/>
      <c r="F49" s="68"/>
      <c r="G49" s="22" t="s">
        <v>2</v>
      </c>
      <c r="H49" s="13">
        <f>SUM(I49:M49)</f>
        <v>17240.41</v>
      </c>
      <c r="I49" s="13">
        <v>7181.88</v>
      </c>
      <c r="J49" s="13">
        <v>10058.530000000001</v>
      </c>
      <c r="K49" s="13">
        <v>0</v>
      </c>
      <c r="L49" s="13">
        <v>0</v>
      </c>
      <c r="M49" s="13">
        <v>0</v>
      </c>
      <c r="N49" s="13"/>
      <c r="O49" s="79"/>
    </row>
    <row r="50" spans="1:15" ht="27" customHeight="1" x14ac:dyDescent="0.2">
      <c r="A50" s="69" t="s">
        <v>24</v>
      </c>
      <c r="B50" s="70"/>
      <c r="C50" s="55"/>
      <c r="D50" s="55"/>
      <c r="E50" s="55"/>
      <c r="F50" s="55"/>
      <c r="G50" s="38" t="s">
        <v>4</v>
      </c>
      <c r="H50" s="39">
        <f>SUM(H51:H53)</f>
        <v>1053592.4099999999</v>
      </c>
      <c r="I50" s="39">
        <f t="shared" ref="I50:M50" si="16">SUM(I51:I53)</f>
        <v>433897.31999999995</v>
      </c>
      <c r="J50" s="39">
        <f t="shared" si="16"/>
        <v>619695.09</v>
      </c>
      <c r="K50" s="39">
        <f t="shared" si="16"/>
        <v>0</v>
      </c>
      <c r="L50" s="39">
        <f t="shared" si="16"/>
        <v>0</v>
      </c>
      <c r="M50" s="39">
        <f t="shared" si="16"/>
        <v>0</v>
      </c>
      <c r="N50" s="40"/>
      <c r="O50" s="41"/>
    </row>
    <row r="51" spans="1:15" ht="42" customHeight="1" x14ac:dyDescent="0.2">
      <c r="A51" s="71"/>
      <c r="B51" s="72"/>
      <c r="C51" s="55"/>
      <c r="D51" s="55"/>
      <c r="E51" s="55"/>
      <c r="F51" s="55"/>
      <c r="G51" s="38" t="s">
        <v>27</v>
      </c>
      <c r="H51" s="39">
        <f>SUM(I51:M51)</f>
        <v>323305.59999999998</v>
      </c>
      <c r="I51" s="39">
        <f>I46</f>
        <v>43218.5</v>
      </c>
      <c r="J51" s="39">
        <f t="shared" ref="J51:M51" si="17">J46</f>
        <v>280087.09999999998</v>
      </c>
      <c r="K51" s="39">
        <f t="shared" si="17"/>
        <v>0</v>
      </c>
      <c r="L51" s="39">
        <f t="shared" si="17"/>
        <v>0</v>
      </c>
      <c r="M51" s="39">
        <f t="shared" si="17"/>
        <v>0</v>
      </c>
      <c r="N51" s="40"/>
      <c r="O51" s="41"/>
    </row>
    <row r="52" spans="1:15" ht="42.75" customHeight="1" x14ac:dyDescent="0.2">
      <c r="A52" s="71"/>
      <c r="B52" s="72"/>
      <c r="C52" s="23"/>
      <c r="D52" s="23"/>
      <c r="E52" s="23"/>
      <c r="F52" s="23"/>
      <c r="G52" s="24" t="s">
        <v>2</v>
      </c>
      <c r="H52" s="25">
        <f>SUM(I52:M52)</f>
        <v>330461.08999999997</v>
      </c>
      <c r="I52" s="39">
        <f t="shared" ref="I52:M53" si="18">I47</f>
        <v>235628.74</v>
      </c>
      <c r="J52" s="39">
        <f t="shared" si="18"/>
        <v>94832.35</v>
      </c>
      <c r="K52" s="39">
        <f t="shared" si="18"/>
        <v>0</v>
      </c>
      <c r="L52" s="39">
        <f t="shared" si="18"/>
        <v>0</v>
      </c>
      <c r="M52" s="39">
        <f t="shared" si="18"/>
        <v>0</v>
      </c>
      <c r="N52" s="26"/>
      <c r="O52" s="27"/>
    </row>
    <row r="53" spans="1:15" ht="49.5" customHeight="1" x14ac:dyDescent="0.2">
      <c r="A53" s="73"/>
      <c r="B53" s="74"/>
      <c r="C53" s="23"/>
      <c r="D53" s="23"/>
      <c r="E53" s="23"/>
      <c r="F53" s="23"/>
      <c r="G53" s="24" t="s">
        <v>1</v>
      </c>
      <c r="H53" s="25">
        <f>SUM(I53:M53)</f>
        <v>399825.72</v>
      </c>
      <c r="I53" s="39">
        <f t="shared" si="18"/>
        <v>155050.07999999999</v>
      </c>
      <c r="J53" s="39">
        <f t="shared" si="18"/>
        <v>244775.64</v>
      </c>
      <c r="K53" s="39">
        <f t="shared" si="18"/>
        <v>0</v>
      </c>
      <c r="L53" s="39">
        <f t="shared" si="18"/>
        <v>0</v>
      </c>
      <c r="M53" s="39">
        <f t="shared" si="18"/>
        <v>0</v>
      </c>
      <c r="N53" s="26"/>
      <c r="O53" s="27"/>
    </row>
    <row r="54" spans="1:15" ht="24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ht="15" x14ac:dyDescent="0.2">
      <c r="A55" s="15"/>
      <c r="B55" s="16"/>
      <c r="C55" s="17"/>
      <c r="D55" s="17"/>
      <c r="E55" s="17"/>
      <c r="F55" s="17"/>
      <c r="G55" s="18"/>
      <c r="H55" s="19"/>
      <c r="I55" s="19"/>
      <c r="J55" s="19"/>
      <c r="K55" s="19"/>
      <c r="L55" s="19"/>
      <c r="M55" s="19"/>
      <c r="N55" s="15"/>
      <c r="O55" s="29"/>
    </row>
    <row r="56" spans="1:15" ht="38.25" customHeight="1" x14ac:dyDescent="0.2">
      <c r="A56" s="94" t="s">
        <v>43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102"/>
    </row>
    <row r="57" spans="1:15" ht="42.75" customHeight="1" x14ac:dyDescent="0.2">
      <c r="A57" s="75" t="s">
        <v>14</v>
      </c>
      <c r="B57" s="75" t="s">
        <v>13</v>
      </c>
      <c r="C57" s="75" t="s">
        <v>12</v>
      </c>
      <c r="D57" s="75" t="s">
        <v>11</v>
      </c>
      <c r="E57" s="75" t="s">
        <v>10</v>
      </c>
      <c r="F57" s="75" t="s">
        <v>44</v>
      </c>
      <c r="G57" s="103" t="s">
        <v>9</v>
      </c>
      <c r="H57" s="106" t="s">
        <v>8</v>
      </c>
      <c r="I57" s="107"/>
      <c r="J57" s="107"/>
      <c r="K57" s="107"/>
      <c r="L57" s="107"/>
      <c r="M57" s="108"/>
      <c r="N57" s="75" t="s">
        <v>7</v>
      </c>
      <c r="O57" s="75" t="s">
        <v>6</v>
      </c>
    </row>
    <row r="58" spans="1:15" ht="30" customHeight="1" x14ac:dyDescent="0.2">
      <c r="A58" s="97"/>
      <c r="B58" s="97"/>
      <c r="C58" s="97"/>
      <c r="D58" s="97"/>
      <c r="E58" s="97"/>
      <c r="F58" s="97"/>
      <c r="G58" s="104"/>
      <c r="H58" s="57" t="s">
        <v>3</v>
      </c>
      <c r="I58" s="59">
        <v>2023</v>
      </c>
      <c r="J58" s="59">
        <v>2024</v>
      </c>
      <c r="K58" s="59">
        <v>2025</v>
      </c>
      <c r="L58" s="59">
        <v>2026</v>
      </c>
      <c r="M58" s="59">
        <v>2027</v>
      </c>
      <c r="N58" s="96"/>
      <c r="O58" s="97"/>
    </row>
    <row r="59" spans="1:15" ht="15" x14ac:dyDescent="0.2">
      <c r="A59" s="20">
        <v>1</v>
      </c>
      <c r="B59" s="20">
        <v>2</v>
      </c>
      <c r="C59" s="20">
        <v>3</v>
      </c>
      <c r="D59" s="20">
        <v>4</v>
      </c>
      <c r="E59" s="20">
        <v>5</v>
      </c>
      <c r="F59" s="20">
        <v>6</v>
      </c>
      <c r="G59" s="20">
        <v>7</v>
      </c>
      <c r="H59" s="56">
        <v>8</v>
      </c>
      <c r="I59" s="58">
        <v>9</v>
      </c>
      <c r="J59" s="58">
        <v>10</v>
      </c>
      <c r="K59" s="58">
        <v>11</v>
      </c>
      <c r="L59" s="58">
        <v>12</v>
      </c>
      <c r="M59" s="58">
        <v>13</v>
      </c>
      <c r="N59" s="20">
        <v>14</v>
      </c>
      <c r="O59" s="20">
        <v>15</v>
      </c>
    </row>
    <row r="60" spans="1:15" ht="15" x14ac:dyDescent="0.2">
      <c r="A60" s="75" t="s">
        <v>5</v>
      </c>
      <c r="B60" s="80" t="s">
        <v>30</v>
      </c>
      <c r="C60" s="84" t="s">
        <v>36</v>
      </c>
      <c r="D60" s="86" t="s">
        <v>33</v>
      </c>
      <c r="E60" s="87">
        <v>900000</v>
      </c>
      <c r="F60" s="89">
        <f>SUM(E60-H62-H63-H64)</f>
        <v>252478.08000000007</v>
      </c>
      <c r="G60" s="21" t="s">
        <v>4</v>
      </c>
      <c r="H60" s="13">
        <f>SUM(H61:H63)</f>
        <v>636384.53999999992</v>
      </c>
      <c r="I60" s="13">
        <f>SUM(I61:I63)</f>
        <v>636384.53999999992</v>
      </c>
      <c r="J60" s="13">
        <f t="shared" ref="J60:M60" si="19">SUM(J61:J63)</f>
        <v>0</v>
      </c>
      <c r="K60" s="13">
        <f>SUM(K61:K63)</f>
        <v>0</v>
      </c>
      <c r="L60" s="13">
        <f t="shared" si="19"/>
        <v>0</v>
      </c>
      <c r="M60" s="13">
        <f t="shared" si="19"/>
        <v>0</v>
      </c>
      <c r="N60" s="34"/>
      <c r="O60" s="33"/>
    </row>
    <row r="61" spans="1:15" ht="25.5" x14ac:dyDescent="0.2">
      <c r="A61" s="76"/>
      <c r="B61" s="83"/>
      <c r="C61" s="85"/>
      <c r="D61" s="85"/>
      <c r="E61" s="88"/>
      <c r="F61" s="90"/>
      <c r="G61" s="22" t="s">
        <v>27</v>
      </c>
      <c r="H61" s="13">
        <f>SUM(I61:M61)</f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30"/>
      <c r="O61" s="91" t="s">
        <v>25</v>
      </c>
    </row>
    <row r="62" spans="1:15" ht="30.75" customHeight="1" x14ac:dyDescent="0.2">
      <c r="A62" s="76"/>
      <c r="B62" s="83"/>
      <c r="C62" s="85"/>
      <c r="D62" s="85"/>
      <c r="E62" s="88"/>
      <c r="F62" s="90"/>
      <c r="G62" s="22" t="s">
        <v>2</v>
      </c>
      <c r="H62" s="13">
        <f>SUM(I62:M62)</f>
        <v>572745.06999999995</v>
      </c>
      <c r="I62" s="13">
        <v>572745.06999999995</v>
      </c>
      <c r="J62" s="13">
        <v>0</v>
      </c>
      <c r="K62" s="13">
        <v>0</v>
      </c>
      <c r="L62" s="13">
        <v>0</v>
      </c>
      <c r="M62" s="13">
        <v>0</v>
      </c>
      <c r="N62" s="30"/>
      <c r="O62" s="92"/>
    </row>
    <row r="63" spans="1:15" ht="38.25" x14ac:dyDescent="0.2">
      <c r="A63" s="76"/>
      <c r="B63" s="83"/>
      <c r="C63" s="85"/>
      <c r="D63" s="85"/>
      <c r="E63" s="88"/>
      <c r="F63" s="90"/>
      <c r="G63" s="36" t="s">
        <v>1</v>
      </c>
      <c r="H63" s="53">
        <f>SUM(I63:M63)</f>
        <v>63639.47</v>
      </c>
      <c r="I63" s="53">
        <v>63639.47</v>
      </c>
      <c r="J63" s="37">
        <v>0</v>
      </c>
      <c r="K63" s="37">
        <v>0</v>
      </c>
      <c r="L63" s="53">
        <v>0</v>
      </c>
      <c r="M63" s="53">
        <v>0</v>
      </c>
      <c r="N63" s="44"/>
      <c r="O63" s="93"/>
    </row>
    <row r="64" spans="1:15" ht="49.5" customHeight="1" x14ac:dyDescent="0.2">
      <c r="A64" s="77"/>
      <c r="B64" s="50" t="s">
        <v>40</v>
      </c>
      <c r="C64" s="47"/>
      <c r="D64" s="47"/>
      <c r="E64" s="13"/>
      <c r="F64" s="32"/>
      <c r="G64" s="22" t="s">
        <v>2</v>
      </c>
      <c r="H64" s="13">
        <f>SUM(I64:M64)</f>
        <v>11137.38</v>
      </c>
      <c r="I64" s="13">
        <v>11137.38</v>
      </c>
      <c r="J64" s="14">
        <v>0</v>
      </c>
      <c r="K64" s="14">
        <v>0</v>
      </c>
      <c r="L64" s="13">
        <v>0</v>
      </c>
      <c r="M64" s="13">
        <v>0</v>
      </c>
      <c r="N64" s="26"/>
      <c r="O64" s="23"/>
    </row>
    <row r="65" spans="1:16" ht="31.5" customHeight="1" x14ac:dyDescent="0.2">
      <c r="A65" s="75" t="s">
        <v>15</v>
      </c>
      <c r="B65" s="80" t="s">
        <v>29</v>
      </c>
      <c r="C65" s="84" t="s">
        <v>36</v>
      </c>
      <c r="D65" s="84" t="s">
        <v>34</v>
      </c>
      <c r="E65" s="87">
        <v>809319.12</v>
      </c>
      <c r="F65" s="89">
        <f>SUM(E65-H66-H67-H68-H69)</f>
        <v>199319.11999999994</v>
      </c>
      <c r="G65" s="45" t="s">
        <v>4</v>
      </c>
      <c r="H65" s="49">
        <f>SUM(H66:H68)</f>
        <v>598227</v>
      </c>
      <c r="I65" s="49">
        <f t="shared" ref="I65:M65" si="20">SUM(I66:I68)</f>
        <v>598227</v>
      </c>
      <c r="J65" s="49">
        <f t="shared" si="20"/>
        <v>0</v>
      </c>
      <c r="K65" s="49">
        <f t="shared" si="20"/>
        <v>0</v>
      </c>
      <c r="L65" s="49">
        <f>SUM(L66:L68)</f>
        <v>0</v>
      </c>
      <c r="M65" s="49">
        <f t="shared" si="20"/>
        <v>0</v>
      </c>
      <c r="N65" s="46"/>
      <c r="O65" s="33"/>
    </row>
    <row r="66" spans="1:16" ht="27" customHeight="1" x14ac:dyDescent="0.2">
      <c r="A66" s="76"/>
      <c r="B66" s="83"/>
      <c r="C66" s="90"/>
      <c r="D66" s="90"/>
      <c r="E66" s="88"/>
      <c r="F66" s="90"/>
      <c r="G66" s="22" t="s">
        <v>27</v>
      </c>
      <c r="H66" s="13">
        <f t="shared" ref="H66:H69" si="21">SUM(I66:M66)</f>
        <v>173712.7</v>
      </c>
      <c r="I66" s="13">
        <v>173712.7</v>
      </c>
      <c r="J66" s="13">
        <v>0</v>
      </c>
      <c r="K66" s="13">
        <v>0</v>
      </c>
      <c r="L66" s="13">
        <v>0</v>
      </c>
      <c r="M66" s="13">
        <v>0</v>
      </c>
      <c r="N66" s="30"/>
      <c r="O66" s="91" t="s">
        <v>25</v>
      </c>
    </row>
    <row r="67" spans="1:16" ht="27.75" customHeight="1" x14ac:dyDescent="0.2">
      <c r="A67" s="76"/>
      <c r="B67" s="83"/>
      <c r="C67" s="90"/>
      <c r="D67" s="90"/>
      <c r="E67" s="88"/>
      <c r="F67" s="90"/>
      <c r="G67" s="22" t="s">
        <v>2</v>
      </c>
      <c r="H67" s="13">
        <f t="shared" si="21"/>
        <v>364691.6</v>
      </c>
      <c r="I67" s="13">
        <v>364691.6</v>
      </c>
      <c r="J67" s="13">
        <v>0</v>
      </c>
      <c r="K67" s="13">
        <v>0</v>
      </c>
      <c r="L67" s="13">
        <v>0</v>
      </c>
      <c r="M67" s="13">
        <v>0</v>
      </c>
      <c r="N67" s="30"/>
      <c r="O67" s="92"/>
    </row>
    <row r="68" spans="1:16" ht="51.75" customHeight="1" x14ac:dyDescent="0.2">
      <c r="A68" s="76"/>
      <c r="B68" s="83"/>
      <c r="C68" s="90"/>
      <c r="D68" s="90"/>
      <c r="E68" s="88"/>
      <c r="F68" s="90"/>
      <c r="G68" s="36" t="s">
        <v>1</v>
      </c>
      <c r="H68" s="53">
        <f t="shared" si="21"/>
        <v>59822.7</v>
      </c>
      <c r="I68" s="53">
        <v>59822.7</v>
      </c>
      <c r="J68" s="37">
        <v>0</v>
      </c>
      <c r="K68" s="37">
        <v>0</v>
      </c>
      <c r="L68" s="53">
        <v>0</v>
      </c>
      <c r="M68" s="53">
        <v>0</v>
      </c>
      <c r="N68" s="44"/>
      <c r="O68" s="93"/>
    </row>
    <row r="69" spans="1:16" ht="39" customHeight="1" x14ac:dyDescent="0.2">
      <c r="A69" s="77"/>
      <c r="B69" s="50" t="s">
        <v>40</v>
      </c>
      <c r="C69" s="32"/>
      <c r="D69" s="32"/>
      <c r="E69" s="13"/>
      <c r="F69" s="32"/>
      <c r="G69" s="22" t="s">
        <v>2</v>
      </c>
      <c r="H69" s="13">
        <f t="shared" si="21"/>
        <v>11773</v>
      </c>
      <c r="I69" s="13">
        <v>11773</v>
      </c>
      <c r="J69" s="14">
        <v>0</v>
      </c>
      <c r="K69" s="14">
        <v>0</v>
      </c>
      <c r="L69" s="13">
        <v>0</v>
      </c>
      <c r="M69" s="13">
        <v>0</v>
      </c>
      <c r="N69" s="26"/>
      <c r="O69" s="23"/>
    </row>
    <row r="70" spans="1:16" ht="21.75" customHeight="1" x14ac:dyDescent="0.2">
      <c r="A70" s="69" t="s">
        <v>24</v>
      </c>
      <c r="B70" s="70"/>
      <c r="C70" s="55"/>
      <c r="D70" s="55"/>
      <c r="E70" s="55"/>
      <c r="F70" s="55"/>
      <c r="G70" s="38" t="s">
        <v>4</v>
      </c>
      <c r="H70" s="39">
        <f>SUM(H71:H73)</f>
        <v>1234611.5399999998</v>
      </c>
      <c r="I70" s="39">
        <f>SUM(I71:I73)</f>
        <v>1234611.5399999998</v>
      </c>
      <c r="J70" s="39">
        <f>SUM(J71:J73)</f>
        <v>0</v>
      </c>
      <c r="K70" s="39">
        <f t="shared" ref="K70:M70" si="22">SUM(K71:K73)</f>
        <v>0</v>
      </c>
      <c r="L70" s="39">
        <f t="shared" si="22"/>
        <v>0</v>
      </c>
      <c r="M70" s="39">
        <f t="shared" si="22"/>
        <v>0</v>
      </c>
      <c r="N70" s="40"/>
      <c r="O70" s="41"/>
    </row>
    <row r="71" spans="1:16" ht="50.25" customHeight="1" x14ac:dyDescent="0.2">
      <c r="A71" s="71"/>
      <c r="B71" s="72"/>
      <c r="C71" s="23"/>
      <c r="D71" s="23"/>
      <c r="E71" s="23"/>
      <c r="F71" s="23"/>
      <c r="G71" s="28" t="s">
        <v>27</v>
      </c>
      <c r="H71" s="25">
        <f>SUM(I71:M71)</f>
        <v>173712.7</v>
      </c>
      <c r="I71" s="25">
        <f>I61+I66</f>
        <v>173712.7</v>
      </c>
      <c r="J71" s="25">
        <f t="shared" ref="J71:M71" si="23">J61+J66</f>
        <v>0</v>
      </c>
      <c r="K71" s="25">
        <f>K61+K66</f>
        <v>0</v>
      </c>
      <c r="L71" s="25">
        <f t="shared" si="23"/>
        <v>0</v>
      </c>
      <c r="M71" s="25">
        <f t="shared" si="23"/>
        <v>0</v>
      </c>
      <c r="N71" s="26"/>
      <c r="O71" s="27"/>
    </row>
    <row r="72" spans="1:16" ht="47.25" customHeight="1" x14ac:dyDescent="0.2">
      <c r="A72" s="71"/>
      <c r="B72" s="72"/>
      <c r="C72" s="23"/>
      <c r="D72" s="23"/>
      <c r="E72" s="23"/>
      <c r="F72" s="23"/>
      <c r="G72" s="24" t="s">
        <v>2</v>
      </c>
      <c r="H72" s="25">
        <f>SUM(I72:M72)</f>
        <v>937436.66999999993</v>
      </c>
      <c r="I72" s="25">
        <f>I62+I67</f>
        <v>937436.66999999993</v>
      </c>
      <c r="J72" s="25">
        <f t="shared" ref="J72:M72" si="24">J62+J67</f>
        <v>0</v>
      </c>
      <c r="K72" s="25">
        <f t="shared" si="24"/>
        <v>0</v>
      </c>
      <c r="L72" s="25">
        <f t="shared" si="24"/>
        <v>0</v>
      </c>
      <c r="M72" s="25">
        <f t="shared" si="24"/>
        <v>0</v>
      </c>
      <c r="N72" s="26"/>
      <c r="O72" s="27"/>
    </row>
    <row r="73" spans="1:16" ht="42.75" x14ac:dyDescent="0.2">
      <c r="A73" s="73"/>
      <c r="B73" s="74"/>
      <c r="C73" s="23"/>
      <c r="D73" s="23"/>
      <c r="E73" s="23"/>
      <c r="F73" s="23"/>
      <c r="G73" s="24" t="s">
        <v>1</v>
      </c>
      <c r="H73" s="25">
        <f t="shared" ref="H73" si="25">SUM(I73:M73)</f>
        <v>123462.17</v>
      </c>
      <c r="I73" s="25">
        <f>I63+I68</f>
        <v>123462.17</v>
      </c>
      <c r="J73" s="25">
        <f t="shared" ref="J73:M73" si="26">J63+J68</f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6"/>
      <c r="O73" s="27"/>
    </row>
    <row r="74" spans="1:16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7" spans="1:16" ht="42" customHeight="1" x14ac:dyDescent="0.2"/>
    <row r="79" spans="1:16" ht="32.25" customHeight="1" x14ac:dyDescent="0.2"/>
    <row r="80" spans="1:16" ht="15.75" customHeight="1" x14ac:dyDescent="0.2">
      <c r="P80" s="51"/>
    </row>
    <row r="81" spans="16:16" ht="30.75" customHeight="1" x14ac:dyDescent="0.2">
      <c r="P81" s="51"/>
    </row>
    <row r="90" spans="16:16" ht="20.25" customHeight="1" x14ac:dyDescent="0.2"/>
    <row r="91" spans="16:16" ht="46.5" customHeight="1" x14ac:dyDescent="0.2"/>
    <row r="95" spans="16:16" ht="7.5" customHeight="1" x14ac:dyDescent="0.2"/>
    <row r="96" spans="16:16" ht="36.75" customHeight="1" x14ac:dyDescent="0.2"/>
    <row r="97" spans="1:15" ht="37.5" customHeight="1" x14ac:dyDescent="0.2"/>
    <row r="98" spans="1:15" ht="77.25" customHeight="1" x14ac:dyDescent="0.2"/>
    <row r="99" spans="1:15" ht="27.75" customHeight="1" x14ac:dyDescent="0.2"/>
    <row r="103" spans="1:15" ht="37.5" customHeight="1" x14ac:dyDescent="0.2"/>
    <row r="104" spans="1:15" s="48" customFormat="1" ht="37.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ht="44.25" customHeight="1" x14ac:dyDescent="0.2"/>
    <row r="108" spans="1:15" ht="38.25" customHeight="1" x14ac:dyDescent="0.2"/>
    <row r="109" spans="1:15" s="48" customFormat="1" ht="38.2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22.5" customHeight="1" x14ac:dyDescent="0.2"/>
  </sheetData>
  <mergeCells count="98">
    <mergeCell ref="A42:A43"/>
    <mergeCell ref="B42:B43"/>
    <mergeCell ref="C42:C43"/>
    <mergeCell ref="D42:D43"/>
    <mergeCell ref="B28:B29"/>
    <mergeCell ref="C28:C29"/>
    <mergeCell ref="D28:D29"/>
    <mergeCell ref="C65:C68"/>
    <mergeCell ref="D65:D68"/>
    <mergeCell ref="G28:G29"/>
    <mergeCell ref="H28:M28"/>
    <mergeCell ref="N28:N29"/>
    <mergeCell ref="E31:E33"/>
    <mergeCell ref="E28:E29"/>
    <mergeCell ref="F28:F29"/>
    <mergeCell ref="E65:E68"/>
    <mergeCell ref="F65:F68"/>
    <mergeCell ref="F42:F43"/>
    <mergeCell ref="G42:G43"/>
    <mergeCell ref="H42:M42"/>
    <mergeCell ref="F45:F48"/>
    <mergeCell ref="E42:E43"/>
    <mergeCell ref="C45:C48"/>
    <mergeCell ref="M1:O1"/>
    <mergeCell ref="A56:O56"/>
    <mergeCell ref="A57:A58"/>
    <mergeCell ref="B57:B58"/>
    <mergeCell ref="C57:C58"/>
    <mergeCell ref="D57:D58"/>
    <mergeCell ref="E57:E58"/>
    <mergeCell ref="F57:F58"/>
    <mergeCell ref="G57:G58"/>
    <mergeCell ref="H57:M57"/>
    <mergeCell ref="N57:N58"/>
    <mergeCell ref="O57:O58"/>
    <mergeCell ref="O28:O29"/>
    <mergeCell ref="B45:B48"/>
    <mergeCell ref="D45:D48"/>
    <mergeCell ref="E45:E48"/>
    <mergeCell ref="O66:O68"/>
    <mergeCell ref="A11:A15"/>
    <mergeCell ref="C16:C19"/>
    <mergeCell ref="D16:D19"/>
    <mergeCell ref="E16:E19"/>
    <mergeCell ref="F16:F19"/>
    <mergeCell ref="C31:C33"/>
    <mergeCell ref="F31:F33"/>
    <mergeCell ref="A31:A34"/>
    <mergeCell ref="A16:A19"/>
    <mergeCell ref="B16:B19"/>
    <mergeCell ref="A60:A64"/>
    <mergeCell ref="A65:A69"/>
    <mergeCell ref="A27:O27"/>
    <mergeCell ref="A28:A29"/>
    <mergeCell ref="B65:B68"/>
    <mergeCell ref="O3:O4"/>
    <mergeCell ref="E3:E4"/>
    <mergeCell ref="D3:D4"/>
    <mergeCell ref="N3:N4"/>
    <mergeCell ref="A2:O2"/>
    <mergeCell ref="G3:G4"/>
    <mergeCell ref="F3:F4"/>
    <mergeCell ref="C3:C4"/>
    <mergeCell ref="H3:M3"/>
    <mergeCell ref="A3:A4"/>
    <mergeCell ref="B3:B4"/>
    <mergeCell ref="O17:O18"/>
    <mergeCell ref="D31:D33"/>
    <mergeCell ref="A45:A49"/>
    <mergeCell ref="B6:B9"/>
    <mergeCell ref="D6:D9"/>
    <mergeCell ref="C6:C9"/>
    <mergeCell ref="E11:E14"/>
    <mergeCell ref="F11:F14"/>
    <mergeCell ref="F6:F9"/>
    <mergeCell ref="E6:E9"/>
    <mergeCell ref="B11:B14"/>
    <mergeCell ref="C11:C14"/>
    <mergeCell ref="D11:D14"/>
    <mergeCell ref="O7:O8"/>
    <mergeCell ref="O12:O13"/>
    <mergeCell ref="A20:B23"/>
    <mergeCell ref="A50:B53"/>
    <mergeCell ref="A35:B37"/>
    <mergeCell ref="A70:B73"/>
    <mergeCell ref="A6:A10"/>
    <mergeCell ref="O31:O34"/>
    <mergeCell ref="B31:B33"/>
    <mergeCell ref="B60:B63"/>
    <mergeCell ref="C60:C63"/>
    <mergeCell ref="D60:D63"/>
    <mergeCell ref="E60:E63"/>
    <mergeCell ref="F60:F63"/>
    <mergeCell ref="O61:O63"/>
    <mergeCell ref="B40:O41"/>
    <mergeCell ref="N42:N43"/>
    <mergeCell ref="O42:O43"/>
    <mergeCell ref="O45:O49"/>
  </mergeCells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  <rowBreaks count="2" manualBreakCount="2">
    <brk id="37" max="14" man="1"/>
    <brk id="5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" t="s">
        <v>3</v>
      </c>
      <c r="B1" s="3" t="s">
        <v>17</v>
      </c>
      <c r="C1" s="3" t="s">
        <v>18</v>
      </c>
      <c r="D1" s="3" t="s">
        <v>19</v>
      </c>
      <c r="E1" s="3" t="s">
        <v>20</v>
      </c>
      <c r="F1" s="4" t="s">
        <v>21</v>
      </c>
    </row>
    <row r="2" spans="1:6" s="2" customFormat="1" ht="18" customHeight="1" x14ac:dyDescent="0.2">
      <c r="A2" s="5"/>
      <c r="B2" s="4">
        <v>15822.5</v>
      </c>
      <c r="C2" s="4">
        <v>221109.3</v>
      </c>
      <c r="D2" s="4">
        <v>880170.2</v>
      </c>
      <c r="E2" s="4" t="s">
        <v>22</v>
      </c>
      <c r="F2" s="4">
        <v>0</v>
      </c>
    </row>
    <row r="3" spans="1:6" s="2" customFormat="1" ht="16.5" thickBot="1" x14ac:dyDescent="0.25">
      <c r="A3" s="7"/>
      <c r="B3" s="9"/>
      <c r="C3" s="9"/>
      <c r="D3" s="9"/>
      <c r="E3" s="9"/>
      <c r="F3" s="9"/>
    </row>
    <row r="4" spans="1:6" s="2" customFormat="1" ht="16.5" thickBot="1" x14ac:dyDescent="0.25">
      <c r="A4" s="7"/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s="2" customFormat="1" ht="18" customHeight="1" x14ac:dyDescent="0.2">
      <c r="A5" s="4"/>
      <c r="B5" s="4">
        <v>384855.8</v>
      </c>
      <c r="C5" s="4">
        <v>290364.09999999998</v>
      </c>
      <c r="D5" s="4">
        <v>511119.9</v>
      </c>
      <c r="E5" s="4" t="s">
        <v>23</v>
      </c>
      <c r="F5" s="4">
        <v>0</v>
      </c>
    </row>
    <row r="6" spans="1:6" s="2" customFormat="1" ht="16.5" thickBot="1" x14ac:dyDescent="0.25">
      <c r="A6" s="9"/>
      <c r="B6" s="9"/>
      <c r="C6" s="9"/>
      <c r="D6" s="9"/>
      <c r="E6" s="9"/>
      <c r="F6" s="9"/>
    </row>
    <row r="7" spans="1:6" s="2" customFormat="1" ht="16.5" thickBot="1" x14ac:dyDescent="0.25">
      <c r="A7" s="7"/>
      <c r="B7" s="6">
        <v>236300</v>
      </c>
      <c r="C7" s="8">
        <v>0</v>
      </c>
      <c r="D7" s="6">
        <v>0</v>
      </c>
      <c r="E7" s="6">
        <v>0</v>
      </c>
      <c r="F7" s="6">
        <v>0</v>
      </c>
    </row>
    <row r="8" spans="1:6" s="2" customFormat="1" ht="18" customHeight="1" x14ac:dyDescent="0.2">
      <c r="A8" s="5"/>
      <c r="B8" s="5">
        <v>654828.30000000005</v>
      </c>
      <c r="C8" s="5">
        <v>511473.4</v>
      </c>
      <c r="D8" s="5">
        <v>1391290.1</v>
      </c>
      <c r="E8" s="10">
        <v>222176.46</v>
      </c>
      <c r="F8" s="5">
        <v>0</v>
      </c>
    </row>
    <row r="9" spans="1:6" s="2" customFormat="1" ht="16.5" thickBot="1" x14ac:dyDescent="0.25">
      <c r="A9" s="7"/>
      <c r="B9" s="7"/>
      <c r="C9" s="7"/>
      <c r="D9" s="7"/>
      <c r="E9" s="11"/>
      <c r="F9" s="7"/>
    </row>
    <row r="24" spans="1:6" ht="13.5" thickBot="1" x14ac:dyDescent="0.25"/>
    <row r="25" spans="1:6" ht="16.5" thickBot="1" x14ac:dyDescent="0.25">
      <c r="A25" s="3" t="s">
        <v>17</v>
      </c>
      <c r="B25" s="3" t="s">
        <v>18</v>
      </c>
      <c r="C25" s="3" t="s">
        <v>19</v>
      </c>
      <c r="D25" s="3" t="s">
        <v>20</v>
      </c>
      <c r="E25" s="4" t="s">
        <v>21</v>
      </c>
    </row>
    <row r="26" spans="1:6" ht="15.75" x14ac:dyDescent="0.25">
      <c r="A26" s="4">
        <v>15822.5</v>
      </c>
      <c r="B26" s="4">
        <v>221109.3</v>
      </c>
      <c r="C26" s="4">
        <v>880170.2</v>
      </c>
      <c r="D26" s="4" t="s">
        <v>22</v>
      </c>
      <c r="E26" s="4">
        <v>0</v>
      </c>
      <c r="F26" s="1">
        <f>SUM(A26:E26)</f>
        <v>1117102</v>
      </c>
    </row>
    <row r="27" spans="1:6" ht="16.5" thickBot="1" x14ac:dyDescent="0.3">
      <c r="A27" s="9"/>
      <c r="B27" s="9"/>
      <c r="C27" s="9"/>
      <c r="D27" s="9"/>
      <c r="E27" s="9"/>
      <c r="F27" s="1">
        <f t="shared" ref="F27:F33" si="0">SUM(A27:E27)</f>
        <v>0</v>
      </c>
    </row>
    <row r="28" spans="1:6" ht="16.5" thickBot="1" x14ac:dyDescent="0.3">
      <c r="A28" s="6">
        <v>0</v>
      </c>
      <c r="B28" s="6">
        <v>0</v>
      </c>
      <c r="C28" s="6">
        <v>0</v>
      </c>
      <c r="D28" s="6">
        <v>0</v>
      </c>
      <c r="E28" s="6">
        <v>0</v>
      </c>
      <c r="F28" s="1">
        <f t="shared" si="0"/>
        <v>0</v>
      </c>
    </row>
    <row r="29" spans="1:6" ht="15.75" x14ac:dyDescent="0.25">
      <c r="A29" s="4">
        <v>384855.8</v>
      </c>
      <c r="B29" s="4">
        <v>290364.09999999998</v>
      </c>
      <c r="C29" s="4">
        <v>511119.9</v>
      </c>
      <c r="D29" s="4" t="s">
        <v>23</v>
      </c>
      <c r="E29" s="4">
        <v>0</v>
      </c>
      <c r="F29" s="1">
        <f>SUM(A29:E29)</f>
        <v>1186339.7999999998</v>
      </c>
    </row>
    <row r="30" spans="1:6" ht="16.5" thickBot="1" x14ac:dyDescent="0.3">
      <c r="A30" s="9"/>
      <c r="B30" s="9"/>
      <c r="C30" s="9"/>
      <c r="D30" s="9"/>
      <c r="E30" s="9"/>
      <c r="F30" s="1">
        <f t="shared" si="0"/>
        <v>0</v>
      </c>
    </row>
    <row r="31" spans="1:6" ht="16.5" thickBot="1" x14ac:dyDescent="0.3">
      <c r="A31" s="6">
        <v>236300</v>
      </c>
      <c r="B31" s="8">
        <v>0</v>
      </c>
      <c r="C31" s="6">
        <v>0</v>
      </c>
      <c r="D31" s="6">
        <v>0</v>
      </c>
      <c r="E31" s="6">
        <v>0</v>
      </c>
      <c r="F31" s="1">
        <f t="shared" si="0"/>
        <v>236300</v>
      </c>
    </row>
    <row r="32" spans="1:6" ht="15.75" x14ac:dyDescent="0.25">
      <c r="A32" s="5">
        <v>654828.30000000005</v>
      </c>
      <c r="B32" s="5">
        <v>511473.4</v>
      </c>
      <c r="C32" s="5">
        <v>1391290.1</v>
      </c>
      <c r="D32" s="10">
        <v>222176.46</v>
      </c>
      <c r="E32" s="5">
        <v>0</v>
      </c>
      <c r="F32" s="1">
        <f>SUM(A32:E32)</f>
        <v>2779768.2600000002</v>
      </c>
    </row>
    <row r="33" spans="1:6" ht="16.5" thickBot="1" x14ac:dyDescent="0.3">
      <c r="A33" s="7"/>
      <c r="B33" s="7"/>
      <c r="C33" s="7"/>
      <c r="D33" s="11"/>
      <c r="E33" s="7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2022-11-16T12:23:20Z</cp:lastPrinted>
  <dcterms:created xsi:type="dcterms:W3CDTF">2019-12-12T15:28:22Z</dcterms:created>
  <dcterms:modified xsi:type="dcterms:W3CDTF">2022-11-30T15:54:05Z</dcterms:modified>
</cp:coreProperties>
</file>