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oronovaln.DOMOD\Desktop\"/>
    </mc:Choice>
  </mc:AlternateContent>
  <bookViews>
    <workbookView xWindow="0" yWindow="0" windowWidth="28800" windowHeight="10935" tabRatio="868" activeTab="4"/>
  </bookViews>
  <sheets>
    <sheet name="4" sheetId="34" r:id="rId1"/>
    <sheet name="Подпрограмма1" sheetId="33" r:id="rId2"/>
    <sheet name="7.2" sheetId="36" r:id="rId3"/>
    <sheet name="7.3" sheetId="37" r:id="rId4"/>
    <sheet name="Подпрограмма2" sheetId="32" r:id="rId5"/>
    <sheet name="8.2" sheetId="38" r:id="rId6"/>
    <sheet name="8.3" sheetId="40" r:id="rId7"/>
    <sheet name="8.4" sheetId="35" r:id="rId8"/>
    <sheet name="8.5" sheetId="41" r:id="rId9"/>
    <sheet name="Приложение 13" sheetId="23" r:id="rId10"/>
  </sheets>
  <definedNames>
    <definedName name="_xlnm.Print_Area" localSheetId="5">'8.2'!$A$1:$C$7</definedName>
    <definedName name="_xlnm.Print_Area" localSheetId="6">'8.3'!$A$1:$C$11</definedName>
    <definedName name="_xlnm.Print_Area" localSheetId="4">Подпрограмма2!$A$1:$P$226</definedName>
    <definedName name="_xlnm.Print_Area" localSheetId="9">'Приложение 13'!$A$1:$J$178</definedName>
  </definedNames>
  <calcPr calcId="162913"/>
</workbook>
</file>

<file path=xl/calcChain.xml><?xml version="1.0" encoding="utf-8"?>
<calcChain xmlns="http://schemas.openxmlformats.org/spreadsheetml/2006/main">
  <c r="F75" i="32" l="1"/>
  <c r="F78" i="32"/>
  <c r="F77" i="32"/>
  <c r="H33" i="32"/>
  <c r="H30" i="32" s="1"/>
  <c r="M32" i="32"/>
  <c r="N30" i="32"/>
  <c r="M30" i="32"/>
  <c r="M33" i="32"/>
  <c r="H32" i="32"/>
  <c r="F30" i="32" l="1"/>
  <c r="M34" i="32"/>
  <c r="M31" i="32"/>
  <c r="H34" i="32"/>
  <c r="H31" i="32"/>
  <c r="F79" i="32"/>
  <c r="F76" i="32"/>
  <c r="O75" i="32"/>
  <c r="N75" i="32"/>
  <c r="M75" i="32"/>
  <c r="H75" i="32"/>
  <c r="G75" i="32"/>
  <c r="E75" i="32"/>
  <c r="J11" i="41" l="1"/>
  <c r="J10" i="41"/>
  <c r="J7" i="41" s="1"/>
  <c r="J9" i="41"/>
  <c r="J8" i="41"/>
  <c r="L7" i="41"/>
  <c r="K7" i="41"/>
  <c r="F45" i="32" l="1"/>
  <c r="F23" i="32"/>
  <c r="F24" i="32"/>
  <c r="F25" i="32"/>
  <c r="H55" i="33" l="1"/>
  <c r="H56" i="33"/>
  <c r="F93" i="33"/>
  <c r="H90" i="33"/>
  <c r="F90" i="33" s="1"/>
  <c r="J22" i="36" l="1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02" i="33" l="1"/>
  <c r="F101" i="33"/>
  <c r="F100" i="33"/>
  <c r="F99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98" i="33"/>
  <c r="J10" i="35"/>
  <c r="L7" i="35"/>
  <c r="J11" i="35" l="1"/>
  <c r="J9" i="35"/>
  <c r="J7" i="35" s="1"/>
  <c r="G7" i="35" s="1"/>
  <c r="J8" i="35"/>
  <c r="K7" i="35"/>
  <c r="F46" i="32" l="1"/>
  <c r="F54" i="32"/>
  <c r="F53" i="32"/>
  <c r="F86" i="32"/>
  <c r="F102" i="32"/>
  <c r="F126" i="32"/>
  <c r="F134" i="32"/>
  <c r="F142" i="32"/>
  <c r="F174" i="32"/>
  <c r="G139" i="32" l="1"/>
  <c r="H11" i="23" l="1"/>
  <c r="G32" i="32" l="1"/>
  <c r="G22" i="32"/>
  <c r="H51" i="32"/>
  <c r="H131" i="32"/>
  <c r="H171" i="32"/>
  <c r="G205" i="32"/>
  <c r="G204" i="32"/>
  <c r="G203" i="32"/>
  <c r="G202" i="32"/>
  <c r="G201" i="32"/>
  <c r="G192" i="32"/>
  <c r="G191" i="32"/>
  <c r="G190" i="32"/>
  <c r="G189" i="32"/>
  <c r="G188" i="32"/>
  <c r="G179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34" i="32"/>
  <c r="G33" i="32"/>
  <c r="G31" i="32"/>
  <c r="G21" i="32"/>
  <c r="G20" i="32"/>
  <c r="G19" i="32"/>
  <c r="G18" i="32"/>
  <c r="G225" i="32" l="1"/>
  <c r="G224" i="32"/>
  <c r="G17" i="32"/>
  <c r="G223" i="32"/>
  <c r="G222" i="32"/>
  <c r="G200" i="32"/>
  <c r="G187" i="32"/>
  <c r="G30" i="32"/>
  <c r="G19" i="33"/>
  <c r="G18" i="33"/>
  <c r="H18" i="33"/>
  <c r="H19" i="33"/>
  <c r="G98" i="33"/>
  <c r="G82" i="33"/>
  <c r="G74" i="33"/>
  <c r="G66" i="33"/>
  <c r="G56" i="33"/>
  <c r="G55" i="33"/>
  <c r="H37" i="33"/>
  <c r="G25" i="33"/>
  <c r="G221" i="32" l="1"/>
  <c r="G38" i="33"/>
  <c r="F38" i="33" s="1"/>
  <c r="F37" i="33" s="1"/>
  <c r="G111" i="33"/>
  <c r="G41" i="33"/>
  <c r="G20" i="33" s="1"/>
  <c r="G30" i="33"/>
  <c r="F30" i="33" s="1"/>
  <c r="F29" i="33" s="1"/>
  <c r="G33" i="33"/>
  <c r="G45" i="33"/>
  <c r="G29" i="33" l="1"/>
  <c r="G37" i="33"/>
  <c r="G17" i="33"/>
  <c r="G112" i="33"/>
  <c r="G16" i="33" l="1"/>
  <c r="M83" i="32"/>
  <c r="E149" i="23"/>
  <c r="E148" i="23"/>
  <c r="E147" i="23"/>
  <c r="E146" i="23"/>
  <c r="J145" i="23"/>
  <c r="I145" i="23"/>
  <c r="H145" i="23"/>
  <c r="E145" i="23" s="1"/>
  <c r="G145" i="23"/>
  <c r="F145" i="23"/>
  <c r="E154" i="23"/>
  <c r="E153" i="23"/>
  <c r="E152" i="23"/>
  <c r="E151" i="23"/>
  <c r="J150" i="23"/>
  <c r="I150" i="23"/>
  <c r="H150" i="23"/>
  <c r="G150" i="23"/>
  <c r="F150" i="23"/>
  <c r="E150" i="23" s="1"/>
  <c r="F175" i="32"/>
  <c r="F173" i="32"/>
  <c r="F172" i="32"/>
  <c r="O171" i="32"/>
  <c r="N171" i="32"/>
  <c r="M171" i="32"/>
  <c r="E171" i="32"/>
  <c r="F171" i="32" l="1"/>
  <c r="M192" i="32"/>
  <c r="F115" i="23" l="1"/>
  <c r="O98" i="33" l="1"/>
  <c r="N98" i="33"/>
  <c r="M98" i="33"/>
  <c r="H98" i="33"/>
  <c r="E98" i="33"/>
  <c r="O82" i="33"/>
  <c r="N82" i="33"/>
  <c r="M82" i="33"/>
  <c r="H82" i="33"/>
  <c r="E82" i="33"/>
  <c r="O74" i="33"/>
  <c r="N74" i="33"/>
  <c r="M74" i="33"/>
  <c r="H74" i="33"/>
  <c r="E74" i="33"/>
  <c r="O66" i="33"/>
  <c r="N66" i="33"/>
  <c r="M66" i="33"/>
  <c r="H66" i="33"/>
  <c r="E66" i="33"/>
  <c r="O62" i="33"/>
  <c r="N62" i="33" s="1"/>
  <c r="O61" i="33"/>
  <c r="F61" i="33" s="1"/>
  <c r="O60" i="33"/>
  <c r="F60" i="33" s="1"/>
  <c r="O59" i="33"/>
  <c r="N59" i="33" s="1"/>
  <c r="H58" i="33"/>
  <c r="E58" i="33"/>
  <c r="O45" i="33"/>
  <c r="N45" i="33"/>
  <c r="M45" i="33"/>
  <c r="E45" i="33"/>
  <c r="O37" i="33"/>
  <c r="N37" i="33"/>
  <c r="M37" i="33"/>
  <c r="O29" i="33"/>
  <c r="N29" i="33"/>
  <c r="M29" i="33"/>
  <c r="H29" i="33"/>
  <c r="F25" i="33"/>
  <c r="F21" i="33" s="1"/>
  <c r="O21" i="33"/>
  <c r="N21" i="33"/>
  <c r="O20" i="33"/>
  <c r="N20" i="33"/>
  <c r="M20" i="33"/>
  <c r="H20" i="33"/>
  <c r="E20" i="33"/>
  <c r="O19" i="33"/>
  <c r="N19" i="33"/>
  <c r="M19" i="33"/>
  <c r="E19" i="33"/>
  <c r="O18" i="33"/>
  <c r="N18" i="33"/>
  <c r="M18" i="33"/>
  <c r="E18" i="33"/>
  <c r="O17" i="33"/>
  <c r="N17" i="33"/>
  <c r="M17" i="33"/>
  <c r="H17" i="33"/>
  <c r="E17" i="33"/>
  <c r="O54" i="33" l="1"/>
  <c r="O110" i="33" s="1"/>
  <c r="F17" i="33"/>
  <c r="F18" i="33"/>
  <c r="F19" i="33"/>
  <c r="M59" i="33"/>
  <c r="N54" i="33"/>
  <c r="H16" i="33"/>
  <c r="N16" i="33"/>
  <c r="O16" i="33"/>
  <c r="N110" i="33"/>
  <c r="O56" i="33"/>
  <c r="O112" i="33" s="1"/>
  <c r="O57" i="33"/>
  <c r="O113" i="33" s="1"/>
  <c r="N55" i="33"/>
  <c r="N111" i="33" s="1"/>
  <c r="O55" i="33"/>
  <c r="M16" i="33"/>
  <c r="H111" i="33"/>
  <c r="H112" i="33"/>
  <c r="E16" i="33"/>
  <c r="F20" i="33"/>
  <c r="O58" i="33"/>
  <c r="M54" i="33"/>
  <c r="N56" i="33"/>
  <c r="M62" i="33"/>
  <c r="N57" i="33"/>
  <c r="N113" i="33" s="1"/>
  <c r="N58" i="33"/>
  <c r="F16" i="33" l="1"/>
  <c r="M58" i="33"/>
  <c r="M55" i="33"/>
  <c r="F55" i="33" s="1"/>
  <c r="O111" i="33"/>
  <c r="O109" i="33" s="1"/>
  <c r="O53" i="33"/>
  <c r="M110" i="33"/>
  <c r="M57" i="33"/>
  <c r="M113" i="33" s="1"/>
  <c r="N53" i="33"/>
  <c r="N112" i="33"/>
  <c r="N109" i="33" s="1"/>
  <c r="M56" i="33"/>
  <c r="F56" i="33" s="1"/>
  <c r="H59" i="33"/>
  <c r="G59" i="33" l="1"/>
  <c r="F59" i="33" s="1"/>
  <c r="H54" i="33"/>
  <c r="M111" i="33"/>
  <c r="M112" i="33"/>
  <c r="G54" i="33"/>
  <c r="F54" i="33" s="1"/>
  <c r="F110" i="33" s="1"/>
  <c r="M53" i="33"/>
  <c r="H62" i="33"/>
  <c r="H57" i="33" s="1"/>
  <c r="M109" i="33"/>
  <c r="G62" i="33" l="1"/>
  <c r="G58" i="33" s="1"/>
  <c r="F62" i="33"/>
  <c r="F58" i="33" s="1"/>
  <c r="G110" i="33"/>
  <c r="F111" i="33"/>
  <c r="G57" i="33"/>
  <c r="G113" i="33" s="1"/>
  <c r="F112" i="33"/>
  <c r="H110" i="33"/>
  <c r="H53" i="33" l="1"/>
  <c r="G109" i="33"/>
  <c r="G53" i="33"/>
  <c r="F53" i="33" s="1"/>
  <c r="F109" i="33" s="1"/>
  <c r="H113" i="33"/>
  <c r="H109" i="33" s="1"/>
  <c r="F57" i="33"/>
  <c r="F113" i="33" s="1"/>
  <c r="F118" i="32" l="1"/>
  <c r="E178" i="23" l="1"/>
  <c r="E177" i="23"/>
  <c r="E176" i="23"/>
  <c r="E175" i="23"/>
  <c r="J174" i="23"/>
  <c r="I174" i="23"/>
  <c r="H174" i="23"/>
  <c r="G174" i="23"/>
  <c r="E174" i="23" s="1"/>
  <c r="F174" i="23"/>
  <c r="E171" i="23"/>
  <c r="E170" i="23"/>
  <c r="E169" i="23"/>
  <c r="E168" i="23"/>
  <c r="J167" i="23"/>
  <c r="I167" i="23"/>
  <c r="H167" i="23"/>
  <c r="G167" i="23"/>
  <c r="F167" i="23"/>
  <c r="E166" i="23"/>
  <c r="E165" i="23"/>
  <c r="E164" i="23"/>
  <c r="E163" i="23"/>
  <c r="J162" i="23"/>
  <c r="I162" i="23"/>
  <c r="H162" i="23"/>
  <c r="G162" i="23"/>
  <c r="F162" i="23"/>
  <c r="E160" i="23"/>
  <c r="E159" i="23"/>
  <c r="E158" i="23"/>
  <c r="E157" i="23"/>
  <c r="J156" i="23"/>
  <c r="I156" i="23"/>
  <c r="H156" i="23"/>
  <c r="G156" i="23"/>
  <c r="F156" i="23"/>
  <c r="E144" i="23"/>
  <c r="E143" i="23"/>
  <c r="E142" i="23"/>
  <c r="E141" i="23"/>
  <c r="J140" i="23"/>
  <c r="I140" i="23"/>
  <c r="H140" i="23"/>
  <c r="G140" i="23"/>
  <c r="F140" i="23"/>
  <c r="E139" i="23"/>
  <c r="E138" i="23"/>
  <c r="E137" i="23"/>
  <c r="E136" i="23"/>
  <c r="J135" i="23"/>
  <c r="I135" i="23"/>
  <c r="H135" i="23"/>
  <c r="G135" i="23"/>
  <c r="F135" i="23"/>
  <c r="E134" i="23"/>
  <c r="E133" i="23"/>
  <c r="E132" i="23"/>
  <c r="E131" i="23"/>
  <c r="J130" i="23"/>
  <c r="I130" i="23"/>
  <c r="H130" i="23"/>
  <c r="G130" i="23"/>
  <c r="F130" i="23"/>
  <c r="E129" i="23"/>
  <c r="E128" i="23"/>
  <c r="E127" i="23"/>
  <c r="E126" i="23"/>
  <c r="J125" i="23"/>
  <c r="I125" i="23"/>
  <c r="H125" i="23"/>
  <c r="G125" i="23"/>
  <c r="F125" i="23"/>
  <c r="E124" i="23"/>
  <c r="E123" i="23"/>
  <c r="E122" i="23"/>
  <c r="E121" i="23"/>
  <c r="J120" i="23"/>
  <c r="I120" i="23"/>
  <c r="H120" i="23"/>
  <c r="G120" i="23"/>
  <c r="F120" i="23"/>
  <c r="E119" i="23"/>
  <c r="E118" i="23"/>
  <c r="E117" i="23"/>
  <c r="E116" i="23"/>
  <c r="J115" i="23"/>
  <c r="I115" i="23"/>
  <c r="H115" i="23"/>
  <c r="G115" i="23"/>
  <c r="E114" i="23"/>
  <c r="E112" i="23"/>
  <c r="E111" i="23"/>
  <c r="J110" i="23"/>
  <c r="I110" i="23"/>
  <c r="H110" i="23"/>
  <c r="G110" i="23"/>
  <c r="F110" i="23"/>
  <c r="E109" i="23"/>
  <c r="E107" i="23"/>
  <c r="E106" i="23"/>
  <c r="J105" i="23"/>
  <c r="I105" i="23"/>
  <c r="H105" i="23"/>
  <c r="G105" i="23"/>
  <c r="F105" i="23"/>
  <c r="E104" i="23"/>
  <c r="E103" i="23"/>
  <c r="E102" i="23"/>
  <c r="E101" i="23"/>
  <c r="J100" i="23"/>
  <c r="I100" i="23"/>
  <c r="H100" i="23"/>
  <c r="G100" i="23"/>
  <c r="F100" i="23"/>
  <c r="E99" i="23"/>
  <c r="E97" i="23"/>
  <c r="E96" i="23"/>
  <c r="J95" i="23"/>
  <c r="I95" i="23"/>
  <c r="H95" i="23"/>
  <c r="G95" i="23"/>
  <c r="F95" i="23"/>
  <c r="E94" i="23"/>
  <c r="E93" i="23"/>
  <c r="E92" i="23"/>
  <c r="E91" i="23"/>
  <c r="J90" i="23"/>
  <c r="I90" i="23"/>
  <c r="H90" i="23"/>
  <c r="G90" i="23"/>
  <c r="E89" i="23"/>
  <c r="E88" i="23"/>
  <c r="E87" i="23"/>
  <c r="E86" i="23"/>
  <c r="J85" i="23"/>
  <c r="I85" i="23"/>
  <c r="H85" i="23"/>
  <c r="G85" i="23"/>
  <c r="F85" i="23"/>
  <c r="E84" i="23"/>
  <c r="E83" i="23"/>
  <c r="E82" i="23"/>
  <c r="E81" i="23"/>
  <c r="J80" i="23"/>
  <c r="I80" i="23"/>
  <c r="H80" i="23"/>
  <c r="G80" i="23"/>
  <c r="F80" i="23"/>
  <c r="E79" i="23"/>
  <c r="E78" i="23"/>
  <c r="E77" i="23"/>
  <c r="E76" i="23"/>
  <c r="J75" i="23"/>
  <c r="I75" i="23"/>
  <c r="H75" i="23"/>
  <c r="G75" i="23"/>
  <c r="F75" i="23"/>
  <c r="E74" i="23"/>
  <c r="E73" i="23"/>
  <c r="E72" i="23"/>
  <c r="E71" i="23"/>
  <c r="J70" i="23"/>
  <c r="I70" i="23"/>
  <c r="H70" i="23"/>
  <c r="G70" i="23"/>
  <c r="F70" i="23"/>
  <c r="E69" i="23"/>
  <c r="E68" i="23"/>
  <c r="E67" i="23"/>
  <c r="E66" i="23"/>
  <c r="J65" i="23"/>
  <c r="I65" i="23"/>
  <c r="H65" i="23"/>
  <c r="G65" i="23"/>
  <c r="F65" i="23"/>
  <c r="E63" i="23"/>
  <c r="E62" i="23"/>
  <c r="E61" i="23"/>
  <c r="E60" i="23"/>
  <c r="J59" i="23"/>
  <c r="I59" i="23"/>
  <c r="H59" i="23"/>
  <c r="G59" i="23"/>
  <c r="F59" i="23"/>
  <c r="E56" i="23"/>
  <c r="E55" i="23"/>
  <c r="E54" i="23"/>
  <c r="E53" i="23"/>
  <c r="J52" i="23"/>
  <c r="I52" i="23"/>
  <c r="H52" i="23"/>
  <c r="G52" i="23"/>
  <c r="F52" i="23"/>
  <c r="E51" i="23"/>
  <c r="E50" i="23"/>
  <c r="E49" i="23"/>
  <c r="E48" i="23"/>
  <c r="J47" i="23"/>
  <c r="I47" i="23"/>
  <c r="H47" i="23"/>
  <c r="G47" i="23"/>
  <c r="F47" i="23"/>
  <c r="E46" i="23"/>
  <c r="E45" i="23"/>
  <c r="E44" i="23"/>
  <c r="E43" i="23"/>
  <c r="J42" i="23"/>
  <c r="I42" i="23"/>
  <c r="H42" i="23"/>
  <c r="G42" i="23"/>
  <c r="F42" i="23"/>
  <c r="E41" i="23"/>
  <c r="E40" i="23"/>
  <c r="E39" i="23"/>
  <c r="E38" i="23"/>
  <c r="J37" i="23"/>
  <c r="I37" i="23"/>
  <c r="H37" i="23"/>
  <c r="G37" i="23"/>
  <c r="F37" i="23"/>
  <c r="J36" i="23"/>
  <c r="I36" i="23" s="1"/>
  <c r="H36" i="23" s="1"/>
  <c r="G36" i="23" s="1"/>
  <c r="F36" i="23" s="1"/>
  <c r="E36" i="23" s="1"/>
  <c r="J35" i="23"/>
  <c r="E35" i="23" s="1"/>
  <c r="J34" i="23"/>
  <c r="E34" i="23"/>
  <c r="J33" i="23"/>
  <c r="I33" i="23" s="1"/>
  <c r="E30" i="23"/>
  <c r="E29" i="23"/>
  <c r="E28" i="23"/>
  <c r="E27" i="23"/>
  <c r="J26" i="23"/>
  <c r="I26" i="23"/>
  <c r="H26" i="23"/>
  <c r="G26" i="23"/>
  <c r="F26" i="23"/>
  <c r="E25" i="23"/>
  <c r="E24" i="23"/>
  <c r="E23" i="23"/>
  <c r="E22" i="23"/>
  <c r="J21" i="23"/>
  <c r="I21" i="23"/>
  <c r="H21" i="23"/>
  <c r="G21" i="23"/>
  <c r="E20" i="23"/>
  <c r="E19" i="23"/>
  <c r="E18" i="23"/>
  <c r="E17" i="23"/>
  <c r="J16" i="23"/>
  <c r="I16" i="23"/>
  <c r="H16" i="23"/>
  <c r="G16" i="23"/>
  <c r="F16" i="23"/>
  <c r="E15" i="23"/>
  <c r="E14" i="23"/>
  <c r="E13" i="23"/>
  <c r="E12" i="23"/>
  <c r="J11" i="23"/>
  <c r="I11" i="23"/>
  <c r="G11" i="23"/>
  <c r="F11" i="23"/>
  <c r="E156" i="23" l="1"/>
  <c r="E125" i="23"/>
  <c r="E167" i="23"/>
  <c r="E100" i="23"/>
  <c r="E95" i="23"/>
  <c r="E52" i="23"/>
  <c r="E16" i="23"/>
  <c r="E135" i="23"/>
  <c r="E115" i="23"/>
  <c r="E90" i="23"/>
  <c r="E75" i="23"/>
  <c r="E42" i="23"/>
  <c r="E59" i="23"/>
  <c r="E85" i="23"/>
  <c r="E110" i="23"/>
  <c r="E140" i="23"/>
  <c r="E80" i="23"/>
  <c r="E26" i="23"/>
  <c r="E47" i="23"/>
  <c r="E105" i="23"/>
  <c r="E130" i="23"/>
  <c r="E37" i="23"/>
  <c r="E120" i="23"/>
  <c r="E162" i="23"/>
  <c r="E65" i="23"/>
  <c r="E70" i="23"/>
  <c r="E11" i="23"/>
  <c r="E21" i="23"/>
  <c r="H33" i="23"/>
  <c r="I32" i="23"/>
  <c r="J32" i="23"/>
  <c r="H32" i="23" l="1"/>
  <c r="G33" i="23"/>
  <c r="G32" i="23" l="1"/>
  <c r="F33" i="23"/>
  <c r="E33" i="23" l="1"/>
  <c r="F32" i="23"/>
  <c r="E32" i="23" s="1"/>
  <c r="F183" i="32" l="1"/>
  <c r="F182" i="32"/>
  <c r="F181" i="32"/>
  <c r="F180" i="32"/>
  <c r="O179" i="32"/>
  <c r="N179" i="32"/>
  <c r="M179" i="32"/>
  <c r="H179" i="32"/>
  <c r="E179" i="32"/>
  <c r="F179" i="32" l="1"/>
  <c r="H205" i="32" l="1"/>
  <c r="H147" i="32"/>
  <c r="H139" i="32"/>
  <c r="H123" i="32"/>
  <c r="H115" i="32"/>
  <c r="H99" i="32"/>
  <c r="H91" i="32"/>
  <c r="H83" i="32"/>
  <c r="H67" i="32"/>
  <c r="H59" i="32"/>
  <c r="H43" i="32"/>
  <c r="H35" i="32"/>
  <c r="H22" i="32"/>
  <c r="E221" i="32"/>
  <c r="E18" i="32" s="1"/>
  <c r="F217" i="32"/>
  <c r="F216" i="32"/>
  <c r="F215" i="32"/>
  <c r="F214" i="32"/>
  <c r="O213" i="32"/>
  <c r="N213" i="32"/>
  <c r="M213" i="32"/>
  <c r="H213" i="32"/>
  <c r="E213" i="32"/>
  <c r="F209" i="32"/>
  <c r="F208" i="32"/>
  <c r="F207" i="32"/>
  <c r="F206" i="32"/>
  <c r="O205" i="32"/>
  <c r="N205" i="32"/>
  <c r="M205" i="32"/>
  <c r="E205" i="32"/>
  <c r="O204" i="32"/>
  <c r="N204" i="32"/>
  <c r="M204" i="32"/>
  <c r="H204" i="32"/>
  <c r="O203" i="32"/>
  <c r="N203" i="32"/>
  <c r="M203" i="32"/>
  <c r="O202" i="32"/>
  <c r="N202" i="32"/>
  <c r="M202" i="32"/>
  <c r="H202" i="32"/>
  <c r="O201" i="32"/>
  <c r="N201" i="32"/>
  <c r="M201" i="32"/>
  <c r="H201" i="32"/>
  <c r="F196" i="32"/>
  <c r="F195" i="32"/>
  <c r="F194" i="32"/>
  <c r="F193" i="32"/>
  <c r="O192" i="32"/>
  <c r="N192" i="32"/>
  <c r="H192" i="32"/>
  <c r="E192" i="32"/>
  <c r="O191" i="32"/>
  <c r="N191" i="32"/>
  <c r="M191" i="32"/>
  <c r="H191" i="32"/>
  <c r="O190" i="32"/>
  <c r="N190" i="32"/>
  <c r="M190" i="32"/>
  <c r="H190" i="32"/>
  <c r="O189" i="32"/>
  <c r="N189" i="32"/>
  <c r="M189" i="32"/>
  <c r="H189" i="32"/>
  <c r="O188" i="32"/>
  <c r="N188" i="32"/>
  <c r="M188" i="32"/>
  <c r="H188" i="32"/>
  <c r="F167" i="32"/>
  <c r="F166" i="32"/>
  <c r="F165" i="32"/>
  <c r="F164" i="32"/>
  <c r="O163" i="32"/>
  <c r="N163" i="32"/>
  <c r="M163" i="32"/>
  <c r="H163" i="32"/>
  <c r="E163" i="32"/>
  <c r="F159" i="32"/>
  <c r="F158" i="32"/>
  <c r="F157" i="32"/>
  <c r="F156" i="32"/>
  <c r="O155" i="32"/>
  <c r="N155" i="32"/>
  <c r="M155" i="32"/>
  <c r="H155" i="32"/>
  <c r="E155" i="32"/>
  <c r="F151" i="32"/>
  <c r="F150" i="32"/>
  <c r="F149" i="32"/>
  <c r="F148" i="32"/>
  <c r="O147" i="32"/>
  <c r="N147" i="32"/>
  <c r="M147" i="32"/>
  <c r="E147" i="32"/>
  <c r="F143" i="32"/>
  <c r="F141" i="32"/>
  <c r="F140" i="32"/>
  <c r="O139" i="32"/>
  <c r="N139" i="32"/>
  <c r="M139" i="32"/>
  <c r="E139" i="32"/>
  <c r="F135" i="32"/>
  <c r="F133" i="32"/>
  <c r="F132" i="32"/>
  <c r="O131" i="32"/>
  <c r="N131" i="32"/>
  <c r="M131" i="32"/>
  <c r="E131" i="32"/>
  <c r="F127" i="32"/>
  <c r="F125" i="32"/>
  <c r="F124" i="32"/>
  <c r="O123" i="32"/>
  <c r="N123" i="32"/>
  <c r="M123" i="32"/>
  <c r="E123" i="32"/>
  <c r="F119" i="32"/>
  <c r="F117" i="32"/>
  <c r="F116" i="32"/>
  <c r="O115" i="32"/>
  <c r="N115" i="32"/>
  <c r="M115" i="32"/>
  <c r="E115" i="32"/>
  <c r="F111" i="32"/>
  <c r="F109" i="32"/>
  <c r="F108" i="32"/>
  <c r="O107" i="32"/>
  <c r="N107" i="32"/>
  <c r="M107" i="32"/>
  <c r="H107" i="32"/>
  <c r="E107" i="32"/>
  <c r="F103" i="32"/>
  <c r="F101" i="32"/>
  <c r="E101" i="32" s="1"/>
  <c r="F100" i="32"/>
  <c r="E100" i="32" s="1"/>
  <c r="O99" i="32"/>
  <c r="N99" i="32"/>
  <c r="M99" i="32"/>
  <c r="F95" i="32"/>
  <c r="F93" i="32"/>
  <c r="F92" i="32"/>
  <c r="O91" i="32"/>
  <c r="N91" i="32"/>
  <c r="M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M67" i="32"/>
  <c r="E67" i="32"/>
  <c r="F63" i="32"/>
  <c r="F62" i="32"/>
  <c r="F61" i="32"/>
  <c r="F60" i="32"/>
  <c r="O59" i="32"/>
  <c r="N59" i="32"/>
  <c r="M59" i="32"/>
  <c r="E59" i="32"/>
  <c r="F55" i="32"/>
  <c r="F52" i="32"/>
  <c r="O51" i="32"/>
  <c r="N51" i="32"/>
  <c r="M51" i="32"/>
  <c r="E51" i="32"/>
  <c r="F47" i="32"/>
  <c r="F44" i="32"/>
  <c r="O43" i="32"/>
  <c r="N43" i="32"/>
  <c r="M43" i="32"/>
  <c r="E43" i="32"/>
  <c r="F39" i="32"/>
  <c r="F38" i="32"/>
  <c r="F37" i="32"/>
  <c r="F36" i="32"/>
  <c r="O35" i="32"/>
  <c r="N35" i="32"/>
  <c r="M35" i="32"/>
  <c r="E35" i="32"/>
  <c r="O34" i="32"/>
  <c r="N34" i="32"/>
  <c r="O33" i="32"/>
  <c r="N33" i="32"/>
  <c r="O32" i="32"/>
  <c r="N32" i="32"/>
  <c r="O31" i="32"/>
  <c r="N31" i="32"/>
  <c r="F26" i="32"/>
  <c r="O22" i="32"/>
  <c r="N22" i="32"/>
  <c r="M22" i="32"/>
  <c r="E22" i="32"/>
  <c r="O21" i="32"/>
  <c r="N21" i="32"/>
  <c r="M21" i="32"/>
  <c r="H21" i="32"/>
  <c r="E21" i="32"/>
  <c r="O20" i="32"/>
  <c r="N20" i="32"/>
  <c r="M20" i="32"/>
  <c r="H20" i="32"/>
  <c r="F20" i="32" s="1"/>
  <c r="E20" i="32"/>
  <c r="O19" i="32"/>
  <c r="N19" i="32"/>
  <c r="M19" i="32"/>
  <c r="H19" i="32"/>
  <c r="E19" i="32"/>
  <c r="O18" i="32"/>
  <c r="N18" i="32"/>
  <c r="M18" i="32"/>
  <c r="H18" i="32"/>
  <c r="F43" i="32" l="1"/>
  <c r="F83" i="32"/>
  <c r="F32" i="32"/>
  <c r="F123" i="32"/>
  <c r="F19" i="32"/>
  <c r="F99" i="32"/>
  <c r="F51" i="32"/>
  <c r="F139" i="32"/>
  <c r="F203" i="32"/>
  <c r="F131" i="32"/>
  <c r="F33" i="32"/>
  <c r="F188" i="32"/>
  <c r="F189" i="32"/>
  <c r="F190" i="32"/>
  <c r="O225" i="32"/>
  <c r="H187" i="32"/>
  <c r="N222" i="32"/>
  <c r="H224" i="32"/>
  <c r="H200" i="32"/>
  <c r="H225" i="32"/>
  <c r="F67" i="32"/>
  <c r="F155" i="32"/>
  <c r="F192" i="32"/>
  <c r="F163" i="32"/>
  <c r="N224" i="32"/>
  <c r="O200" i="32"/>
  <c r="M225" i="32"/>
  <c r="O187" i="32"/>
  <c r="M17" i="32"/>
  <c r="F31" i="32"/>
  <c r="F34" i="32"/>
  <c r="H17" i="32"/>
  <c r="F22" i="32"/>
  <c r="O17" i="32"/>
  <c r="F91" i="32"/>
  <c r="F107" i="32"/>
  <c r="M187" i="32"/>
  <c r="F202" i="32"/>
  <c r="F205" i="32"/>
  <c r="E17" i="32"/>
  <c r="N223" i="32"/>
  <c r="N225" i="32"/>
  <c r="O30" i="32"/>
  <c r="F59" i="32"/>
  <c r="F115" i="32"/>
  <c r="F147" i="32"/>
  <c r="N187" i="32"/>
  <c r="M200" i="32"/>
  <c r="O224" i="32"/>
  <c r="N200" i="32"/>
  <c r="M222" i="32"/>
  <c r="O223" i="32"/>
  <c r="M224" i="32"/>
  <c r="F35" i="32"/>
  <c r="M223" i="32"/>
  <c r="F213" i="32"/>
  <c r="N17" i="32"/>
  <c r="F21" i="32"/>
  <c r="F18" i="32"/>
  <c r="H222" i="32"/>
  <c r="H223" i="32"/>
  <c r="O222" i="32"/>
  <c r="N221" i="32" l="1"/>
  <c r="F17" i="32"/>
  <c r="F200" i="32"/>
  <c r="H221" i="32"/>
  <c r="M221" i="32"/>
  <c r="F223" i="32"/>
  <c r="F224" i="32"/>
  <c r="F187" i="32"/>
  <c r="O221" i="32"/>
  <c r="F225" i="32"/>
  <c r="F222" i="32"/>
  <c r="F221" i="32" l="1"/>
</calcChain>
</file>

<file path=xl/sharedStrings.xml><?xml version="1.0" encoding="utf-8"?>
<sst xmlns="http://schemas.openxmlformats.org/spreadsheetml/2006/main" count="1478" uniqueCount="316">
  <si>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</si>
  <si>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</si>
  <si>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</si>
  <si>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</si>
  <si>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</si>
  <si>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</si>
  <si>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</si>
  <si>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</si>
  <si>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</si>
  <si>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</si>
  <si>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</si>
  <si>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</si>
  <si>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</si>
  <si>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</si>
  <si>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</si>
  <si>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</si>
  <si>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</si>
  <si>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</si>
  <si>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</si>
  <si>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</si>
  <si>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</si>
  <si>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Общий объем финансовых ресурсов необходимых для реализации мероприятия, в том числе по годам</t>
  </si>
  <si>
    <t>Наименование мероприятия подпрограммы</t>
  </si>
  <si>
    <t>Сводные сметные расчеты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</si>
  <si>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</si>
  <si>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</si>
  <si>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</si>
  <si>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Подпрограмма  I «Комфортная городская среда"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</si>
  <si>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</si>
  <si>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</si>
  <si>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</si>
  <si>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</si>
  <si>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</si>
  <si>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</si>
  <si>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</si>
  <si>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</si>
  <si>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</si>
  <si>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Основное мероприятие 01.
Создание условий для реализации полномочий органов местного самоуправления
</t>
  </si>
  <si>
    <t>Мероприятие F2.01. Ремонт дворовых территорий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</si>
  <si>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</si>
  <si>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</si>
  <si>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</si>
  <si>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</si>
  <si>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</si>
  <si>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</si>
  <si>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</si>
  <si>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</si>
  <si>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</si>
  <si>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</si>
  <si>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 xml:space="preserve">Мероприятие 01.04. Устройство систем наружного освещения в рамках реализации проекта "Светлый город" </t>
  </si>
  <si>
    <t>2.7.</t>
  </si>
  <si>
    <t>Мероприятие 01.01. Ямочный ремонт асфальтового покрытия дворовых территорий</t>
  </si>
  <si>
    <t>Мероприятие 01.02. Создание и ремонт пешеходных коммуникаций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</si>
  <si>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</si>
  <si>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</si>
  <si>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</si>
  <si>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</si>
  <si>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Мероприятие 01.16. Содержание в чистоте территорий города (общественные пространства)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</si>
  <si>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</si>
  <si>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</si>
  <si>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</si>
  <si>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</si>
  <si>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</si>
  <si>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</si>
  <si>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</si>
  <si>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</si>
  <si>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</si>
  <si>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</si>
  <si>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</si>
  <si>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Мероприятие 03.01. Ремонт подъездов в многоквартирных домах
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</si>
  <si>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</si>
  <si>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</si>
  <si>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Подпрограмма III «Обеспечивающая подпрограмма»</t>
  </si>
  <si>
    <t>2.4.</t>
  </si>
  <si>
    <t xml:space="preserve">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   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</si>
  <si>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</si>
  <si>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</si>
  <si>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</si>
  <si>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</si>
  <si>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01.17. Комплексное благоустройство дворовых территорий (установка новых и замена существующих элементов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</si>
  <si>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</si>
  <si>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</si>
  <si>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</si>
  <si>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</si>
  <si>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</si>
  <si>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</si>
  <si>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</si>
  <si>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 xml:space="preserve"> Мероприятие 01.01.                                                               Обеспечение деятельности муниципальных органов - учреждения в сфере жилищно-коммунального хозяйства и благоустройства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</si>
  <si>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</si>
  <si>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Источник
 финансирования</t>
  </si>
  <si>
    <t>Рассчет необходимых финансовых ресурсов на реализацию мероприятия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</si>
  <si>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</si>
  <si>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</si>
  <si>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</si>
  <si>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</si>
  <si>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</si>
  <si>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</si>
  <si>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</si>
  <si>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</si>
  <si>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</si>
  <si>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</si>
  <si>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</si>
  <si>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</si>
  <si>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</si>
  <si>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</si>
  <si>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</si>
  <si>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</si>
  <si>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</si>
  <si>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 xml:space="preserve">Мероприятие 01.52.
Муниципальное задание МБУ "Комбинат благоустройства" на создание ЕЦУР
</t>
  </si>
  <si>
    <t>Количество созданных ЕЦУР</t>
  </si>
  <si>
    <t>Управление ЖКХ городского округа Домодедово</t>
  </si>
  <si>
    <t xml:space="preserve">2.2. </t>
  </si>
  <si>
    <t>Обоснование объема финансовых ресурсов, необходимых для реализации муниципальной программы городского округа Домодедово
«Формирование современной комфортной городской среды»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</si>
  <si>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</si>
  <si>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</si>
  <si>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</si>
  <si>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</si>
  <si>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</si>
  <si>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</si>
  <si>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</si>
  <si>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Постановление Администрации от 13.10.2015 г. № 2096 "Об утверждении системы оплаты труда работников, замещающих должности, не относящихся к должностям муниципальной службы и осуществляющих техническое обеспечение деятельности Администрации г.о. Домодедово и её органов"</t>
  </si>
  <si>
    <t>2900</t>
  </si>
  <si>
    <t xml:space="preserve">1.2. </t>
  </si>
  <si>
    <t>Количество установленных шкафов управления наружным освещением, ед.</t>
  </si>
  <si>
    <t>Уборка территорий, содержание и текущий ремонт элементов объектов
262 731*58,82=15 454,50 тыс.руб.</t>
  </si>
  <si>
    <t>4</t>
  </si>
  <si>
    <t xml:space="preserve">Приложение  № 1 к постановлению Администрации городского округа Домодедово </t>
  </si>
  <si>
    <t>от  _________________  № ____________</t>
  </si>
  <si>
    <t>S=Vмз х Nзт
Уборка территорий, содержание и текущий ремонт элементов объектов благоустройства и покрытий дворов: 
11 138*1 346,74=15 000,00 тыс. руб.
Уборка территорий, содержание и текущий ремонт элементов объектов благоустройства и покрытий общественных пространств (за исключением парков культуры и отдыха): 
2 559 485,4*179,65=459 823,48 тыс.руб.
Содержание объектов монументального искусства:
1 613,3*2 231,45=3 600,00 тыс. руб.
Содержание в надлежащем состоянии фонтанов: 1*2 400=2 400,00 тыс. руб.
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состоянии: 
1 376,709*2=2 753,418 тыс.руб.
Субсидия на выполнение работ по принудительному сносу (демонтажу) самовольно установленных объектов  и благоустройству земельного участка, сформированного под строительство подстанции скорой медицинской помощи, по адресу: г.Домодедово, мкр.Западный, ул.Талалихина
8 109*338,986=2 748,844 тыс.руб.
Субсидия на разработку проектно-сметной документации: Берегоукрепление в г.о. Домодедово, с. Битягово, р. Рожайка
1* 3500,00=3 500,00 тыс.руб.
Приобретение МАФ для установки в городском округе Домодедово
120*8 333,33=1 000,00 тыс.руб.
Приобретение сотовых телефонов для фотофиксации выполненных работ
21*19 047,62=400,00 тыс.руб
Субсидия на разработку проектной документации: На разработку генеральной схемы санитарной очисткигородского округа Домодедово:
1*1 359,90 =1 358,90 тыс.руб.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</si>
  <si>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</si>
  <si>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</si>
  <si>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</si>
  <si>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</si>
  <si>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</si>
  <si>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</si>
  <si>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</si>
  <si>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</si>
  <si>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</si>
  <si>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</si>
  <si>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</si>
  <si>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</si>
  <si>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</si>
  <si>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Установлены детские, игровые площадки за счет средств городского округа Домодедово, ед.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</si>
  <si>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</si>
  <si>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</si>
  <si>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</si>
  <si>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</si>
  <si>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</si>
  <si>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</si>
  <si>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r>
      <t>от 31.10.2022 № 3300</t>
    </r>
    <r>
      <rPr>
        <b/>
        <sz val="10"/>
        <rFont val="Times New Roman"/>
        <family val="1"/>
        <charset val="204"/>
      </rPr>
      <t xml:space="preserve">» </t>
    </r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</si>
  <si>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</si>
  <si>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</si>
  <si>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</si>
  <si>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</si>
  <si>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</si>
  <si>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</si>
  <si>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</si>
  <si>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</si>
  <si>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</si>
  <si>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</si>
  <si>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</si>
  <si>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</si>
  <si>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</si>
  <si>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</si>
  <si>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</si>
  <si>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</si>
  <si>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</si>
  <si>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</si>
  <si>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</si>
  <si>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</si>
  <si>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</si>
  <si>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</si>
  <si>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</si>
  <si>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</si>
  <si>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</si>
  <si>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</si>
  <si>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</si>
  <si>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</si>
  <si>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</si>
  <si>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</si>
  <si>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</si>
  <si>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</si>
  <si>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</si>
  <si>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>2.01.16, 2.01.18</t>
  </si>
  <si>
    <t xml:space="preserve">Замена детских игровых площадок </t>
  </si>
  <si>
    <t xml:space="preserve"> 2.01.21, 2.01.22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</si>
  <si>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</si>
  <si>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</si>
  <si>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</si>
  <si>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</si>
  <si>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</si>
  <si>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2.03.01</t>
  </si>
  <si>
    <t>10</t>
  </si>
  <si>
    <t xml:space="preserve">2.18. 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</si>
  <si>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</si>
  <si>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Мероприятие 01.52.
Муниципальное задание МБУ "Комбинат благоустройства" на создание ЕЦУР</t>
  </si>
  <si>
    <t>600</t>
  </si>
  <si>
    <t xml:space="preserve">2.10. </t>
  </si>
  <si>
    <t xml:space="preserve">2.11. </t>
  </si>
  <si>
    <t xml:space="preserve">2.12. 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</si>
  <si>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</si>
  <si>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</si>
  <si>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</si>
  <si>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</si>
  <si>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</si>
  <si>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</si>
  <si>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</si>
  <si>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</si>
  <si>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</si>
  <si>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</si>
  <si>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</si>
  <si>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</si>
  <si>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</si>
  <si>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</si>
  <si>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</si>
  <si>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 xml:space="preserve">Мероприятие 03.01. Мероприятие в рамках ГП МО - Ремонт подъездов в многоквартирных домах
</t>
  </si>
  <si>
    <t>Проведен ремонт подъездов МКД, ед.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</si>
  <si>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</si>
  <si>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</si>
  <si>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</si>
  <si>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</si>
  <si>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</si>
  <si>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</si>
  <si>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</si>
  <si>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В городском округе Домодедово созданы административные комиссии, уполномоченные рассматривать дела об административных правонарушениях в сфере благоустройства, ед.</t>
  </si>
  <si>
    <t>Приобретена коммунальная техника, ед.</t>
  </si>
  <si>
    <t>8</t>
  </si>
  <si>
    <t>Благоустроены дворовые территории за счет средств городского округа Домодедово Московской области, ед.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</si>
  <si>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</si>
  <si>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</si>
  <si>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</si>
  <si>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</si>
  <si>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</si>
  <si>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</si>
  <si>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</si>
  <si>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</si>
  <si>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</si>
  <si>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</si>
  <si>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</si>
  <si>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</si>
  <si>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</si>
  <si>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</si>
  <si>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</si>
  <si>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</si>
  <si>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</si>
  <si>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</si>
  <si>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</si>
  <si>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</si>
  <si>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</si>
  <si>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</si>
  <si>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</si>
  <si>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</si>
  <si>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</si>
  <si>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</si>
  <si>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</si>
  <si>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</si>
  <si>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</si>
  <si>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</si>
  <si>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</si>
  <si>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</si>
  <si>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</si>
  <si>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Изготовление и установка стелы по адресу: Московская область, городской округ Домодедово, д. Степыгино</t>
  </si>
  <si>
    <t>г. Домодедово, ул. Дружбы, д. 3,5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</si>
  <si>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</si>
  <si>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</si>
  <si>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Пешеходная коммуникация г.о. Домодедово, г. Домодедово, ул. Энергетиков, Участок 1 (55.453080, 37.736621; 55.452675, 37.736732)</t>
  </si>
  <si>
    <t>Пешеходная коммуникация  г.о. Домодедово, посёлок санатория Подмосковье, вблизи д. 21(55.378156, 37.774885; 55.378200, 37.774145)</t>
  </si>
  <si>
    <t>Пешеходная коммуникация г.о. Домодедово, г. Домодедово, ул. Энергетиков, Участок 2 (55.452579, 37.736788, 55.452399, 37.736882)</t>
  </si>
  <si>
    <t>5</t>
  </si>
  <si>
    <t>6</t>
  </si>
  <si>
    <t>7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</si>
  <si>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</si>
  <si>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</si>
  <si>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</si>
  <si>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</si>
  <si>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Обеспечено содержание общественных пространств (за исключением парков культуры и отдыха), тыс. кв. м</t>
  </si>
  <si>
    <t>Мероприятие 01.17. Комплексное благоустройство дворовых территорий (установка новых и замена существующих элементов)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</si>
  <si>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</si>
  <si>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</si>
  <si>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</si>
  <si>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</si>
  <si>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</si>
  <si>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</si>
  <si>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2.F2.01</t>
  </si>
  <si>
    <t>2.01.20</t>
  </si>
  <si>
    <t>2.01.30</t>
  </si>
  <si>
    <t>32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</si>
  <si>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</si>
  <si>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</si>
  <si>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</si>
  <si>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91</t>
  </si>
  <si>
    <t>81</t>
  </si>
  <si>
    <t>748,71</t>
  </si>
  <si>
    <t>262,73</t>
  </si>
  <si>
    <t>Сквер у железнодорожной станции «Белые Столбы» по адресу: г. Домодедово, мкр. Белые Столбы, улица Кирова, 3А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</si>
  <si>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</si>
  <si>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</si>
  <si>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</si>
  <si>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Благоустройство сквера за Администрацией г.о. Домодедово и территорий вблизи ул. Горького (территория вблизи Привокзальной площади)</t>
  </si>
  <si>
    <t xml:space="preserve"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 Подпрограммы I  "Комфортная городская среда"
</t>
  </si>
  <si>
    <t>Благоустройство территории у Храма в деревне Акулинино</t>
  </si>
  <si>
    <t>Благоустройство территории у Школы на 825 мест г.о. Домодедово, ул. Высотная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</si>
  <si>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</si>
  <si>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 г.о. Домодедово, г. Домодедово, деревня Проводы</t>
  </si>
  <si>
    <t xml:space="preserve">Приложение  №2 к постановлению Администрации городского округа Домодедово </t>
  </si>
  <si>
    <t>01.02.2024-29.10.2024</t>
  </si>
  <si>
    <t>1.F2.01, 1.F2.02, 1.F2.03, 1.01.01, 1.01.02,1.01.20</t>
  </si>
  <si>
    <t>2.12.</t>
  </si>
  <si>
    <t xml:space="preserve">2.13. </t>
  </si>
  <si>
    <t>Мероприятие 1.9 «Устройство и модернизация контейнерных площадок»</t>
  </si>
  <si>
    <t>68</t>
  </si>
  <si>
    <t>Обустроено и модернизировано контейнерных площадок, ед.</t>
  </si>
  <si>
    <t>Обустроено и модернизировано контейнерных площадок</t>
  </si>
  <si>
    <t>2.01.09</t>
  </si>
  <si>
    <t xml:space="preserve">Приложение  № 2 к постановлению Администрации городского округа Домодедово </t>
  </si>
  <si>
    <t>от 16.08.2024 № 4299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</si>
</sst>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_₽"/>
    <numFmt numFmtId="165" formatCode="#,##0.00\ _₽"/>
  </numFmts>
  <fonts count="25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protection locked="0"/>
    </xf>
    <xf numFmtId="0" fontId="6" fillId="0" borderId="0"/>
  </cellStyleXfs>
  <cellXfs count="349">
    <xf numFmtId="0" fontId="0" fillId="0" borderId="0" xfId="0"/>
    <xf numFmtId="0" fontId="8" fillId="0" borderId="0" xfId="0" applyFont="1" applyFill="1"/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2" fontId="6" fillId="0" borderId="0" xfId="0" applyNumberFormat="1" applyFont="1" applyFill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9" fillId="0" borderId="0" xfId="0" applyFont="1" applyFill="1"/>
    <xf numFmtId="0" fontId="11" fillId="0" borderId="0" xfId="0" applyFont="1" applyFill="1"/>
    <xf numFmtId="4" fontId="11" fillId="0" borderId="0" xfId="0" applyNumberFormat="1" applyFont="1" applyFill="1"/>
    <xf numFmtId="164" fontId="1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0" fontId="20" fillId="0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0" fontId="21" fillId="0" borderId="3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top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2" fontId="4" fillId="0" borderId="0" xfId="0" applyNumberFormat="1" applyFont="1" applyFill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4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0" xfId="0" applyFont="1"/>
    <xf numFmtId="0" fontId="24" fillId="0" borderId="16" xfId="0" applyFont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25" xfId="0" applyNumberFormat="1" applyFont="1" applyBorder="1" applyAlignment="1">
      <alignment horizontal="left" vertical="center" wrapText="1"/>
    </xf>
    <xf numFmtId="0" fontId="2" fillId="0" borderId="38" xfId="0" applyFont="1" applyFill="1" applyBorder="1" applyAlignment="1">
      <alignment vertical="top" wrapText="1"/>
    </xf>
    <xf numFmtId="0" fontId="2" fillId="0" borderId="42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3" borderId="6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center" vertical="top" wrapText="1"/>
    </xf>
    <xf numFmtId="4" fontId="1" fillId="3" borderId="7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16" fontId="3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16" fontId="1" fillId="3" borderId="5" xfId="0" applyNumberFormat="1" applyFont="1" applyFill="1" applyBorder="1" applyAlignment="1">
      <alignment horizontal="center" vertical="top" wrapText="1"/>
    </xf>
    <xf numFmtId="16" fontId="1" fillId="3" borderId="4" xfId="0" applyNumberFormat="1" applyFont="1" applyFill="1" applyBorder="1" applyAlignment="1">
      <alignment horizontal="center" vertical="top" wrapText="1"/>
    </xf>
    <xf numFmtId="16" fontId="1" fillId="3" borderId="3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4" fontId="1" fillId="3" borderId="4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16" fontId="1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BreakPreview" zoomScale="70" zoomScaleNormal="100" zoomScaleSheetLayoutView="70" workbookViewId="0">
      <selection activeCell="K8" sqref="K8"/>
    </sheetView>
  </sheetViews>
  <sheetFormatPr defaultColWidth="9.140625" defaultRowHeight="15.75" x14ac:dyDescent="0.25"/>
  <cols>
    <col min="1" max="1" width="9.140625" style="10"/>
    <col min="2" max="2" width="40.140625" style="19" customWidth="1"/>
    <col min="3" max="3" width="21.28515625" style="77" customWidth="1"/>
    <col min="4" max="4" width="12" style="19" customWidth="1"/>
    <col min="5" max="5" width="12.42578125" style="19" customWidth="1"/>
    <col min="6" max="10" width="10" style="19" customWidth="1"/>
    <col min="11" max="11" width="17.85546875" style="19" customWidth="1"/>
    <col min="12" max="12" width="29.42578125" style="19" customWidth="1"/>
    <col min="13" max="16384" width="9.140625" style="1"/>
  </cols>
  <sheetData>
    <row r="1" spans="1:12" x14ac:dyDescent="0.25">
      <c r="L1" s="47" t="s">
        <v>126</v>
      </c>
    </row>
    <row r="2" spans="1:12" x14ac:dyDescent="0.25">
      <c r="L2" s="47"/>
    </row>
    <row r="3" spans="1:12" x14ac:dyDescent="0.25">
      <c r="L3" s="47" t="s">
        <v>315</v>
      </c>
    </row>
    <row r="4" spans="1:12" x14ac:dyDescent="0.25">
      <c r="L4" s="47"/>
    </row>
    <row r="5" spans="1:12" x14ac:dyDescent="0.25">
      <c r="L5" s="46" t="s">
        <v>129</v>
      </c>
    </row>
    <row r="6" spans="1:12" x14ac:dyDescent="0.25">
      <c r="L6" s="46" t="s">
        <v>148</v>
      </c>
    </row>
    <row r="7" spans="1:12" x14ac:dyDescent="0.25">
      <c r="L7" s="48" t="s">
        <v>134</v>
      </c>
    </row>
    <row r="8" spans="1:12" x14ac:dyDescent="0.25">
      <c r="L8" s="48" t="s">
        <v>149</v>
      </c>
    </row>
    <row r="9" spans="1:12" x14ac:dyDescent="0.25">
      <c r="L9" s="47"/>
    </row>
    <row r="10" spans="1:12" s="50" customFormat="1" ht="18.75" x14ac:dyDescent="0.2">
      <c r="A10" s="184" t="s">
        <v>150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2" s="50" customFormat="1" ht="18.75" x14ac:dyDescent="0.2">
      <c r="A11" s="184" t="s">
        <v>151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2" ht="16.5" thickBot="1" x14ac:dyDescent="0.3">
      <c r="A12" s="51"/>
      <c r="B12" s="52"/>
      <c r="C12" s="83"/>
      <c r="D12" s="52"/>
      <c r="E12" s="52"/>
      <c r="F12" s="52"/>
      <c r="G12" s="52"/>
      <c r="H12" s="52"/>
      <c r="I12" s="52"/>
      <c r="J12" s="52"/>
      <c r="K12" s="52"/>
      <c r="L12" s="52"/>
    </row>
    <row r="13" spans="1:12" x14ac:dyDescent="0.2">
      <c r="A13" s="185" t="s">
        <v>152</v>
      </c>
      <c r="B13" s="187" t="s">
        <v>153</v>
      </c>
      <c r="C13" s="187" t="s">
        <v>154</v>
      </c>
      <c r="D13" s="187" t="s">
        <v>155</v>
      </c>
      <c r="E13" s="187" t="s">
        <v>156</v>
      </c>
      <c r="F13" s="187" t="s">
        <v>157</v>
      </c>
      <c r="G13" s="187"/>
      <c r="H13" s="187"/>
      <c r="I13" s="187"/>
      <c r="J13" s="187"/>
      <c r="K13" s="189" t="s">
        <v>158</v>
      </c>
      <c r="L13" s="191" t="s">
        <v>159</v>
      </c>
    </row>
    <row r="14" spans="1:12" ht="15" x14ac:dyDescent="0.2">
      <c r="A14" s="186"/>
      <c r="B14" s="188"/>
      <c r="C14" s="188"/>
      <c r="D14" s="188"/>
      <c r="E14" s="188"/>
      <c r="F14" s="53" t="s">
        <v>160</v>
      </c>
      <c r="G14" s="53" t="s">
        <v>161</v>
      </c>
      <c r="H14" s="53" t="s">
        <v>162</v>
      </c>
      <c r="I14" s="53" t="s">
        <v>163</v>
      </c>
      <c r="J14" s="53" t="s">
        <v>164</v>
      </c>
      <c r="K14" s="190"/>
      <c r="L14" s="192"/>
    </row>
    <row r="15" spans="1:12" x14ac:dyDescent="0.2">
      <c r="A15" s="54"/>
      <c r="B15" s="55">
        <v>2</v>
      </c>
      <c r="C15" s="76">
        <v>3</v>
      </c>
      <c r="D15" s="55">
        <v>4</v>
      </c>
      <c r="E15" s="55">
        <v>5</v>
      </c>
      <c r="F15" s="55">
        <v>6</v>
      </c>
      <c r="G15" s="55">
        <v>7</v>
      </c>
      <c r="H15" s="55">
        <v>8</v>
      </c>
      <c r="I15" s="55">
        <v>9</v>
      </c>
      <c r="J15" s="55">
        <v>10</v>
      </c>
      <c r="K15" s="55">
        <v>11</v>
      </c>
      <c r="L15" s="56">
        <v>12</v>
      </c>
    </row>
    <row r="16" spans="1:12" x14ac:dyDescent="0.2">
      <c r="A16" s="174" t="s">
        <v>165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6"/>
    </row>
    <row r="17" spans="1:12" ht="76.5" x14ac:dyDescent="0.2">
      <c r="A17" s="54">
        <v>1</v>
      </c>
      <c r="B17" s="57" t="s">
        <v>166</v>
      </c>
      <c r="C17" s="58" t="s">
        <v>167</v>
      </c>
      <c r="D17" s="59" t="s">
        <v>168</v>
      </c>
      <c r="E17" s="89" t="s">
        <v>25</v>
      </c>
      <c r="F17" s="89" t="s">
        <v>107</v>
      </c>
      <c r="G17" s="89" t="s">
        <v>141</v>
      </c>
      <c r="H17" s="89" t="s">
        <v>25</v>
      </c>
      <c r="I17" s="89" t="s">
        <v>25</v>
      </c>
      <c r="J17" s="89" t="s">
        <v>35</v>
      </c>
      <c r="K17" s="182" t="s">
        <v>169</v>
      </c>
      <c r="L17" s="60" t="s">
        <v>306</v>
      </c>
    </row>
    <row r="18" spans="1:12" ht="47.25" x14ac:dyDescent="0.2">
      <c r="A18" s="54">
        <v>2</v>
      </c>
      <c r="B18" s="57" t="s">
        <v>170</v>
      </c>
      <c r="C18" s="58" t="s">
        <v>171</v>
      </c>
      <c r="D18" s="59" t="s">
        <v>168</v>
      </c>
      <c r="E18" s="59">
        <v>2</v>
      </c>
      <c r="F18" s="59">
        <v>3</v>
      </c>
      <c r="G18" s="59">
        <v>0</v>
      </c>
      <c r="H18" s="89" t="s">
        <v>35</v>
      </c>
      <c r="I18" s="89" t="s">
        <v>35</v>
      </c>
      <c r="J18" s="89" t="s">
        <v>35</v>
      </c>
      <c r="K18" s="193"/>
      <c r="L18" s="61" t="s">
        <v>172</v>
      </c>
    </row>
    <row r="19" spans="1:12" ht="78.75" x14ac:dyDescent="0.2">
      <c r="A19" s="54">
        <v>3</v>
      </c>
      <c r="B19" s="57" t="s">
        <v>173</v>
      </c>
      <c r="C19" s="58" t="s">
        <v>167</v>
      </c>
      <c r="D19" s="59" t="s">
        <v>168</v>
      </c>
      <c r="E19" s="59">
        <v>0</v>
      </c>
      <c r="F19" s="59">
        <v>0</v>
      </c>
      <c r="G19" s="59">
        <v>0</v>
      </c>
      <c r="H19" s="89" t="s">
        <v>35</v>
      </c>
      <c r="I19" s="89" t="s">
        <v>35</v>
      </c>
      <c r="J19" s="89" t="s">
        <v>35</v>
      </c>
      <c r="K19" s="193"/>
      <c r="L19" s="61" t="s">
        <v>174</v>
      </c>
    </row>
    <row r="20" spans="1:12" ht="63" x14ac:dyDescent="0.2">
      <c r="A20" s="54">
        <v>4</v>
      </c>
      <c r="B20" s="57" t="s">
        <v>200</v>
      </c>
      <c r="C20" s="58" t="s">
        <v>171</v>
      </c>
      <c r="D20" s="59" t="s">
        <v>201</v>
      </c>
      <c r="E20" s="59">
        <v>98.76</v>
      </c>
      <c r="F20" s="59">
        <v>98.76</v>
      </c>
      <c r="G20" s="59">
        <v>98.96</v>
      </c>
      <c r="H20" s="89">
        <v>98.96</v>
      </c>
      <c r="I20" s="89">
        <v>98.96</v>
      </c>
      <c r="J20" s="89">
        <v>98.96</v>
      </c>
      <c r="K20" s="193"/>
      <c r="L20" s="61" t="s">
        <v>202</v>
      </c>
    </row>
    <row r="21" spans="1:12" ht="63" x14ac:dyDescent="0.2">
      <c r="A21" s="54">
        <v>5</v>
      </c>
      <c r="B21" s="57" t="s">
        <v>203</v>
      </c>
      <c r="C21" s="58" t="s">
        <v>171</v>
      </c>
      <c r="D21" s="59" t="s">
        <v>201</v>
      </c>
      <c r="E21" s="59">
        <v>96.82</v>
      </c>
      <c r="F21" s="59">
        <v>96.82</v>
      </c>
      <c r="G21" s="59">
        <v>96.88</v>
      </c>
      <c r="H21" s="99">
        <v>96.88</v>
      </c>
      <c r="I21" s="99">
        <v>96.88</v>
      </c>
      <c r="J21" s="99">
        <v>96.88</v>
      </c>
      <c r="K21" s="193"/>
      <c r="L21" s="61" t="s">
        <v>202</v>
      </c>
    </row>
    <row r="22" spans="1:12" ht="135" customHeight="1" x14ac:dyDescent="0.2">
      <c r="A22" s="54">
        <v>6</v>
      </c>
      <c r="B22" s="95" t="s">
        <v>239</v>
      </c>
      <c r="C22" s="58" t="s">
        <v>240</v>
      </c>
      <c r="D22" s="59" t="s">
        <v>201</v>
      </c>
      <c r="E22" s="59" t="s">
        <v>94</v>
      </c>
      <c r="F22" s="59" t="s">
        <v>94</v>
      </c>
      <c r="G22" s="59">
        <v>30</v>
      </c>
      <c r="H22" s="89" t="s">
        <v>287</v>
      </c>
      <c r="I22" s="89" t="s">
        <v>287</v>
      </c>
      <c r="J22" s="89" t="s">
        <v>287</v>
      </c>
      <c r="K22" s="194"/>
      <c r="L22" s="61" t="s">
        <v>282</v>
      </c>
    </row>
    <row r="23" spans="1:12" ht="16.5" thickBot="1" x14ac:dyDescent="0.25">
      <c r="A23" s="177" t="s">
        <v>175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9"/>
    </row>
    <row r="24" spans="1:12" ht="31.5" x14ac:dyDescent="0.2">
      <c r="A24" s="62">
        <v>1</v>
      </c>
      <c r="B24" s="63" t="s">
        <v>217</v>
      </c>
      <c r="C24" s="64" t="s">
        <v>171</v>
      </c>
      <c r="D24" s="65" t="s">
        <v>168</v>
      </c>
      <c r="E24" s="66">
        <v>1</v>
      </c>
      <c r="F24" s="67">
        <v>2</v>
      </c>
      <c r="G24" s="66">
        <v>1</v>
      </c>
      <c r="H24" s="66">
        <v>0</v>
      </c>
      <c r="I24" s="66">
        <v>0</v>
      </c>
      <c r="J24" s="66">
        <v>0</v>
      </c>
      <c r="K24" s="180" t="s">
        <v>169</v>
      </c>
      <c r="L24" s="68" t="s">
        <v>283</v>
      </c>
    </row>
    <row r="25" spans="1:12" ht="94.5" x14ac:dyDescent="0.2">
      <c r="A25" s="54">
        <v>2</v>
      </c>
      <c r="B25" s="57" t="s">
        <v>218</v>
      </c>
      <c r="C25" s="58" t="s">
        <v>171</v>
      </c>
      <c r="D25" s="59" t="s">
        <v>176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181"/>
      <c r="L25" s="69" t="s">
        <v>177</v>
      </c>
    </row>
    <row r="26" spans="1:12" ht="31.5" x14ac:dyDescent="0.2">
      <c r="A26" s="54">
        <v>3</v>
      </c>
      <c r="B26" s="57" t="s">
        <v>219</v>
      </c>
      <c r="C26" s="58" t="s">
        <v>171</v>
      </c>
      <c r="D26" s="59" t="s">
        <v>168</v>
      </c>
      <c r="E26" s="59">
        <v>0</v>
      </c>
      <c r="F26" s="70">
        <v>4</v>
      </c>
      <c r="G26" s="59">
        <v>2</v>
      </c>
      <c r="H26" s="59">
        <v>0</v>
      </c>
      <c r="I26" s="59">
        <v>0</v>
      </c>
      <c r="J26" s="59">
        <v>0</v>
      </c>
      <c r="K26" s="181"/>
      <c r="L26" s="69" t="s">
        <v>178</v>
      </c>
    </row>
    <row r="27" spans="1:12" ht="25.5" x14ac:dyDescent="0.2">
      <c r="A27" s="54">
        <v>4</v>
      </c>
      <c r="B27" s="57" t="s">
        <v>220</v>
      </c>
      <c r="C27" s="58" t="s">
        <v>179</v>
      </c>
      <c r="D27" s="59" t="s">
        <v>168</v>
      </c>
      <c r="E27" s="71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181"/>
      <c r="L27" s="69" t="s">
        <v>180</v>
      </c>
    </row>
    <row r="28" spans="1:12" ht="31.5" x14ac:dyDescent="0.2">
      <c r="A28" s="169">
        <v>5</v>
      </c>
      <c r="B28" s="170" t="s">
        <v>312</v>
      </c>
      <c r="C28" s="171" t="s">
        <v>179</v>
      </c>
      <c r="D28" s="152" t="s">
        <v>168</v>
      </c>
      <c r="E28" s="172">
        <v>0</v>
      </c>
      <c r="F28" s="152">
        <v>0</v>
      </c>
      <c r="G28" s="152">
        <v>68</v>
      </c>
      <c r="H28" s="152">
        <v>43</v>
      </c>
      <c r="I28" s="152">
        <v>0</v>
      </c>
      <c r="J28" s="152">
        <v>0</v>
      </c>
      <c r="K28" s="181"/>
      <c r="L28" s="173" t="s">
        <v>313</v>
      </c>
    </row>
    <row r="29" spans="1:12" ht="47.25" x14ac:dyDescent="0.2">
      <c r="A29" s="54">
        <v>6</v>
      </c>
      <c r="B29" s="73" t="s">
        <v>289</v>
      </c>
      <c r="C29" s="84" t="s">
        <v>181</v>
      </c>
      <c r="D29" s="59" t="s">
        <v>168</v>
      </c>
      <c r="E29" s="71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181"/>
      <c r="L29" s="69" t="s">
        <v>182</v>
      </c>
    </row>
    <row r="30" spans="1:12" ht="63" x14ac:dyDescent="0.2">
      <c r="A30" s="72">
        <v>7</v>
      </c>
      <c r="B30" s="95" t="s">
        <v>288</v>
      </c>
      <c r="C30" s="84" t="s">
        <v>181</v>
      </c>
      <c r="D30" s="59" t="s">
        <v>168</v>
      </c>
      <c r="E30" s="71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181"/>
      <c r="L30" s="69" t="s">
        <v>178</v>
      </c>
    </row>
    <row r="31" spans="1:12" ht="63" x14ac:dyDescent="0.2">
      <c r="A31" s="54">
        <v>8</v>
      </c>
      <c r="B31" s="95" t="s">
        <v>241</v>
      </c>
      <c r="C31" s="84" t="s">
        <v>181</v>
      </c>
      <c r="D31" s="59" t="s">
        <v>245</v>
      </c>
      <c r="E31" s="71">
        <v>0</v>
      </c>
      <c r="F31" s="134">
        <v>2833.35</v>
      </c>
      <c r="G31" s="134">
        <v>3319.33</v>
      </c>
      <c r="H31" s="134">
        <v>3319.33</v>
      </c>
      <c r="I31" s="134">
        <v>3319.33</v>
      </c>
      <c r="J31" s="134">
        <v>3319.33</v>
      </c>
      <c r="K31" s="181"/>
      <c r="L31" s="61" t="s">
        <v>183</v>
      </c>
    </row>
    <row r="32" spans="1:12" ht="25.5" x14ac:dyDescent="0.2">
      <c r="A32" s="72">
        <v>9</v>
      </c>
      <c r="B32" s="95" t="s">
        <v>184</v>
      </c>
      <c r="C32" s="58" t="s">
        <v>171</v>
      </c>
      <c r="D32" s="59" t="s">
        <v>168</v>
      </c>
      <c r="E32" s="71">
        <v>4</v>
      </c>
      <c r="F32" s="59">
        <v>3</v>
      </c>
      <c r="G32" s="70">
        <v>1</v>
      </c>
      <c r="H32" s="59">
        <v>0</v>
      </c>
      <c r="I32" s="59">
        <v>0</v>
      </c>
      <c r="J32" s="59">
        <v>0</v>
      </c>
      <c r="K32" s="181"/>
      <c r="L32" s="61" t="s">
        <v>284</v>
      </c>
    </row>
    <row r="33" spans="1:12" ht="31.5" x14ac:dyDescent="0.2">
      <c r="A33" s="54">
        <v>10</v>
      </c>
      <c r="B33" s="95" t="s">
        <v>279</v>
      </c>
      <c r="C33" s="58" t="s">
        <v>179</v>
      </c>
      <c r="D33" s="59" t="s">
        <v>168</v>
      </c>
      <c r="E33" s="71">
        <v>0</v>
      </c>
      <c r="F33" s="71">
        <v>3112</v>
      </c>
      <c r="G33" s="71">
        <v>2672</v>
      </c>
      <c r="H33" s="71">
        <v>0</v>
      </c>
      <c r="I33" s="71">
        <v>0</v>
      </c>
      <c r="J33" s="71">
        <v>0</v>
      </c>
      <c r="K33" s="181"/>
      <c r="L33" s="61" t="s">
        <v>185</v>
      </c>
    </row>
    <row r="34" spans="1:12" ht="31.5" x14ac:dyDescent="0.2">
      <c r="A34" s="72">
        <v>11</v>
      </c>
      <c r="B34" s="95" t="s">
        <v>242</v>
      </c>
      <c r="C34" s="58" t="s">
        <v>179</v>
      </c>
      <c r="D34" s="59" t="s">
        <v>168</v>
      </c>
      <c r="E34" s="71">
        <v>0</v>
      </c>
      <c r="F34" s="71">
        <v>10</v>
      </c>
      <c r="G34" s="71">
        <v>81</v>
      </c>
      <c r="H34" s="71">
        <v>0</v>
      </c>
      <c r="I34" s="71">
        <v>0</v>
      </c>
      <c r="J34" s="71">
        <v>0</v>
      </c>
      <c r="K34" s="181"/>
      <c r="L34" s="61" t="s">
        <v>186</v>
      </c>
    </row>
    <row r="35" spans="1:12" ht="47.25" x14ac:dyDescent="0.2">
      <c r="A35" s="54">
        <v>12</v>
      </c>
      <c r="B35" s="95" t="s">
        <v>187</v>
      </c>
      <c r="C35" s="58" t="s">
        <v>188</v>
      </c>
      <c r="D35" s="59" t="s">
        <v>168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181"/>
      <c r="L35" s="61" t="s">
        <v>189</v>
      </c>
    </row>
    <row r="36" spans="1:12" ht="38.25" x14ac:dyDescent="0.2">
      <c r="A36" s="54">
        <v>13</v>
      </c>
      <c r="B36" s="95" t="s">
        <v>190</v>
      </c>
      <c r="C36" s="58" t="s">
        <v>188</v>
      </c>
      <c r="D36" s="59" t="s">
        <v>168</v>
      </c>
      <c r="E36" s="74">
        <v>0</v>
      </c>
      <c r="F36" s="74">
        <v>0</v>
      </c>
      <c r="G36" s="74">
        <v>32</v>
      </c>
      <c r="H36" s="74">
        <v>0</v>
      </c>
      <c r="I36" s="74">
        <v>0</v>
      </c>
      <c r="J36" s="74">
        <v>0</v>
      </c>
      <c r="K36" s="182"/>
      <c r="L36" s="61" t="s">
        <v>191</v>
      </c>
    </row>
    <row r="37" spans="1:12" ht="64.5" thickBot="1" x14ac:dyDescent="0.25">
      <c r="A37" s="54">
        <v>14</v>
      </c>
      <c r="B37" s="131" t="s">
        <v>243</v>
      </c>
      <c r="C37" s="100" t="s">
        <v>244</v>
      </c>
      <c r="D37" s="101" t="s">
        <v>168</v>
      </c>
      <c r="E37" s="102">
        <v>0</v>
      </c>
      <c r="F37" s="102">
        <v>0</v>
      </c>
      <c r="G37" s="102">
        <v>1</v>
      </c>
      <c r="H37" s="102">
        <v>0</v>
      </c>
      <c r="I37" s="102">
        <v>0</v>
      </c>
      <c r="J37" s="102">
        <v>0</v>
      </c>
      <c r="K37" s="183"/>
      <c r="L37" s="103" t="s">
        <v>285</v>
      </c>
    </row>
    <row r="38" spans="1:12" x14ac:dyDescent="0.25">
      <c r="L38" s="75"/>
    </row>
  </sheetData>
  <mergeCells count="14">
    <mergeCell ref="A16:L16"/>
    <mergeCell ref="A23:L23"/>
    <mergeCell ref="K24:K37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2"/>
  </mergeCells>
  <pageMargins left="0.7" right="0.7" top="0.75" bottom="0.75" header="0.3" footer="0.3"/>
  <pageSetup paperSize="9" scale="69" orientation="landscape" r:id="rId1"/>
  <rowBreaks count="1" manualBreakCount="1">
    <brk id="2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view="pageBreakPreview" zoomScale="90" zoomScaleNormal="90" zoomScaleSheetLayoutView="90" workbookViewId="0">
      <selection activeCell="G92" sqref="G92"/>
    </sheetView>
  </sheetViews>
  <sheetFormatPr defaultColWidth="9.140625" defaultRowHeight="14.25" x14ac:dyDescent="0.2"/>
  <cols>
    <col min="1" max="1" width="6.7109375" style="29" customWidth="1"/>
    <col min="2" max="2" width="28.28515625" style="15" customWidth="1"/>
    <col min="3" max="3" width="35.42578125" style="15" customWidth="1"/>
    <col min="4" max="4" width="39.28515625" style="5" customWidth="1"/>
    <col min="5" max="6" width="14" style="13" customWidth="1"/>
    <col min="7" max="10" width="14" style="5" customWidth="1"/>
    <col min="11" max="11" width="10.140625" style="15" bestFit="1" customWidth="1"/>
    <col min="12" max="12" width="18.7109375" style="15" customWidth="1"/>
    <col min="13" max="13" width="13.7109375" style="15" customWidth="1"/>
    <col min="14" max="14" width="9.85546875" style="15" bestFit="1" customWidth="1"/>
    <col min="15" max="15" width="12.5703125" style="15" customWidth="1"/>
    <col min="16" max="16384" width="9.140625" style="15"/>
  </cols>
  <sheetData>
    <row r="1" spans="1:10" s="6" customFormat="1" ht="14.1" customHeight="1" x14ac:dyDescent="0.25">
      <c r="A1" s="28"/>
      <c r="C1" s="346"/>
      <c r="D1" s="346"/>
      <c r="E1" s="346"/>
      <c r="F1" s="346"/>
      <c r="G1" s="346"/>
      <c r="H1" s="346"/>
      <c r="I1" s="346"/>
      <c r="J1" s="346"/>
    </row>
    <row r="2" spans="1:10" s="6" customFormat="1" ht="15" customHeight="1" x14ac:dyDescent="0.25">
      <c r="A2" s="28"/>
      <c r="C2" s="7"/>
      <c r="D2" s="5"/>
      <c r="E2" s="347"/>
      <c r="F2" s="347"/>
      <c r="G2" s="347"/>
      <c r="H2" s="347"/>
      <c r="I2" s="347"/>
      <c r="J2" s="347"/>
    </row>
    <row r="3" spans="1:10" s="14" customFormat="1" ht="15.75" customHeight="1" x14ac:dyDescent="0.2">
      <c r="A3" s="263" t="s">
        <v>112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0" s="14" customFormat="1" ht="15.75" customHeight="1" x14ac:dyDescent="0.2">
      <c r="A4" s="263"/>
      <c r="B4" s="263"/>
      <c r="C4" s="263"/>
      <c r="D4" s="263"/>
      <c r="E4" s="263"/>
      <c r="F4" s="263"/>
      <c r="G4" s="263"/>
      <c r="H4" s="263"/>
      <c r="I4" s="263"/>
      <c r="J4" s="263"/>
    </row>
    <row r="5" spans="1:10" s="14" customFormat="1" ht="15.75" x14ac:dyDescent="0.2">
      <c r="A5" s="8"/>
      <c r="B5" s="8"/>
      <c r="C5" s="8"/>
      <c r="D5" s="4"/>
      <c r="E5" s="11"/>
      <c r="F5" s="11"/>
      <c r="G5" s="4"/>
      <c r="H5" s="4"/>
      <c r="I5" s="4"/>
      <c r="J5" s="4"/>
    </row>
    <row r="6" spans="1:10" ht="18" customHeight="1" x14ac:dyDescent="0.2">
      <c r="A6" s="348" t="s">
        <v>3</v>
      </c>
      <c r="B6" s="200" t="s">
        <v>22</v>
      </c>
      <c r="C6" s="200" t="s">
        <v>89</v>
      </c>
      <c r="D6" s="264" t="s">
        <v>90</v>
      </c>
      <c r="E6" s="265" t="s">
        <v>15</v>
      </c>
      <c r="F6" s="260" t="s">
        <v>21</v>
      </c>
      <c r="G6" s="261"/>
      <c r="H6" s="261"/>
      <c r="I6" s="261"/>
      <c r="J6" s="262"/>
    </row>
    <row r="7" spans="1:10" ht="45" customHeight="1" x14ac:dyDescent="0.2">
      <c r="A7" s="348"/>
      <c r="B7" s="200"/>
      <c r="C7" s="200"/>
      <c r="D7" s="264"/>
      <c r="E7" s="266"/>
      <c r="F7" s="42" t="s">
        <v>29</v>
      </c>
      <c r="G7" s="42" t="s">
        <v>30</v>
      </c>
      <c r="H7" s="42" t="s">
        <v>39</v>
      </c>
      <c r="I7" s="42" t="s">
        <v>40</v>
      </c>
      <c r="J7" s="42" t="s">
        <v>41</v>
      </c>
    </row>
    <row r="8" spans="1:10" ht="15" x14ac:dyDescent="0.2">
      <c r="A8" s="39">
        <v>1</v>
      </c>
      <c r="B8" s="40">
        <v>2</v>
      </c>
      <c r="C8" s="40">
        <v>4</v>
      </c>
      <c r="D8" s="9">
        <v>5</v>
      </c>
      <c r="E8" s="45">
        <v>6</v>
      </c>
      <c r="F8" s="45">
        <v>7</v>
      </c>
      <c r="G8" s="45">
        <v>8</v>
      </c>
      <c r="H8" s="45">
        <v>9</v>
      </c>
      <c r="I8" s="45">
        <v>10</v>
      </c>
      <c r="J8" s="45">
        <v>11</v>
      </c>
    </row>
    <row r="9" spans="1:10" ht="22.5" customHeight="1" x14ac:dyDescent="0.2">
      <c r="A9" s="344" t="s">
        <v>27</v>
      </c>
      <c r="B9" s="345"/>
      <c r="C9" s="345"/>
      <c r="D9" s="345"/>
      <c r="E9" s="345"/>
      <c r="F9" s="345"/>
      <c r="G9" s="345"/>
      <c r="H9" s="345"/>
      <c r="I9" s="345"/>
      <c r="J9" s="345"/>
    </row>
    <row r="10" spans="1:10" ht="47.25" customHeight="1" x14ac:dyDescent="0.2">
      <c r="A10" s="38" t="s">
        <v>4</v>
      </c>
      <c r="B10" s="31" t="s">
        <v>42</v>
      </c>
      <c r="C10" s="43"/>
      <c r="D10" s="32"/>
      <c r="E10" s="32"/>
      <c r="F10" s="32"/>
      <c r="G10" s="32"/>
      <c r="H10" s="32"/>
      <c r="I10" s="32"/>
      <c r="J10" s="32"/>
    </row>
    <row r="11" spans="1:10" ht="15" customHeight="1" x14ac:dyDescent="0.2">
      <c r="A11" s="339" t="s">
        <v>10</v>
      </c>
      <c r="B11" s="251" t="s">
        <v>75</v>
      </c>
      <c r="C11" s="44" t="s">
        <v>2</v>
      </c>
      <c r="D11" s="244" t="s">
        <v>23</v>
      </c>
      <c r="E11" s="12">
        <f t="shared" ref="E11:J11" si="0">SUM(E12:E15)</f>
        <v>501894.89999999997</v>
      </c>
      <c r="F11" s="3">
        <f t="shared" si="0"/>
        <v>289282</v>
      </c>
      <c r="G11" s="3">
        <f t="shared" si="0"/>
        <v>0</v>
      </c>
      <c r="H11" s="3">
        <f t="shared" ref="H11" si="1">SUM(H12:H15)</f>
        <v>212612.9</v>
      </c>
      <c r="I11" s="3">
        <f t="shared" si="0"/>
        <v>0</v>
      </c>
      <c r="J11" s="3">
        <f t="shared" si="0"/>
        <v>0</v>
      </c>
    </row>
    <row r="12" spans="1:10" ht="15" x14ac:dyDescent="0.2">
      <c r="A12" s="340"/>
      <c r="B12" s="251"/>
      <c r="C12" s="44" t="s">
        <v>1</v>
      </c>
      <c r="D12" s="245"/>
      <c r="E12" s="12">
        <f>SUM(F12:J12)</f>
        <v>142109.78</v>
      </c>
      <c r="F12" s="3">
        <v>142109.78</v>
      </c>
      <c r="G12" s="3">
        <v>0</v>
      </c>
      <c r="H12" s="3">
        <v>0</v>
      </c>
      <c r="I12" s="3">
        <v>0</v>
      </c>
      <c r="J12" s="3">
        <v>0</v>
      </c>
    </row>
    <row r="13" spans="1:10" ht="30" x14ac:dyDescent="0.2">
      <c r="A13" s="340"/>
      <c r="B13" s="251"/>
      <c r="C13" s="44" t="s">
        <v>5</v>
      </c>
      <c r="D13" s="245"/>
      <c r="E13" s="12">
        <f>SUM(F13:J13)</f>
        <v>185355.69999999998</v>
      </c>
      <c r="F13" s="3">
        <v>47369.93</v>
      </c>
      <c r="G13" s="3">
        <v>0</v>
      </c>
      <c r="H13" s="3">
        <v>137985.76999999999</v>
      </c>
      <c r="I13" s="3">
        <v>0</v>
      </c>
      <c r="J13" s="3">
        <v>0</v>
      </c>
    </row>
    <row r="14" spans="1:10" ht="30" x14ac:dyDescent="0.2">
      <c r="A14" s="340"/>
      <c r="B14" s="251"/>
      <c r="C14" s="44" t="s">
        <v>12</v>
      </c>
      <c r="D14" s="245"/>
      <c r="E14" s="12">
        <f>SUM(F14:J14)</f>
        <v>174429.41999999998</v>
      </c>
      <c r="F14" s="3">
        <v>99802.29</v>
      </c>
      <c r="G14" s="3">
        <v>0</v>
      </c>
      <c r="H14" s="3">
        <v>74627.13</v>
      </c>
      <c r="I14" s="3">
        <v>0</v>
      </c>
      <c r="J14" s="3">
        <v>0</v>
      </c>
    </row>
    <row r="15" spans="1:10" ht="33" customHeight="1" x14ac:dyDescent="0.2">
      <c r="A15" s="341"/>
      <c r="B15" s="251"/>
      <c r="C15" s="44" t="s">
        <v>18</v>
      </c>
      <c r="D15" s="246"/>
      <c r="E15" s="12">
        <f>SUM(F15:J15)</f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" customHeight="1" x14ac:dyDescent="0.2">
      <c r="A16" s="339" t="s">
        <v>16</v>
      </c>
      <c r="B16" s="251" t="s">
        <v>43</v>
      </c>
      <c r="C16" s="44" t="s">
        <v>2</v>
      </c>
      <c r="D16" s="244" t="s">
        <v>23</v>
      </c>
      <c r="E16" s="12">
        <f t="shared" ref="E16:J16" si="2">SUM(E17:E20)</f>
        <v>2387.27</v>
      </c>
      <c r="F16" s="3">
        <f t="shared" si="2"/>
        <v>2387.27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</row>
    <row r="17" spans="1:12" ht="15" x14ac:dyDescent="0.2">
      <c r="A17" s="340"/>
      <c r="B17" s="251"/>
      <c r="C17" s="44" t="s">
        <v>1</v>
      </c>
      <c r="D17" s="245"/>
      <c r="E17" s="12">
        <f>SUM(F17:J17)</f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2" ht="30" x14ac:dyDescent="0.2">
      <c r="A18" s="340"/>
      <c r="B18" s="251"/>
      <c r="C18" s="44" t="s">
        <v>5</v>
      </c>
      <c r="D18" s="245"/>
      <c r="E18" s="12">
        <f>SUM(F18:J18)</f>
        <v>1563.66</v>
      </c>
      <c r="F18" s="3">
        <v>1563.66</v>
      </c>
      <c r="G18" s="3">
        <v>0</v>
      </c>
      <c r="H18" s="3">
        <v>0</v>
      </c>
      <c r="I18" s="3">
        <v>0</v>
      </c>
      <c r="J18" s="3">
        <v>0</v>
      </c>
    </row>
    <row r="19" spans="1:12" ht="30" x14ac:dyDescent="0.2">
      <c r="A19" s="340"/>
      <c r="B19" s="251"/>
      <c r="C19" s="44" t="s">
        <v>12</v>
      </c>
      <c r="D19" s="245"/>
      <c r="E19" s="12">
        <f>SUM(F19:J19)</f>
        <v>823.61</v>
      </c>
      <c r="F19" s="3">
        <v>823.61</v>
      </c>
      <c r="G19" s="3">
        <v>0</v>
      </c>
      <c r="H19" s="3">
        <v>0</v>
      </c>
      <c r="I19" s="3">
        <v>0</v>
      </c>
      <c r="J19" s="3">
        <v>0</v>
      </c>
    </row>
    <row r="20" spans="1:12" ht="33" customHeight="1" x14ac:dyDescent="0.2">
      <c r="A20" s="341"/>
      <c r="B20" s="251"/>
      <c r="C20" s="44" t="s">
        <v>18</v>
      </c>
      <c r="D20" s="246"/>
      <c r="E20" s="12">
        <f>SUM(F20:J20)</f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2" ht="15" customHeight="1" x14ac:dyDescent="0.2">
      <c r="A21" s="339" t="s">
        <v>122</v>
      </c>
      <c r="B21" s="251" t="s">
        <v>45</v>
      </c>
      <c r="C21" s="44" t="s">
        <v>2</v>
      </c>
      <c r="D21" s="244" t="s">
        <v>23</v>
      </c>
      <c r="E21" s="12">
        <f>SUM(E22:E25)</f>
        <v>96140</v>
      </c>
      <c r="F21" s="3">
        <v>0</v>
      </c>
      <c r="G21" s="3">
        <f>SUM(G22:G25)</f>
        <v>96140</v>
      </c>
      <c r="H21" s="3">
        <f>SUM(H22:H25)</f>
        <v>0</v>
      </c>
      <c r="I21" s="3">
        <f>SUM(I22:I25)</f>
        <v>0</v>
      </c>
      <c r="J21" s="3">
        <f>SUM(J22:J25)</f>
        <v>0</v>
      </c>
    </row>
    <row r="22" spans="1:12" ht="24.75" customHeight="1" x14ac:dyDescent="0.2">
      <c r="A22" s="340"/>
      <c r="B22" s="251"/>
      <c r="C22" s="44" t="s">
        <v>1</v>
      </c>
      <c r="D22" s="245"/>
      <c r="E22" s="12">
        <f>SUM(F22:J22)</f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2" ht="30" x14ac:dyDescent="0.2">
      <c r="A23" s="340"/>
      <c r="B23" s="251"/>
      <c r="C23" s="44" t="s">
        <v>5</v>
      </c>
      <c r="D23" s="245"/>
      <c r="E23" s="12">
        <f t="shared" ref="E23:E30" si="3">SUM(F23:J23)</f>
        <v>62394.86</v>
      </c>
      <c r="F23" s="3">
        <v>0</v>
      </c>
      <c r="G23" s="3">
        <v>62394.86</v>
      </c>
      <c r="H23" s="3">
        <v>0</v>
      </c>
      <c r="I23" s="3">
        <v>0</v>
      </c>
      <c r="J23" s="3">
        <v>0</v>
      </c>
      <c r="L23" s="16"/>
    </row>
    <row r="24" spans="1:12" ht="45" customHeight="1" x14ac:dyDescent="0.2">
      <c r="A24" s="340"/>
      <c r="B24" s="251"/>
      <c r="C24" s="44" t="s">
        <v>12</v>
      </c>
      <c r="D24" s="245"/>
      <c r="E24" s="12">
        <f t="shared" si="3"/>
        <v>33745.14</v>
      </c>
      <c r="F24" s="3">
        <v>0</v>
      </c>
      <c r="G24" s="3">
        <v>33745.14</v>
      </c>
      <c r="H24" s="3">
        <v>0</v>
      </c>
      <c r="I24" s="3">
        <v>0</v>
      </c>
      <c r="J24" s="3">
        <v>0</v>
      </c>
      <c r="L24" s="17"/>
    </row>
    <row r="25" spans="1:12" ht="33" customHeight="1" x14ac:dyDescent="0.2">
      <c r="A25" s="341"/>
      <c r="B25" s="251"/>
      <c r="C25" s="44" t="s">
        <v>18</v>
      </c>
      <c r="D25" s="246"/>
      <c r="E25" s="12">
        <f t="shared" si="3"/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2" ht="15" hidden="1" customHeight="1" x14ac:dyDescent="0.2">
      <c r="A26" s="339" t="s">
        <v>31</v>
      </c>
      <c r="B26" s="251" t="s">
        <v>76</v>
      </c>
      <c r="C26" s="44" t="s">
        <v>2</v>
      </c>
      <c r="D26" s="244" t="s">
        <v>23</v>
      </c>
      <c r="E26" s="12">
        <f t="shared" ref="E26:J26" si="4">SUM(E27:E30)</f>
        <v>0</v>
      </c>
      <c r="F26" s="3">
        <f t="shared" si="4"/>
        <v>0</v>
      </c>
      <c r="G26" s="3">
        <f t="shared" si="4"/>
        <v>0</v>
      </c>
      <c r="H26" s="3">
        <f t="shared" si="4"/>
        <v>0</v>
      </c>
      <c r="I26" s="3">
        <f t="shared" si="4"/>
        <v>0</v>
      </c>
      <c r="J26" s="3">
        <f t="shared" si="4"/>
        <v>0</v>
      </c>
    </row>
    <row r="27" spans="1:12" ht="15" hidden="1" x14ac:dyDescent="0.2">
      <c r="A27" s="340"/>
      <c r="B27" s="251"/>
      <c r="C27" s="44" t="s">
        <v>1</v>
      </c>
      <c r="D27" s="245"/>
      <c r="E27" s="12">
        <f t="shared" si="3"/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2" ht="30" hidden="1" x14ac:dyDescent="0.2">
      <c r="A28" s="340"/>
      <c r="B28" s="251"/>
      <c r="C28" s="44" t="s">
        <v>5</v>
      </c>
      <c r="D28" s="245"/>
      <c r="E28" s="12">
        <f t="shared" si="3"/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2" ht="45" hidden="1" customHeight="1" x14ac:dyDescent="0.2">
      <c r="A29" s="340"/>
      <c r="B29" s="251"/>
      <c r="C29" s="44" t="s">
        <v>12</v>
      </c>
      <c r="D29" s="245"/>
      <c r="E29" s="12">
        <f t="shared" si="3"/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2" ht="33" hidden="1" customHeight="1" x14ac:dyDescent="0.2">
      <c r="A30" s="341"/>
      <c r="B30" s="251"/>
      <c r="C30" s="44" t="s">
        <v>18</v>
      </c>
      <c r="D30" s="246"/>
      <c r="E30" s="12">
        <f t="shared" si="3"/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2" ht="61.5" customHeight="1" x14ac:dyDescent="0.2">
      <c r="A31" s="41" t="s">
        <v>8</v>
      </c>
      <c r="B31" s="30" t="s">
        <v>46</v>
      </c>
      <c r="C31" s="43"/>
      <c r="D31" s="24"/>
      <c r="E31" s="27"/>
      <c r="F31" s="27"/>
      <c r="G31" s="27"/>
      <c r="H31" s="27"/>
      <c r="I31" s="27"/>
      <c r="J31" s="27"/>
    </row>
    <row r="32" spans="1:12" ht="15" customHeight="1" x14ac:dyDescent="0.2">
      <c r="A32" s="339" t="s">
        <v>11</v>
      </c>
      <c r="B32" s="197" t="s">
        <v>47</v>
      </c>
      <c r="C32" s="44" t="s">
        <v>2</v>
      </c>
      <c r="D32" s="244" t="s">
        <v>23</v>
      </c>
      <c r="E32" s="12">
        <f t="shared" ref="E32:E56" si="5">SUM(F32:J32)</f>
        <v>28140</v>
      </c>
      <c r="F32" s="3">
        <f>SUM(F33:F36)</f>
        <v>0</v>
      </c>
      <c r="G32" s="3">
        <f>SUM(G33:G36)</f>
        <v>0</v>
      </c>
      <c r="H32" s="3">
        <f>SUM(H33:H36)</f>
        <v>0</v>
      </c>
      <c r="I32" s="3">
        <f>SUM(I33:I36)</f>
        <v>28140</v>
      </c>
      <c r="J32" s="3">
        <f>SUM(J33:J36)</f>
        <v>0</v>
      </c>
      <c r="L32" s="16"/>
    </row>
    <row r="33" spans="1:14" ht="15" x14ac:dyDescent="0.2">
      <c r="A33" s="340"/>
      <c r="B33" s="198"/>
      <c r="C33" s="44" t="s">
        <v>1</v>
      </c>
      <c r="D33" s="245"/>
      <c r="E33" s="12">
        <f t="shared" si="5"/>
        <v>0</v>
      </c>
      <c r="F33" s="12">
        <f>SUM(G33:J33)</f>
        <v>0</v>
      </c>
      <c r="G33" s="12">
        <f>SUM(H33:K33)</f>
        <v>0</v>
      </c>
      <c r="H33" s="12">
        <f>SUM(I33:L33)</f>
        <v>0</v>
      </c>
      <c r="I33" s="12">
        <f>SUM(J33:M33)</f>
        <v>0</v>
      </c>
      <c r="J33" s="12">
        <f>SUM(K33:N33)</f>
        <v>0</v>
      </c>
      <c r="N33" s="16"/>
    </row>
    <row r="34" spans="1:14" ht="30" x14ac:dyDescent="0.2">
      <c r="A34" s="340"/>
      <c r="B34" s="198"/>
      <c r="C34" s="44" t="s">
        <v>5</v>
      </c>
      <c r="D34" s="245"/>
      <c r="E34" s="12">
        <f t="shared" si="5"/>
        <v>18262.86</v>
      </c>
      <c r="F34" s="12">
        <v>0</v>
      </c>
      <c r="G34" s="12">
        <v>0</v>
      </c>
      <c r="H34" s="12">
        <v>0</v>
      </c>
      <c r="I34" s="12">
        <v>18262.86</v>
      </c>
      <c r="J34" s="12">
        <f t="shared" ref="G34:J36" si="6">SUM(K34:N34)</f>
        <v>0</v>
      </c>
    </row>
    <row r="35" spans="1:14" ht="30" x14ac:dyDescent="0.2">
      <c r="A35" s="340"/>
      <c r="B35" s="198"/>
      <c r="C35" s="44" t="s">
        <v>12</v>
      </c>
      <c r="D35" s="245"/>
      <c r="E35" s="12">
        <f t="shared" si="5"/>
        <v>9877.14</v>
      </c>
      <c r="F35" s="12">
        <v>0</v>
      </c>
      <c r="G35" s="12">
        <v>0</v>
      </c>
      <c r="H35" s="12">
        <v>0</v>
      </c>
      <c r="I35" s="12">
        <v>9877.14</v>
      </c>
      <c r="J35" s="12">
        <f t="shared" si="6"/>
        <v>0</v>
      </c>
    </row>
    <row r="36" spans="1:14" ht="15" x14ac:dyDescent="0.2">
      <c r="A36" s="341"/>
      <c r="B36" s="199"/>
      <c r="C36" s="44" t="s">
        <v>18</v>
      </c>
      <c r="D36" s="246"/>
      <c r="E36" s="12">
        <f t="shared" si="5"/>
        <v>0</v>
      </c>
      <c r="F36" s="12">
        <f>SUM(G36:J36)</f>
        <v>0</v>
      </c>
      <c r="G36" s="12">
        <f t="shared" si="6"/>
        <v>0</v>
      </c>
      <c r="H36" s="12">
        <f t="shared" si="6"/>
        <v>0</v>
      </c>
      <c r="I36" s="12">
        <f t="shared" si="6"/>
        <v>0</v>
      </c>
      <c r="J36" s="12">
        <f t="shared" si="6"/>
        <v>0</v>
      </c>
    </row>
    <row r="37" spans="1:14" ht="15" x14ac:dyDescent="0.2">
      <c r="A37" s="339" t="s">
        <v>11</v>
      </c>
      <c r="B37" s="197" t="s">
        <v>48</v>
      </c>
      <c r="C37" s="44" t="s">
        <v>2</v>
      </c>
      <c r="D37" s="244" t="s">
        <v>23</v>
      </c>
      <c r="E37" s="12">
        <f t="shared" si="5"/>
        <v>239424.62</v>
      </c>
      <c r="F37" s="3">
        <f>SUM(F38:F41)</f>
        <v>239424.62</v>
      </c>
      <c r="G37" s="3">
        <f>SUM(G38:G41)</f>
        <v>0</v>
      </c>
      <c r="H37" s="3">
        <f>SUM(H38:H41)</f>
        <v>0</v>
      </c>
      <c r="I37" s="3">
        <f>SUM(I38:I41)</f>
        <v>0</v>
      </c>
      <c r="J37" s="3">
        <f>SUM(J38:J41)</f>
        <v>0</v>
      </c>
      <c r="N37" s="16"/>
    </row>
    <row r="38" spans="1:14" ht="15" x14ac:dyDescent="0.2">
      <c r="A38" s="340"/>
      <c r="B38" s="198"/>
      <c r="C38" s="44" t="s">
        <v>1</v>
      </c>
      <c r="D38" s="245"/>
      <c r="E38" s="12">
        <f t="shared" si="5"/>
        <v>0</v>
      </c>
      <c r="F38" s="2">
        <v>0</v>
      </c>
      <c r="G38" s="2">
        <v>0</v>
      </c>
      <c r="H38" s="3">
        <v>0</v>
      </c>
      <c r="I38" s="3">
        <v>0</v>
      </c>
      <c r="J38" s="3">
        <v>0</v>
      </c>
    </row>
    <row r="39" spans="1:14" ht="30" x14ac:dyDescent="0.2">
      <c r="A39" s="340"/>
      <c r="B39" s="198"/>
      <c r="C39" s="44" t="s">
        <v>5</v>
      </c>
      <c r="D39" s="245"/>
      <c r="E39" s="12">
        <f t="shared" si="5"/>
        <v>156823.12</v>
      </c>
      <c r="F39" s="2">
        <v>156823.12</v>
      </c>
      <c r="G39" s="2">
        <v>0</v>
      </c>
      <c r="H39" s="2">
        <v>0</v>
      </c>
      <c r="I39" s="2">
        <v>0</v>
      </c>
      <c r="J39" s="3">
        <v>0</v>
      </c>
    </row>
    <row r="40" spans="1:14" ht="30" x14ac:dyDescent="0.2">
      <c r="A40" s="340"/>
      <c r="B40" s="198"/>
      <c r="C40" s="44" t="s">
        <v>12</v>
      </c>
      <c r="D40" s="245"/>
      <c r="E40" s="12">
        <f t="shared" si="5"/>
        <v>82601.5</v>
      </c>
      <c r="F40" s="2">
        <v>82601.5</v>
      </c>
      <c r="G40" s="2">
        <v>0</v>
      </c>
      <c r="H40" s="2">
        <v>0</v>
      </c>
      <c r="I40" s="2">
        <v>0</v>
      </c>
      <c r="J40" s="3">
        <v>0</v>
      </c>
    </row>
    <row r="41" spans="1:14" ht="30.75" customHeight="1" x14ac:dyDescent="0.2">
      <c r="A41" s="341"/>
      <c r="B41" s="199"/>
      <c r="C41" s="44" t="s">
        <v>18</v>
      </c>
      <c r="D41" s="246"/>
      <c r="E41" s="12">
        <f t="shared" si="5"/>
        <v>0</v>
      </c>
      <c r="F41" s="2">
        <v>0</v>
      </c>
      <c r="G41" s="2">
        <v>0</v>
      </c>
      <c r="H41" s="3">
        <v>0</v>
      </c>
      <c r="I41" s="3">
        <v>0</v>
      </c>
      <c r="J41" s="3">
        <v>0</v>
      </c>
      <c r="L41" s="16"/>
    </row>
    <row r="42" spans="1:14" ht="15" customHeight="1" x14ac:dyDescent="0.2">
      <c r="A42" s="339" t="s">
        <v>111</v>
      </c>
      <c r="B42" s="197" t="s">
        <v>77</v>
      </c>
      <c r="C42" s="44" t="s">
        <v>2</v>
      </c>
      <c r="D42" s="244" t="s">
        <v>23</v>
      </c>
      <c r="E42" s="12">
        <f t="shared" si="5"/>
        <v>21055</v>
      </c>
      <c r="F42" s="3">
        <f>SUM(F43:F46)</f>
        <v>21055</v>
      </c>
      <c r="G42" s="3">
        <f>SUM(G43:G46)</f>
        <v>0</v>
      </c>
      <c r="H42" s="3">
        <f>SUM(H43:H46)</f>
        <v>0</v>
      </c>
      <c r="I42" s="3">
        <f>SUM(I43:I46)</f>
        <v>0</v>
      </c>
      <c r="J42" s="3">
        <f>SUM(J43:J46)</f>
        <v>0</v>
      </c>
    </row>
    <row r="43" spans="1:14" ht="15" x14ac:dyDescent="0.2">
      <c r="A43" s="340"/>
      <c r="B43" s="198"/>
      <c r="C43" s="44" t="s">
        <v>1</v>
      </c>
      <c r="D43" s="245"/>
      <c r="E43" s="12">
        <f t="shared" si="5"/>
        <v>0</v>
      </c>
      <c r="F43" s="2">
        <v>0</v>
      </c>
      <c r="G43" s="2">
        <v>0</v>
      </c>
      <c r="H43" s="3">
        <v>0</v>
      </c>
      <c r="I43" s="3">
        <v>0</v>
      </c>
      <c r="J43" s="3">
        <v>0</v>
      </c>
    </row>
    <row r="44" spans="1:14" ht="30" x14ac:dyDescent="0.2">
      <c r="A44" s="340"/>
      <c r="B44" s="198"/>
      <c r="C44" s="44" t="s">
        <v>5</v>
      </c>
      <c r="D44" s="245"/>
      <c r="E44" s="12">
        <f t="shared" si="5"/>
        <v>6316.5</v>
      </c>
      <c r="F44" s="2">
        <v>6316.5</v>
      </c>
      <c r="G44" s="2">
        <v>0</v>
      </c>
      <c r="H44" s="3">
        <v>0</v>
      </c>
      <c r="I44" s="3">
        <v>0</v>
      </c>
      <c r="J44" s="3">
        <v>0</v>
      </c>
      <c r="M44" s="20"/>
    </row>
    <row r="45" spans="1:14" ht="30" x14ac:dyDescent="0.2">
      <c r="A45" s="340"/>
      <c r="B45" s="198"/>
      <c r="C45" s="44" t="s">
        <v>12</v>
      </c>
      <c r="D45" s="245"/>
      <c r="E45" s="12">
        <f t="shared" si="5"/>
        <v>14738.5</v>
      </c>
      <c r="F45" s="2">
        <v>14738.5</v>
      </c>
      <c r="G45" s="2">
        <v>0</v>
      </c>
      <c r="H45" s="3">
        <v>0</v>
      </c>
      <c r="I45" s="3">
        <v>0</v>
      </c>
      <c r="J45" s="3">
        <v>0</v>
      </c>
      <c r="M45" s="17"/>
    </row>
    <row r="46" spans="1:14" ht="15" x14ac:dyDescent="0.2">
      <c r="A46" s="341"/>
      <c r="B46" s="199"/>
      <c r="C46" s="44" t="s">
        <v>18</v>
      </c>
      <c r="D46" s="246"/>
      <c r="E46" s="12">
        <f t="shared" si="5"/>
        <v>0</v>
      </c>
      <c r="F46" s="2">
        <v>0</v>
      </c>
      <c r="G46" s="2">
        <v>0</v>
      </c>
      <c r="H46" s="3">
        <v>0</v>
      </c>
      <c r="I46" s="3">
        <v>0</v>
      </c>
      <c r="J46" s="3">
        <v>0</v>
      </c>
    </row>
    <row r="47" spans="1:14" ht="15" customHeight="1" x14ac:dyDescent="0.2">
      <c r="A47" s="339" t="s">
        <v>33</v>
      </c>
      <c r="B47" s="197" t="s">
        <v>49</v>
      </c>
      <c r="C47" s="44" t="s">
        <v>2</v>
      </c>
      <c r="D47" s="244" t="s">
        <v>23</v>
      </c>
      <c r="E47" s="12">
        <f t="shared" si="5"/>
        <v>18358.38</v>
      </c>
      <c r="F47" s="3">
        <f>SUM(F48:F51)</f>
        <v>4873.6400000000003</v>
      </c>
      <c r="G47" s="3">
        <f>SUM(G48:G51)</f>
        <v>13484.74</v>
      </c>
      <c r="H47" s="3">
        <f>SUM(H48:H51)</f>
        <v>0</v>
      </c>
      <c r="I47" s="3">
        <f>SUM(I48:I51)</f>
        <v>0</v>
      </c>
      <c r="J47" s="3">
        <f>SUM(J48:J51)</f>
        <v>0</v>
      </c>
    </row>
    <row r="48" spans="1:14" ht="15" x14ac:dyDescent="0.2">
      <c r="A48" s="340"/>
      <c r="B48" s="198"/>
      <c r="C48" s="44" t="s">
        <v>1</v>
      </c>
      <c r="D48" s="245"/>
      <c r="E48" s="12">
        <f t="shared" si="5"/>
        <v>0</v>
      </c>
      <c r="F48" s="2">
        <v>0</v>
      </c>
      <c r="G48" s="2">
        <v>0</v>
      </c>
      <c r="H48" s="3">
        <v>0</v>
      </c>
      <c r="I48" s="3">
        <v>0</v>
      </c>
      <c r="J48" s="3">
        <v>0</v>
      </c>
    </row>
    <row r="49" spans="1:13" ht="30" x14ac:dyDescent="0.2">
      <c r="A49" s="340"/>
      <c r="B49" s="198"/>
      <c r="C49" s="44" t="s">
        <v>5</v>
      </c>
      <c r="D49" s="245"/>
      <c r="E49" s="12">
        <f t="shared" si="5"/>
        <v>1462.09</v>
      </c>
      <c r="F49" s="2">
        <v>1462.09</v>
      </c>
      <c r="G49" s="2">
        <v>0</v>
      </c>
      <c r="H49" s="2">
        <v>0</v>
      </c>
      <c r="I49" s="2">
        <v>0</v>
      </c>
      <c r="J49" s="2">
        <v>0</v>
      </c>
    </row>
    <row r="50" spans="1:13" ht="30" x14ac:dyDescent="0.2">
      <c r="A50" s="340"/>
      <c r="B50" s="198"/>
      <c r="C50" s="44" t="s">
        <v>12</v>
      </c>
      <c r="D50" s="245"/>
      <c r="E50" s="12">
        <f t="shared" si="5"/>
        <v>16896.29</v>
      </c>
      <c r="F50" s="2">
        <v>3411.55</v>
      </c>
      <c r="G50" s="2">
        <v>13484.74</v>
      </c>
      <c r="H50" s="2">
        <v>0</v>
      </c>
      <c r="I50" s="2">
        <v>0</v>
      </c>
      <c r="J50" s="2">
        <v>0</v>
      </c>
      <c r="M50" s="17"/>
    </row>
    <row r="51" spans="1:13" ht="15" x14ac:dyDescent="0.2">
      <c r="A51" s="341"/>
      <c r="B51" s="199"/>
      <c r="C51" s="44" t="s">
        <v>18</v>
      </c>
      <c r="D51" s="246"/>
      <c r="E51" s="12">
        <f t="shared" si="5"/>
        <v>0</v>
      </c>
      <c r="F51" s="2">
        <v>0</v>
      </c>
      <c r="G51" s="2">
        <v>0</v>
      </c>
      <c r="H51" s="3">
        <v>0</v>
      </c>
      <c r="I51" s="3">
        <v>0</v>
      </c>
      <c r="J51" s="3">
        <v>0</v>
      </c>
    </row>
    <row r="52" spans="1:13" ht="15" customHeight="1" x14ac:dyDescent="0.2">
      <c r="A52" s="339" t="s">
        <v>34</v>
      </c>
      <c r="B52" s="197" t="s">
        <v>88</v>
      </c>
      <c r="C52" s="44" t="s">
        <v>2</v>
      </c>
      <c r="D52" s="244" t="s">
        <v>23</v>
      </c>
      <c r="E52" s="12">
        <f t="shared" si="5"/>
        <v>6500</v>
      </c>
      <c r="F52" s="3">
        <f>SUM(F53:F56)</f>
        <v>6500</v>
      </c>
      <c r="G52" s="3">
        <f>SUM(G53:G56)</f>
        <v>0</v>
      </c>
      <c r="H52" s="3">
        <f>SUM(H53:H56)</f>
        <v>0</v>
      </c>
      <c r="I52" s="3">
        <f>SUM(I53:I56)</f>
        <v>0</v>
      </c>
      <c r="J52" s="3">
        <f>SUM(J53:J56)</f>
        <v>0</v>
      </c>
    </row>
    <row r="53" spans="1:13" ht="15" x14ac:dyDescent="0.2">
      <c r="A53" s="340"/>
      <c r="B53" s="198"/>
      <c r="C53" s="44" t="s">
        <v>1</v>
      </c>
      <c r="D53" s="245"/>
      <c r="E53" s="12">
        <f t="shared" si="5"/>
        <v>0</v>
      </c>
      <c r="F53" s="2">
        <v>0</v>
      </c>
      <c r="G53" s="2">
        <v>0</v>
      </c>
      <c r="H53" s="3">
        <v>0</v>
      </c>
      <c r="I53" s="3">
        <v>0</v>
      </c>
      <c r="J53" s="3">
        <v>0</v>
      </c>
    </row>
    <row r="54" spans="1:13" ht="30" x14ac:dyDescent="0.2">
      <c r="A54" s="340"/>
      <c r="B54" s="198"/>
      <c r="C54" s="44" t="s">
        <v>5</v>
      </c>
      <c r="D54" s="245"/>
      <c r="E54" s="12">
        <f t="shared" si="5"/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3" ht="30" x14ac:dyDescent="0.2">
      <c r="A55" s="340"/>
      <c r="B55" s="198"/>
      <c r="C55" s="44" t="s">
        <v>12</v>
      </c>
      <c r="D55" s="245"/>
      <c r="E55" s="12">
        <f t="shared" si="5"/>
        <v>6500</v>
      </c>
      <c r="F55" s="2">
        <v>6500</v>
      </c>
      <c r="G55" s="2">
        <v>0</v>
      </c>
      <c r="H55" s="2">
        <v>0</v>
      </c>
      <c r="I55" s="2">
        <v>0</v>
      </c>
      <c r="J55" s="2">
        <v>0</v>
      </c>
      <c r="M55" s="17"/>
    </row>
    <row r="56" spans="1:13" ht="15" x14ac:dyDescent="0.2">
      <c r="A56" s="341"/>
      <c r="B56" s="199"/>
      <c r="C56" s="44" t="s">
        <v>18</v>
      </c>
      <c r="D56" s="246"/>
      <c r="E56" s="12">
        <f t="shared" si="5"/>
        <v>0</v>
      </c>
      <c r="F56" s="2">
        <v>0</v>
      </c>
      <c r="G56" s="2">
        <v>0</v>
      </c>
      <c r="H56" s="3">
        <v>0</v>
      </c>
      <c r="I56" s="3">
        <v>0</v>
      </c>
      <c r="J56" s="3">
        <v>0</v>
      </c>
    </row>
    <row r="57" spans="1:13" ht="31.5" customHeight="1" x14ac:dyDescent="0.2">
      <c r="A57" s="344" t="s">
        <v>74</v>
      </c>
      <c r="B57" s="345"/>
      <c r="C57" s="345"/>
      <c r="D57" s="345"/>
      <c r="E57" s="345"/>
      <c r="F57" s="345"/>
      <c r="G57" s="345"/>
      <c r="H57" s="345"/>
      <c r="I57" s="345"/>
      <c r="J57" s="345"/>
    </row>
    <row r="58" spans="1:13" ht="47.25" customHeight="1" x14ac:dyDescent="0.2">
      <c r="A58" s="38" t="s">
        <v>4</v>
      </c>
      <c r="B58" s="31" t="s">
        <v>42</v>
      </c>
      <c r="C58" s="43"/>
      <c r="D58" s="32"/>
      <c r="E58" s="32"/>
      <c r="F58" s="32"/>
      <c r="G58" s="32"/>
      <c r="H58" s="32"/>
      <c r="I58" s="32"/>
      <c r="J58" s="32"/>
    </row>
    <row r="59" spans="1:13" ht="15" customHeight="1" x14ac:dyDescent="0.2">
      <c r="A59" s="339" t="s">
        <v>10</v>
      </c>
      <c r="B59" s="251" t="s">
        <v>38</v>
      </c>
      <c r="C59" s="44" t="s">
        <v>2</v>
      </c>
      <c r="D59" s="244" t="s">
        <v>23</v>
      </c>
      <c r="E59" s="12">
        <f t="shared" ref="E59:J59" si="7">SUM(E60:E63)</f>
        <v>26101.63</v>
      </c>
      <c r="F59" s="3">
        <f t="shared" si="7"/>
        <v>1943.47</v>
      </c>
      <c r="G59" s="3">
        <f t="shared" si="7"/>
        <v>8037.34</v>
      </c>
      <c r="H59" s="3">
        <f t="shared" si="7"/>
        <v>8060.41</v>
      </c>
      <c r="I59" s="3">
        <f t="shared" si="7"/>
        <v>8060.41</v>
      </c>
      <c r="J59" s="3">
        <f t="shared" si="7"/>
        <v>0</v>
      </c>
    </row>
    <row r="60" spans="1:13" ht="15" x14ac:dyDescent="0.2">
      <c r="A60" s="340"/>
      <c r="B60" s="251"/>
      <c r="C60" s="44" t="s">
        <v>1</v>
      </c>
      <c r="D60" s="245"/>
      <c r="E60" s="12">
        <f>SUM(F60:J60)</f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</row>
    <row r="61" spans="1:13" ht="30" x14ac:dyDescent="0.2">
      <c r="A61" s="340"/>
      <c r="B61" s="251"/>
      <c r="C61" s="44" t="s">
        <v>5</v>
      </c>
      <c r="D61" s="245"/>
      <c r="E61" s="12">
        <f>SUM(F61:J61)</f>
        <v>1272.96</v>
      </c>
      <c r="F61" s="3">
        <v>1272.96</v>
      </c>
      <c r="G61" s="3">
        <v>0</v>
      </c>
      <c r="H61" s="3">
        <v>0</v>
      </c>
      <c r="I61" s="3">
        <v>0</v>
      </c>
      <c r="J61" s="3">
        <v>0</v>
      </c>
    </row>
    <row r="62" spans="1:13" ht="30" x14ac:dyDescent="0.2">
      <c r="A62" s="340"/>
      <c r="B62" s="251"/>
      <c r="C62" s="44" t="s">
        <v>12</v>
      </c>
      <c r="D62" s="245"/>
      <c r="E62" s="12">
        <f>SUM(F62:J62)</f>
        <v>24828.670000000002</v>
      </c>
      <c r="F62" s="3">
        <v>670.51</v>
      </c>
      <c r="G62" s="3">
        <v>8037.34</v>
      </c>
      <c r="H62" s="3">
        <v>8060.41</v>
      </c>
      <c r="I62" s="3">
        <v>8060.41</v>
      </c>
      <c r="J62" s="3">
        <v>0</v>
      </c>
    </row>
    <row r="63" spans="1:13" ht="33" customHeight="1" x14ac:dyDescent="0.2">
      <c r="A63" s="341"/>
      <c r="B63" s="251"/>
      <c r="C63" s="44" t="s">
        <v>18</v>
      </c>
      <c r="D63" s="246"/>
      <c r="E63" s="12">
        <f>SUM(F63:J63)</f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3" ht="77.25" customHeight="1" x14ac:dyDescent="0.2">
      <c r="A64" s="41" t="s">
        <v>8</v>
      </c>
      <c r="B64" s="30" t="s">
        <v>78</v>
      </c>
      <c r="C64" s="43"/>
      <c r="D64" s="32"/>
      <c r="E64" s="32"/>
      <c r="F64" s="32"/>
      <c r="G64" s="32"/>
      <c r="H64" s="32"/>
      <c r="I64" s="32"/>
      <c r="J64" s="32"/>
    </row>
    <row r="65" spans="1:14" ht="15" hidden="1" x14ac:dyDescent="0.2">
      <c r="A65" s="339" t="s">
        <v>32</v>
      </c>
      <c r="B65" s="197" t="s">
        <v>51</v>
      </c>
      <c r="C65" s="44" t="s">
        <v>2</v>
      </c>
      <c r="D65" s="244" t="s">
        <v>23</v>
      </c>
      <c r="E65" s="3">
        <f t="shared" ref="E65:E160" si="8">SUM(F65:J65)</f>
        <v>0</v>
      </c>
      <c r="F65" s="3">
        <f>SUM(F66:F69)</f>
        <v>0</v>
      </c>
      <c r="G65" s="3">
        <f>SUM(G66:G69)</f>
        <v>0</v>
      </c>
      <c r="H65" s="3">
        <f>SUM(H66:H69)</f>
        <v>0</v>
      </c>
      <c r="I65" s="3">
        <f>SUM(I66:I69)</f>
        <v>0</v>
      </c>
      <c r="J65" s="3">
        <f>SUM(J66:J69)</f>
        <v>0</v>
      </c>
    </row>
    <row r="66" spans="1:14" ht="15" hidden="1" x14ac:dyDescent="0.2">
      <c r="A66" s="340"/>
      <c r="B66" s="198"/>
      <c r="C66" s="44" t="s">
        <v>1</v>
      </c>
      <c r="D66" s="245"/>
      <c r="E66" s="3">
        <f t="shared" si="8"/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L66" s="16"/>
    </row>
    <row r="67" spans="1:14" ht="30" hidden="1" x14ac:dyDescent="0.2">
      <c r="A67" s="340"/>
      <c r="B67" s="198"/>
      <c r="C67" s="44" t="s">
        <v>5</v>
      </c>
      <c r="D67" s="245"/>
      <c r="E67" s="3">
        <f t="shared" si="8"/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L67" s="17"/>
    </row>
    <row r="68" spans="1:14" ht="30" hidden="1" x14ac:dyDescent="0.2">
      <c r="A68" s="340"/>
      <c r="B68" s="198"/>
      <c r="C68" s="44" t="s">
        <v>12</v>
      </c>
      <c r="D68" s="245"/>
      <c r="E68" s="3">
        <f t="shared" si="8"/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16"/>
      <c r="L68" s="17"/>
      <c r="M68" s="17"/>
    </row>
    <row r="69" spans="1:14" ht="15" hidden="1" x14ac:dyDescent="0.2">
      <c r="A69" s="341"/>
      <c r="B69" s="199"/>
      <c r="C69" s="44" t="s">
        <v>18</v>
      </c>
      <c r="D69" s="246"/>
      <c r="E69" s="3">
        <f t="shared" si="8"/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M69" s="17"/>
    </row>
    <row r="70" spans="1:14" ht="15" x14ac:dyDescent="0.2">
      <c r="A70" s="339" t="s">
        <v>17</v>
      </c>
      <c r="B70" s="197" t="s">
        <v>52</v>
      </c>
      <c r="C70" s="44" t="s">
        <v>2</v>
      </c>
      <c r="D70" s="244" t="s">
        <v>23</v>
      </c>
      <c r="E70" s="12">
        <f t="shared" si="8"/>
        <v>18613.599999999999</v>
      </c>
      <c r="F70" s="3">
        <f>SUM(F71:F74)</f>
        <v>1963.85</v>
      </c>
      <c r="G70" s="3">
        <f>SUM(G71:G74)</f>
        <v>1241.4100000000001</v>
      </c>
      <c r="H70" s="3">
        <f>SUM(H71:H74)</f>
        <v>7704.17</v>
      </c>
      <c r="I70" s="3">
        <f>SUM(I71:I74)</f>
        <v>7704.17</v>
      </c>
      <c r="J70" s="3">
        <f>SUM(J71:J74)</f>
        <v>0</v>
      </c>
      <c r="L70" s="16"/>
      <c r="N70" s="17"/>
    </row>
    <row r="71" spans="1:14" ht="15" x14ac:dyDescent="0.2">
      <c r="A71" s="340"/>
      <c r="B71" s="198"/>
      <c r="C71" s="44" t="s">
        <v>1</v>
      </c>
      <c r="D71" s="245"/>
      <c r="E71" s="12">
        <f t="shared" si="8"/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M71" s="16"/>
    </row>
    <row r="72" spans="1:14" ht="30" x14ac:dyDescent="0.2">
      <c r="A72" s="340"/>
      <c r="B72" s="198"/>
      <c r="C72" s="44" t="s">
        <v>5</v>
      </c>
      <c r="D72" s="245"/>
      <c r="E72" s="12">
        <f t="shared" si="8"/>
        <v>1286.3</v>
      </c>
      <c r="F72" s="2">
        <v>1286.3</v>
      </c>
      <c r="G72" s="2">
        <v>0</v>
      </c>
      <c r="H72" s="2">
        <v>0</v>
      </c>
      <c r="I72" s="2">
        <v>0</v>
      </c>
      <c r="J72" s="2">
        <v>0</v>
      </c>
      <c r="K72" s="17"/>
    </row>
    <row r="73" spans="1:14" ht="30" x14ac:dyDescent="0.2">
      <c r="A73" s="340"/>
      <c r="B73" s="198"/>
      <c r="C73" s="44" t="s">
        <v>12</v>
      </c>
      <c r="D73" s="245"/>
      <c r="E73" s="12">
        <f t="shared" si="8"/>
        <v>17327.300000000003</v>
      </c>
      <c r="F73" s="2">
        <v>677.55</v>
      </c>
      <c r="G73" s="2">
        <v>1241.4100000000001</v>
      </c>
      <c r="H73" s="2">
        <v>7704.17</v>
      </c>
      <c r="I73" s="2">
        <v>7704.17</v>
      </c>
      <c r="J73" s="2">
        <v>0</v>
      </c>
      <c r="K73" s="16"/>
      <c r="L73" s="16"/>
    </row>
    <row r="74" spans="1:14" ht="15" x14ac:dyDescent="0.2">
      <c r="A74" s="341"/>
      <c r="B74" s="199"/>
      <c r="C74" s="44" t="s">
        <v>18</v>
      </c>
      <c r="D74" s="246"/>
      <c r="E74" s="12">
        <f t="shared" si="8"/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4" ht="27" customHeight="1" x14ac:dyDescent="0.2">
      <c r="A75" s="339" t="s">
        <v>11</v>
      </c>
      <c r="B75" s="197" t="s">
        <v>53</v>
      </c>
      <c r="C75" s="44" t="s">
        <v>2</v>
      </c>
      <c r="D75" s="244" t="s">
        <v>120</v>
      </c>
      <c r="E75" s="12">
        <f t="shared" si="8"/>
        <v>8221.4</v>
      </c>
      <c r="F75" s="3">
        <f>SUM(F76:F79)</f>
        <v>2454.1999999999998</v>
      </c>
      <c r="G75" s="3">
        <f>SUM(G76:G79)</f>
        <v>1922.4</v>
      </c>
      <c r="H75" s="3">
        <f>SUM(H76:H79)</f>
        <v>1922.4</v>
      </c>
      <c r="I75" s="3">
        <f>SUM(I76:I79)</f>
        <v>1922.4</v>
      </c>
      <c r="J75" s="3">
        <f>SUM(J76:J79)</f>
        <v>0</v>
      </c>
    </row>
    <row r="76" spans="1:14" ht="27" customHeight="1" x14ac:dyDescent="0.2">
      <c r="A76" s="340"/>
      <c r="B76" s="198"/>
      <c r="C76" s="44" t="s">
        <v>1</v>
      </c>
      <c r="D76" s="245"/>
      <c r="E76" s="12">
        <f t="shared" si="8"/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7" spans="1:14" ht="27" customHeight="1" x14ac:dyDescent="0.2">
      <c r="A77" s="340"/>
      <c r="B77" s="198"/>
      <c r="C77" s="44" t="s">
        <v>5</v>
      </c>
      <c r="D77" s="245"/>
      <c r="E77" s="12">
        <f t="shared" si="8"/>
        <v>5855</v>
      </c>
      <c r="F77" s="2">
        <v>1415</v>
      </c>
      <c r="G77" s="2">
        <v>1480</v>
      </c>
      <c r="H77" s="2">
        <v>1480</v>
      </c>
      <c r="I77" s="2">
        <v>1480</v>
      </c>
      <c r="J77" s="2">
        <v>0</v>
      </c>
    </row>
    <row r="78" spans="1:14" ht="27" customHeight="1" x14ac:dyDescent="0.2">
      <c r="A78" s="340"/>
      <c r="B78" s="198"/>
      <c r="C78" s="44" t="s">
        <v>12</v>
      </c>
      <c r="D78" s="245"/>
      <c r="E78" s="12">
        <f t="shared" si="8"/>
        <v>2366.4</v>
      </c>
      <c r="F78" s="2">
        <v>1039.2</v>
      </c>
      <c r="G78" s="2">
        <v>442.4</v>
      </c>
      <c r="H78" s="2">
        <v>442.4</v>
      </c>
      <c r="I78" s="2">
        <v>442.4</v>
      </c>
      <c r="J78" s="2">
        <v>0</v>
      </c>
    </row>
    <row r="79" spans="1:14" ht="27" customHeight="1" x14ac:dyDescent="0.2">
      <c r="A79" s="341"/>
      <c r="B79" s="199"/>
      <c r="C79" s="44" t="s">
        <v>18</v>
      </c>
      <c r="D79" s="246"/>
      <c r="E79" s="12">
        <f t="shared" si="8"/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4" ht="15" hidden="1" customHeight="1" x14ac:dyDescent="0.2">
      <c r="A80" s="339" t="s">
        <v>34</v>
      </c>
      <c r="B80" s="197" t="s">
        <v>54</v>
      </c>
      <c r="C80" s="44" t="s">
        <v>2</v>
      </c>
      <c r="D80" s="244" t="s">
        <v>23</v>
      </c>
      <c r="E80" s="12">
        <f t="shared" si="8"/>
        <v>0</v>
      </c>
      <c r="F80" s="3">
        <f>SUM(F81:F84)</f>
        <v>0</v>
      </c>
      <c r="G80" s="3">
        <f>SUM(G81:G84)</f>
        <v>0</v>
      </c>
      <c r="H80" s="3">
        <f>SUM(H81:H84)</f>
        <v>0</v>
      </c>
      <c r="I80" s="3">
        <f>SUM(I81:I84)</f>
        <v>0</v>
      </c>
      <c r="J80" s="3">
        <f>SUM(J81:J84)</f>
        <v>0</v>
      </c>
    </row>
    <row r="81" spans="1:13" ht="15" hidden="1" x14ac:dyDescent="0.2">
      <c r="A81" s="340"/>
      <c r="B81" s="198"/>
      <c r="C81" s="44" t="s">
        <v>1</v>
      </c>
      <c r="D81" s="245"/>
      <c r="E81" s="12">
        <f t="shared" si="8"/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3" ht="30" hidden="1" x14ac:dyDescent="0.2">
      <c r="A82" s="340"/>
      <c r="B82" s="198"/>
      <c r="C82" s="44" t="s">
        <v>5</v>
      </c>
      <c r="D82" s="245"/>
      <c r="E82" s="12">
        <f t="shared" si="8"/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</row>
    <row r="83" spans="1:13" ht="30" hidden="1" x14ac:dyDescent="0.2">
      <c r="A83" s="340"/>
      <c r="B83" s="198"/>
      <c r="C83" s="44" t="s">
        <v>12</v>
      </c>
      <c r="D83" s="245"/>
      <c r="E83" s="12">
        <f t="shared" si="8"/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</row>
    <row r="84" spans="1:13" ht="15" hidden="1" x14ac:dyDescent="0.2">
      <c r="A84" s="341"/>
      <c r="B84" s="199"/>
      <c r="C84" s="44" t="s">
        <v>18</v>
      </c>
      <c r="D84" s="246"/>
      <c r="E84" s="12">
        <f t="shared" si="8"/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</row>
    <row r="85" spans="1:13" ht="15" hidden="1" customHeight="1" x14ac:dyDescent="0.2">
      <c r="A85" s="339" t="s">
        <v>55</v>
      </c>
      <c r="B85" s="197" t="s">
        <v>56</v>
      </c>
      <c r="C85" s="44" t="s">
        <v>2</v>
      </c>
      <c r="D85" s="244" t="s">
        <v>23</v>
      </c>
      <c r="E85" s="12">
        <f t="shared" si="8"/>
        <v>0</v>
      </c>
      <c r="F85" s="3">
        <f>SUM(F86:F89)</f>
        <v>0</v>
      </c>
      <c r="G85" s="3">
        <f>SUM(G86:G89)</f>
        <v>0</v>
      </c>
      <c r="H85" s="3">
        <f>SUM(H86:H89)</f>
        <v>0</v>
      </c>
      <c r="I85" s="3">
        <f>SUM(I86:I89)</f>
        <v>0</v>
      </c>
      <c r="J85" s="3">
        <f>SUM(J86:J89)</f>
        <v>0</v>
      </c>
    </row>
    <row r="86" spans="1:13" ht="15" hidden="1" x14ac:dyDescent="0.2">
      <c r="A86" s="340"/>
      <c r="B86" s="198"/>
      <c r="C86" s="44" t="s">
        <v>1</v>
      </c>
      <c r="D86" s="245"/>
      <c r="E86" s="12">
        <f t="shared" si="8"/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3" ht="30" hidden="1" x14ac:dyDescent="0.2">
      <c r="A87" s="340"/>
      <c r="B87" s="198"/>
      <c r="C87" s="44" t="s">
        <v>5</v>
      </c>
      <c r="D87" s="245"/>
      <c r="E87" s="12">
        <f t="shared" si="8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</row>
    <row r="88" spans="1:13" ht="30" hidden="1" x14ac:dyDescent="0.2">
      <c r="A88" s="340"/>
      <c r="B88" s="198"/>
      <c r="C88" s="44" t="s">
        <v>12</v>
      </c>
      <c r="D88" s="245"/>
      <c r="E88" s="12">
        <f t="shared" si="8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</row>
    <row r="89" spans="1:13" ht="15" hidden="1" x14ac:dyDescent="0.2">
      <c r="A89" s="341"/>
      <c r="B89" s="199"/>
      <c r="C89" s="44" t="s">
        <v>18</v>
      </c>
      <c r="D89" s="246"/>
      <c r="E89" s="12">
        <f t="shared" si="8"/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  <row r="90" spans="1:13" ht="143.25" customHeight="1" x14ac:dyDescent="0.2">
      <c r="A90" s="339" t="s">
        <v>17</v>
      </c>
      <c r="B90" s="197" t="s">
        <v>57</v>
      </c>
      <c r="C90" s="44" t="s">
        <v>2</v>
      </c>
      <c r="D90" s="244" t="s">
        <v>128</v>
      </c>
      <c r="E90" s="12">
        <f t="shared" si="8"/>
        <v>2106355.4</v>
      </c>
      <c r="F90" s="3">
        <v>492683.26</v>
      </c>
      <c r="G90" s="3">
        <f>SUM(G91:G94)</f>
        <v>537877.38</v>
      </c>
      <c r="H90" s="3">
        <f>SUM(H91:H94)</f>
        <v>537897.38</v>
      </c>
      <c r="I90" s="3">
        <f>SUM(I91:I94)</f>
        <v>537897.38</v>
      </c>
      <c r="J90" s="3">
        <f>SUM(J91:J94)</f>
        <v>0</v>
      </c>
      <c r="M90" s="16"/>
    </row>
    <row r="91" spans="1:13" ht="143.25" customHeight="1" x14ac:dyDescent="0.2">
      <c r="A91" s="340"/>
      <c r="B91" s="198"/>
      <c r="C91" s="44" t="s">
        <v>1</v>
      </c>
      <c r="D91" s="245"/>
      <c r="E91" s="12">
        <f t="shared" si="8"/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</row>
    <row r="92" spans="1:13" ht="143.25" customHeight="1" x14ac:dyDescent="0.2">
      <c r="A92" s="340"/>
      <c r="B92" s="198"/>
      <c r="C92" s="44" t="s">
        <v>5</v>
      </c>
      <c r="D92" s="245"/>
      <c r="E92" s="12">
        <f t="shared" si="8"/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</row>
    <row r="93" spans="1:13" ht="143.25" customHeight="1" x14ac:dyDescent="0.2">
      <c r="A93" s="340"/>
      <c r="B93" s="198"/>
      <c r="C93" s="44" t="s">
        <v>12</v>
      </c>
      <c r="D93" s="245"/>
      <c r="E93" s="12">
        <f t="shared" si="8"/>
        <v>2108118.75</v>
      </c>
      <c r="F93" s="2">
        <v>494446.61</v>
      </c>
      <c r="G93" s="2">
        <v>537877.38</v>
      </c>
      <c r="H93" s="2">
        <v>537897.38</v>
      </c>
      <c r="I93" s="2">
        <v>537897.38</v>
      </c>
      <c r="J93" s="2">
        <v>0</v>
      </c>
    </row>
    <row r="94" spans="1:13" ht="143.25" customHeight="1" x14ac:dyDescent="0.2">
      <c r="A94" s="341"/>
      <c r="B94" s="199"/>
      <c r="C94" s="44" t="s">
        <v>18</v>
      </c>
      <c r="D94" s="246"/>
      <c r="E94" s="12">
        <f t="shared" si="8"/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</row>
    <row r="95" spans="1:13" ht="15" hidden="1" customHeight="1" x14ac:dyDescent="0.2">
      <c r="A95" s="339" t="s">
        <v>50</v>
      </c>
      <c r="B95" s="197" t="s">
        <v>79</v>
      </c>
      <c r="C95" s="44" t="s">
        <v>2</v>
      </c>
      <c r="D95" s="244" t="s">
        <v>23</v>
      </c>
      <c r="E95" s="12">
        <f t="shared" si="8"/>
        <v>0</v>
      </c>
      <c r="F95" s="3">
        <f>SUM(F96:F99)</f>
        <v>0</v>
      </c>
      <c r="G95" s="3">
        <f>SUM(G96:G99)</f>
        <v>0</v>
      </c>
      <c r="H95" s="3">
        <f>SUM(H96:H99)</f>
        <v>0</v>
      </c>
      <c r="I95" s="3">
        <f>SUM(I96:I99)</f>
        <v>0</v>
      </c>
      <c r="J95" s="3">
        <f>SUM(J96:J99)</f>
        <v>0</v>
      </c>
    </row>
    <row r="96" spans="1:13" ht="15" hidden="1" x14ac:dyDescent="0.2">
      <c r="A96" s="340"/>
      <c r="B96" s="198"/>
      <c r="C96" s="44" t="s">
        <v>1</v>
      </c>
      <c r="D96" s="245"/>
      <c r="E96" s="12">
        <f t="shared" si="8"/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</row>
    <row r="97" spans="1:13" ht="30" hidden="1" x14ac:dyDescent="0.2">
      <c r="A97" s="340"/>
      <c r="B97" s="198"/>
      <c r="C97" s="44" t="s">
        <v>5</v>
      </c>
      <c r="D97" s="245"/>
      <c r="E97" s="12">
        <f t="shared" si="8"/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</row>
    <row r="98" spans="1:13" ht="30" hidden="1" x14ac:dyDescent="0.2">
      <c r="A98" s="340"/>
      <c r="B98" s="198"/>
      <c r="C98" s="44" t="s">
        <v>12</v>
      </c>
      <c r="D98" s="245"/>
      <c r="E98" s="1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</row>
    <row r="99" spans="1:13" ht="15" hidden="1" x14ac:dyDescent="0.2">
      <c r="A99" s="341"/>
      <c r="B99" s="199"/>
      <c r="C99" s="44" t="s">
        <v>18</v>
      </c>
      <c r="D99" s="246"/>
      <c r="E99" s="12">
        <f t="shared" si="8"/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3" ht="33" customHeight="1" x14ac:dyDescent="0.2">
      <c r="A100" s="339" t="s">
        <v>19</v>
      </c>
      <c r="B100" s="197" t="s">
        <v>59</v>
      </c>
      <c r="C100" s="44" t="s">
        <v>2</v>
      </c>
      <c r="D100" s="244" t="s">
        <v>124</v>
      </c>
      <c r="E100" s="12">
        <f t="shared" si="8"/>
        <v>116194.5</v>
      </c>
      <c r="F100" s="3">
        <f>SUM(F101:F104)</f>
        <v>15454.5</v>
      </c>
      <c r="G100" s="3">
        <f>SUM(G101:G104)</f>
        <v>33580</v>
      </c>
      <c r="H100" s="3">
        <f>SUM(H101:H104)</f>
        <v>33580</v>
      </c>
      <c r="I100" s="3">
        <f>SUM(I101:I104)</f>
        <v>33580</v>
      </c>
      <c r="J100" s="3">
        <f>SUM(J101:J104)</f>
        <v>0</v>
      </c>
    </row>
    <row r="101" spans="1:13" ht="33" customHeight="1" x14ac:dyDescent="0.2">
      <c r="A101" s="340"/>
      <c r="B101" s="198"/>
      <c r="C101" s="44" t="s">
        <v>1</v>
      </c>
      <c r="D101" s="245"/>
      <c r="E101" s="12">
        <f t="shared" si="8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</row>
    <row r="102" spans="1:13" ht="33" customHeight="1" x14ac:dyDescent="0.2">
      <c r="A102" s="340"/>
      <c r="B102" s="198"/>
      <c r="C102" s="44" t="s">
        <v>5</v>
      </c>
      <c r="D102" s="245"/>
      <c r="E102" s="12">
        <f t="shared" si="8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</row>
    <row r="103" spans="1:13" ht="33" customHeight="1" x14ac:dyDescent="0.2">
      <c r="A103" s="340"/>
      <c r="B103" s="198"/>
      <c r="C103" s="44" t="s">
        <v>12</v>
      </c>
      <c r="D103" s="245"/>
      <c r="E103" s="12">
        <f t="shared" si="8"/>
        <v>116194.5</v>
      </c>
      <c r="F103" s="2">
        <v>15454.5</v>
      </c>
      <c r="G103" s="2">
        <v>33580</v>
      </c>
      <c r="H103" s="2">
        <v>33580</v>
      </c>
      <c r="I103" s="2">
        <v>33580</v>
      </c>
      <c r="J103" s="2">
        <v>0</v>
      </c>
    </row>
    <row r="104" spans="1:13" ht="33" customHeight="1" x14ac:dyDescent="0.2">
      <c r="A104" s="341"/>
      <c r="B104" s="199"/>
      <c r="C104" s="44" t="s">
        <v>18</v>
      </c>
      <c r="D104" s="246"/>
      <c r="E104" s="12">
        <f t="shared" si="8"/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</row>
    <row r="105" spans="1:13" ht="15" hidden="1" customHeight="1" x14ac:dyDescent="0.2">
      <c r="A105" s="339" t="s">
        <v>60</v>
      </c>
      <c r="B105" s="197" t="s">
        <v>61</v>
      </c>
      <c r="C105" s="44" t="s">
        <v>2</v>
      </c>
      <c r="D105" s="244" t="s">
        <v>23</v>
      </c>
      <c r="E105" s="12">
        <f t="shared" si="8"/>
        <v>0</v>
      </c>
      <c r="F105" s="3">
        <f>SUM(F106:F109)</f>
        <v>0</v>
      </c>
      <c r="G105" s="3">
        <f>SUM(G106:G109)</f>
        <v>0</v>
      </c>
      <c r="H105" s="3">
        <f>SUM(H106:H109)</f>
        <v>0</v>
      </c>
      <c r="I105" s="3">
        <f>SUM(I106:I109)</f>
        <v>0</v>
      </c>
      <c r="J105" s="3">
        <f>SUM(J106:J109)</f>
        <v>0</v>
      </c>
    </row>
    <row r="106" spans="1:13" ht="15" hidden="1" x14ac:dyDescent="0.2">
      <c r="A106" s="340"/>
      <c r="B106" s="198"/>
      <c r="C106" s="44" t="s">
        <v>1</v>
      </c>
      <c r="D106" s="245"/>
      <c r="E106" s="12">
        <f t="shared" si="8"/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3" ht="30" hidden="1" x14ac:dyDescent="0.2">
      <c r="A107" s="340"/>
      <c r="B107" s="198"/>
      <c r="C107" s="44" t="s">
        <v>5</v>
      </c>
      <c r="D107" s="245"/>
      <c r="E107" s="12">
        <f t="shared" si="8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</row>
    <row r="108" spans="1:13" ht="30" hidden="1" x14ac:dyDescent="0.2">
      <c r="A108" s="340"/>
      <c r="B108" s="198"/>
      <c r="C108" s="44" t="s">
        <v>12</v>
      </c>
      <c r="D108" s="245"/>
      <c r="E108" s="1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L108" s="16"/>
      <c r="M108" s="16"/>
    </row>
    <row r="109" spans="1:13" ht="15" hidden="1" x14ac:dyDescent="0.2">
      <c r="A109" s="341"/>
      <c r="B109" s="199"/>
      <c r="C109" s="44" t="s">
        <v>18</v>
      </c>
      <c r="D109" s="246"/>
      <c r="E109" s="12">
        <f t="shared" si="8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</row>
    <row r="110" spans="1:13" ht="15" customHeight="1" x14ac:dyDescent="0.2">
      <c r="A110" s="339" t="s">
        <v>73</v>
      </c>
      <c r="B110" s="197" t="s">
        <v>62</v>
      </c>
      <c r="C110" s="44" t="s">
        <v>2</v>
      </c>
      <c r="D110" s="244" t="s">
        <v>23</v>
      </c>
      <c r="E110" s="3">
        <f t="shared" si="8"/>
        <v>0</v>
      </c>
      <c r="F110" s="3">
        <f>SUM(F111:F114)</f>
        <v>0</v>
      </c>
      <c r="G110" s="3">
        <f>SUM(G111:G114)</f>
        <v>0</v>
      </c>
      <c r="H110" s="3">
        <f>SUM(H111:H114)</f>
        <v>0</v>
      </c>
      <c r="I110" s="3">
        <f>SUM(I111:I114)</f>
        <v>0</v>
      </c>
      <c r="J110" s="3">
        <f>SUM(J111:J114)</f>
        <v>0</v>
      </c>
    </row>
    <row r="111" spans="1:13" ht="15" x14ac:dyDescent="0.2">
      <c r="A111" s="340"/>
      <c r="B111" s="198"/>
      <c r="C111" s="44" t="s">
        <v>1</v>
      </c>
      <c r="D111" s="245"/>
      <c r="E111" s="12">
        <f t="shared" si="8"/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</row>
    <row r="112" spans="1:13" ht="30" x14ac:dyDescent="0.2">
      <c r="A112" s="340"/>
      <c r="B112" s="198"/>
      <c r="C112" s="44" t="s">
        <v>5</v>
      </c>
      <c r="D112" s="245"/>
      <c r="E112" s="12">
        <f t="shared" si="8"/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</row>
    <row r="113" spans="1:10" ht="30" x14ac:dyDescent="0.2">
      <c r="A113" s="340"/>
      <c r="B113" s="198"/>
      <c r="C113" s="44" t="s">
        <v>12</v>
      </c>
      <c r="D113" s="245"/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</row>
    <row r="114" spans="1:10" ht="15" x14ac:dyDescent="0.2">
      <c r="A114" s="341"/>
      <c r="B114" s="199"/>
      <c r="C114" s="44" t="s">
        <v>18</v>
      </c>
      <c r="D114" s="246"/>
      <c r="E114" s="12">
        <f t="shared" si="8"/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</row>
    <row r="115" spans="1:10" ht="15" customHeight="1" x14ac:dyDescent="0.2">
      <c r="A115" s="339" t="s">
        <v>55</v>
      </c>
      <c r="B115" s="197" t="s">
        <v>63</v>
      </c>
      <c r="C115" s="44" t="s">
        <v>2</v>
      </c>
      <c r="D115" s="244" t="s">
        <v>23</v>
      </c>
      <c r="E115" s="2">
        <f t="shared" si="8"/>
        <v>905029.75</v>
      </c>
      <c r="F115" s="3">
        <f>SUM(F116:F119)</f>
        <v>223900</v>
      </c>
      <c r="G115" s="3">
        <f>SUM(G116:G119)</f>
        <v>228143.25</v>
      </c>
      <c r="H115" s="3">
        <f>SUM(H116:H119)</f>
        <v>226493.25</v>
      </c>
      <c r="I115" s="3">
        <f>SUM(I116:I119)</f>
        <v>226493.25</v>
      </c>
      <c r="J115" s="3">
        <f>SUM(J116:J119)</f>
        <v>0</v>
      </c>
    </row>
    <row r="116" spans="1:10" ht="15" x14ac:dyDescent="0.2">
      <c r="A116" s="340"/>
      <c r="B116" s="198"/>
      <c r="C116" s="44" t="s">
        <v>1</v>
      </c>
      <c r="D116" s="245"/>
      <c r="E116" s="2">
        <f t="shared" si="8"/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</row>
    <row r="117" spans="1:10" ht="30" x14ac:dyDescent="0.2">
      <c r="A117" s="340"/>
      <c r="B117" s="198"/>
      <c r="C117" s="44" t="s">
        <v>5</v>
      </c>
      <c r="D117" s="245"/>
      <c r="E117" s="2">
        <f t="shared" si="8"/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</row>
    <row r="118" spans="1:10" ht="30" x14ac:dyDescent="0.2">
      <c r="A118" s="340"/>
      <c r="B118" s="198"/>
      <c r="C118" s="44" t="s">
        <v>12</v>
      </c>
      <c r="D118" s="245"/>
      <c r="E118" s="2">
        <f t="shared" si="8"/>
        <v>905029.75</v>
      </c>
      <c r="F118" s="2">
        <v>223900</v>
      </c>
      <c r="G118" s="2">
        <v>228143.25</v>
      </c>
      <c r="H118" s="2">
        <v>226493.25</v>
      </c>
      <c r="I118" s="2">
        <v>226493.25</v>
      </c>
      <c r="J118" s="2">
        <v>0</v>
      </c>
    </row>
    <row r="119" spans="1:10" ht="15" x14ac:dyDescent="0.2">
      <c r="A119" s="341"/>
      <c r="B119" s="199"/>
      <c r="C119" s="44" t="s">
        <v>18</v>
      </c>
      <c r="D119" s="246"/>
      <c r="E119" s="12">
        <f t="shared" si="8"/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</row>
    <row r="120" spans="1:10" ht="15.75" customHeight="1" x14ac:dyDescent="0.2">
      <c r="A120" s="339" t="s">
        <v>58</v>
      </c>
      <c r="B120" s="197" t="s">
        <v>64</v>
      </c>
      <c r="C120" s="44" t="s">
        <v>2</v>
      </c>
      <c r="D120" s="244" t="s">
        <v>23</v>
      </c>
      <c r="E120" s="2">
        <f t="shared" si="8"/>
        <v>66000</v>
      </c>
      <c r="F120" s="2">
        <f>SUM(F121:F124)</f>
        <v>6000</v>
      </c>
      <c r="G120" s="3">
        <f>SUM(G121:G124)</f>
        <v>60000</v>
      </c>
      <c r="H120" s="3">
        <f>SUM(H121:H124)</f>
        <v>0</v>
      </c>
      <c r="I120" s="3">
        <f>SUM(I121:I124)</f>
        <v>0</v>
      </c>
      <c r="J120" s="3">
        <f>SUM(J121:J124)</f>
        <v>0</v>
      </c>
    </row>
    <row r="121" spans="1:10" ht="15" x14ac:dyDescent="0.2">
      <c r="A121" s="340"/>
      <c r="B121" s="198"/>
      <c r="C121" s="44" t="s">
        <v>1</v>
      </c>
      <c r="D121" s="245"/>
      <c r="E121" s="2">
        <f t="shared" si="8"/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</row>
    <row r="122" spans="1:10" ht="30" x14ac:dyDescent="0.2">
      <c r="A122" s="340"/>
      <c r="B122" s="198"/>
      <c r="C122" s="44" t="s">
        <v>5</v>
      </c>
      <c r="D122" s="245"/>
      <c r="E122" s="2">
        <f t="shared" si="8"/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</row>
    <row r="123" spans="1:10" ht="30" x14ac:dyDescent="0.2">
      <c r="A123" s="340"/>
      <c r="B123" s="198"/>
      <c r="C123" s="44" t="s">
        <v>12</v>
      </c>
      <c r="D123" s="245"/>
      <c r="E123" s="2">
        <f t="shared" si="8"/>
        <v>66000</v>
      </c>
      <c r="F123" s="2">
        <v>6000</v>
      </c>
      <c r="G123" s="2">
        <v>60000</v>
      </c>
      <c r="H123" s="2">
        <v>0</v>
      </c>
      <c r="I123" s="2">
        <v>0</v>
      </c>
      <c r="J123" s="2">
        <v>0</v>
      </c>
    </row>
    <row r="124" spans="1:10" ht="15" x14ac:dyDescent="0.2">
      <c r="A124" s="341"/>
      <c r="B124" s="199"/>
      <c r="C124" s="44" t="s">
        <v>18</v>
      </c>
      <c r="D124" s="246"/>
      <c r="E124" s="12">
        <f t="shared" si="8"/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</row>
    <row r="125" spans="1:10" ht="15" x14ac:dyDescent="0.2">
      <c r="A125" s="339" t="s">
        <v>50</v>
      </c>
      <c r="B125" s="197" t="s">
        <v>80</v>
      </c>
      <c r="C125" s="44" t="s">
        <v>2</v>
      </c>
      <c r="D125" s="244" t="s">
        <v>23</v>
      </c>
      <c r="E125" s="12">
        <f t="shared" si="8"/>
        <v>0</v>
      </c>
      <c r="F125" s="3">
        <f>SUM(F126:F129)</f>
        <v>0</v>
      </c>
      <c r="G125" s="3">
        <f>SUM(G126:G129)</f>
        <v>0</v>
      </c>
      <c r="H125" s="3">
        <f>SUM(H126:H129)</f>
        <v>0</v>
      </c>
      <c r="I125" s="3">
        <f>SUM(I126:I129)</f>
        <v>0</v>
      </c>
      <c r="J125" s="3">
        <f>SUM(J126:J129)</f>
        <v>0</v>
      </c>
    </row>
    <row r="126" spans="1:10" ht="15" x14ac:dyDescent="0.2">
      <c r="A126" s="340"/>
      <c r="B126" s="198"/>
      <c r="C126" s="44" t="s">
        <v>1</v>
      </c>
      <c r="D126" s="245"/>
      <c r="E126" s="12">
        <f t="shared" si="8"/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</row>
    <row r="127" spans="1:10" ht="30" x14ac:dyDescent="0.2">
      <c r="A127" s="340"/>
      <c r="B127" s="198"/>
      <c r="C127" s="44" t="s">
        <v>5</v>
      </c>
      <c r="D127" s="245"/>
      <c r="E127" s="12">
        <f t="shared" si="8"/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</row>
    <row r="128" spans="1:10" ht="30" x14ac:dyDescent="0.2">
      <c r="A128" s="340"/>
      <c r="B128" s="198"/>
      <c r="C128" s="44" t="s">
        <v>12</v>
      </c>
      <c r="D128" s="245"/>
      <c r="E128" s="12">
        <f t="shared" si="8"/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</row>
    <row r="129" spans="1:10" ht="15" x14ac:dyDescent="0.2">
      <c r="A129" s="341"/>
      <c r="B129" s="199"/>
      <c r="C129" s="44" t="s">
        <v>18</v>
      </c>
      <c r="D129" s="246"/>
      <c r="E129" s="12">
        <f t="shared" si="8"/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</row>
    <row r="130" spans="1:10" ht="15" customHeight="1" x14ac:dyDescent="0.2">
      <c r="A130" s="339" t="s">
        <v>145</v>
      </c>
      <c r="B130" s="197" t="s">
        <v>82</v>
      </c>
      <c r="C130" s="44" t="s">
        <v>2</v>
      </c>
      <c r="D130" s="244" t="s">
        <v>23</v>
      </c>
      <c r="E130" s="12">
        <f t="shared" si="8"/>
        <v>0</v>
      </c>
      <c r="F130" s="3">
        <f>SUM(F131:F134)</f>
        <v>0</v>
      </c>
      <c r="G130" s="3">
        <f>SUM(G131:G134)</f>
        <v>0</v>
      </c>
      <c r="H130" s="3">
        <f>SUM(H131:H134)</f>
        <v>0</v>
      </c>
      <c r="I130" s="3">
        <f>SUM(I131:I134)</f>
        <v>0</v>
      </c>
      <c r="J130" s="3">
        <f>SUM(J131:J134)</f>
        <v>0</v>
      </c>
    </row>
    <row r="131" spans="1:10" ht="15" x14ac:dyDescent="0.2">
      <c r="A131" s="340"/>
      <c r="B131" s="198"/>
      <c r="C131" s="44" t="s">
        <v>1</v>
      </c>
      <c r="D131" s="245"/>
      <c r="E131" s="12">
        <f t="shared" si="8"/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</row>
    <row r="132" spans="1:10" ht="30" x14ac:dyDescent="0.2">
      <c r="A132" s="340"/>
      <c r="B132" s="198"/>
      <c r="C132" s="44" t="s">
        <v>5</v>
      </c>
      <c r="D132" s="245"/>
      <c r="E132" s="12">
        <f t="shared" si="8"/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</row>
    <row r="133" spans="1:10" ht="30" x14ac:dyDescent="0.2">
      <c r="A133" s="340"/>
      <c r="B133" s="198"/>
      <c r="C133" s="44" t="s">
        <v>12</v>
      </c>
      <c r="D133" s="245"/>
      <c r="E133" s="12">
        <f t="shared" si="8"/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</row>
    <row r="134" spans="1:10" ht="15" x14ac:dyDescent="0.2">
      <c r="A134" s="341"/>
      <c r="B134" s="199"/>
      <c r="C134" s="44" t="s">
        <v>18</v>
      </c>
      <c r="D134" s="246"/>
      <c r="E134" s="12">
        <f t="shared" si="8"/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</row>
    <row r="135" spans="1:10" ht="15.75" customHeight="1" x14ac:dyDescent="0.2">
      <c r="A135" s="339" t="s">
        <v>60</v>
      </c>
      <c r="B135" s="197" t="s">
        <v>83</v>
      </c>
      <c r="C135" s="44" t="s">
        <v>2</v>
      </c>
      <c r="D135" s="244" t="s">
        <v>23</v>
      </c>
      <c r="E135" s="12">
        <f t="shared" si="8"/>
        <v>0</v>
      </c>
      <c r="F135" s="3">
        <f>SUM(F136:F139)</f>
        <v>0</v>
      </c>
      <c r="G135" s="3">
        <f>SUM(G136:G139)</f>
        <v>0</v>
      </c>
      <c r="H135" s="3">
        <f>SUM(H136:H139)</f>
        <v>0</v>
      </c>
      <c r="I135" s="3">
        <f>SUM(I136:I139)</f>
        <v>0</v>
      </c>
      <c r="J135" s="3">
        <f>SUM(J136:J139)</f>
        <v>0</v>
      </c>
    </row>
    <row r="136" spans="1:10" ht="15" x14ac:dyDescent="0.2">
      <c r="A136" s="340"/>
      <c r="B136" s="198"/>
      <c r="C136" s="44" t="s">
        <v>1</v>
      </c>
      <c r="D136" s="245"/>
      <c r="E136" s="12">
        <f t="shared" si="8"/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</row>
    <row r="137" spans="1:10" ht="30" x14ac:dyDescent="0.2">
      <c r="A137" s="340"/>
      <c r="B137" s="198"/>
      <c r="C137" s="44" t="s">
        <v>5</v>
      </c>
      <c r="D137" s="245"/>
      <c r="E137" s="12">
        <f t="shared" si="8"/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</row>
    <row r="138" spans="1:10" ht="30" x14ac:dyDescent="0.2">
      <c r="A138" s="340"/>
      <c r="B138" s="198"/>
      <c r="C138" s="44" t="s">
        <v>12</v>
      </c>
      <c r="D138" s="245"/>
      <c r="E138" s="12">
        <f t="shared" si="8"/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</row>
    <row r="139" spans="1:10" ht="15" x14ac:dyDescent="0.2">
      <c r="A139" s="341"/>
      <c r="B139" s="199"/>
      <c r="C139" s="44" t="s">
        <v>18</v>
      </c>
      <c r="D139" s="246"/>
      <c r="E139" s="12">
        <f t="shared" si="8"/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ht="15" x14ac:dyDescent="0.2">
      <c r="A140" s="339" t="s">
        <v>197</v>
      </c>
      <c r="B140" s="197" t="s">
        <v>85</v>
      </c>
      <c r="C140" s="44" t="s">
        <v>2</v>
      </c>
      <c r="D140" s="244" t="s">
        <v>23</v>
      </c>
      <c r="E140" s="12">
        <f t="shared" si="8"/>
        <v>0</v>
      </c>
      <c r="F140" s="3">
        <f>SUM(F141:F144)</f>
        <v>0</v>
      </c>
      <c r="G140" s="3">
        <f>SUM(G141:G144)</f>
        <v>0</v>
      </c>
      <c r="H140" s="3">
        <f>SUM(H141:H144)</f>
        <v>0</v>
      </c>
      <c r="I140" s="3">
        <f>SUM(I141:I144)</f>
        <v>0</v>
      </c>
      <c r="J140" s="3">
        <f>SUM(J141:J144)</f>
        <v>0</v>
      </c>
    </row>
    <row r="141" spans="1:10" ht="15" x14ac:dyDescent="0.2">
      <c r="A141" s="340"/>
      <c r="B141" s="198"/>
      <c r="C141" s="44" t="s">
        <v>1</v>
      </c>
      <c r="D141" s="245"/>
      <c r="E141" s="12">
        <f t="shared" si="8"/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</row>
    <row r="142" spans="1:10" ht="30" x14ac:dyDescent="0.2">
      <c r="A142" s="340"/>
      <c r="B142" s="198"/>
      <c r="C142" s="44" t="s">
        <v>5</v>
      </c>
      <c r="D142" s="245"/>
      <c r="E142" s="12">
        <f t="shared" si="8"/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</row>
    <row r="143" spans="1:10" ht="30" x14ac:dyDescent="0.2">
      <c r="A143" s="340"/>
      <c r="B143" s="198"/>
      <c r="C143" s="44" t="s">
        <v>12</v>
      </c>
      <c r="D143" s="245"/>
      <c r="E143" s="12">
        <f t="shared" si="8"/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ht="15" x14ac:dyDescent="0.2">
      <c r="A144" s="341"/>
      <c r="B144" s="199"/>
      <c r="C144" s="44" t="s">
        <v>18</v>
      </c>
      <c r="D144" s="246"/>
      <c r="E144" s="12">
        <f t="shared" si="8"/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2" ht="15" x14ac:dyDescent="0.2">
      <c r="A145" s="339" t="s">
        <v>198</v>
      </c>
      <c r="B145" s="197" t="s">
        <v>194</v>
      </c>
      <c r="C145" s="44" t="s">
        <v>2</v>
      </c>
      <c r="D145" s="244" t="s">
        <v>23</v>
      </c>
      <c r="E145" s="12">
        <f t="shared" si="8"/>
        <v>14433.12</v>
      </c>
      <c r="F145" s="3">
        <f>SUM(F146:F149)</f>
        <v>14433.12</v>
      </c>
      <c r="G145" s="3">
        <f>SUM(G146:G149)</f>
        <v>0</v>
      </c>
      <c r="H145" s="3">
        <f>SUM(H146:H149)</f>
        <v>0</v>
      </c>
      <c r="I145" s="3">
        <f>SUM(I146:I149)</f>
        <v>0</v>
      </c>
      <c r="J145" s="3">
        <f>SUM(J146:J149)</f>
        <v>0</v>
      </c>
    </row>
    <row r="146" spans="1:12" ht="15" x14ac:dyDescent="0.2">
      <c r="A146" s="340"/>
      <c r="B146" s="198"/>
      <c r="C146" s="44" t="s">
        <v>1</v>
      </c>
      <c r="D146" s="245"/>
      <c r="E146" s="12">
        <f t="shared" si="8"/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</row>
    <row r="147" spans="1:12" ht="30" x14ac:dyDescent="0.2">
      <c r="A147" s="340"/>
      <c r="B147" s="198"/>
      <c r="C147" s="44" t="s">
        <v>5</v>
      </c>
      <c r="D147" s="245"/>
      <c r="E147" s="12">
        <f t="shared" si="8"/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</row>
    <row r="148" spans="1:12" ht="30" x14ac:dyDescent="0.2">
      <c r="A148" s="340"/>
      <c r="B148" s="198"/>
      <c r="C148" s="44" t="s">
        <v>12</v>
      </c>
      <c r="D148" s="245"/>
      <c r="E148" s="12">
        <f t="shared" si="8"/>
        <v>14433.12</v>
      </c>
      <c r="F148" s="2">
        <v>14433.12</v>
      </c>
      <c r="G148" s="2">
        <v>0</v>
      </c>
      <c r="H148" s="2">
        <v>0</v>
      </c>
      <c r="I148" s="2">
        <v>0</v>
      </c>
      <c r="J148" s="2">
        <v>0</v>
      </c>
    </row>
    <row r="149" spans="1:12" ht="15" x14ac:dyDescent="0.2">
      <c r="A149" s="341"/>
      <c r="B149" s="199"/>
      <c r="C149" s="44" t="s">
        <v>18</v>
      </c>
      <c r="D149" s="246"/>
      <c r="E149" s="12">
        <f t="shared" si="8"/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</row>
    <row r="150" spans="1:12" ht="15" x14ac:dyDescent="0.2">
      <c r="A150" s="339" t="s">
        <v>199</v>
      </c>
      <c r="B150" s="197" t="s">
        <v>195</v>
      </c>
      <c r="C150" s="44" t="s">
        <v>2</v>
      </c>
      <c r="D150" s="244" t="s">
        <v>23</v>
      </c>
      <c r="E150" s="12">
        <f>SUM(F150:J150)</f>
        <v>0</v>
      </c>
      <c r="F150" s="3">
        <f>SUM(F151:F154)</f>
        <v>0</v>
      </c>
      <c r="G150" s="3">
        <f>SUM(G151:G154)</f>
        <v>0</v>
      </c>
      <c r="H150" s="3">
        <f>SUM(H151:H154)</f>
        <v>0</v>
      </c>
      <c r="I150" s="3">
        <f>SUM(I151:I154)</f>
        <v>0</v>
      </c>
      <c r="J150" s="3">
        <f>SUM(J151:J154)</f>
        <v>0</v>
      </c>
    </row>
    <row r="151" spans="1:12" ht="15" x14ac:dyDescent="0.2">
      <c r="A151" s="340"/>
      <c r="B151" s="198"/>
      <c r="C151" s="44" t="s">
        <v>1</v>
      </c>
      <c r="D151" s="245"/>
      <c r="E151" s="12">
        <f>SUM(F151:J151)</f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</row>
    <row r="152" spans="1:12" ht="30" x14ac:dyDescent="0.2">
      <c r="A152" s="340"/>
      <c r="B152" s="198"/>
      <c r="C152" s="44" t="s">
        <v>5</v>
      </c>
      <c r="D152" s="245"/>
      <c r="E152" s="12">
        <f>SUM(F152:J152)</f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2" ht="30" x14ac:dyDescent="0.2">
      <c r="A153" s="340"/>
      <c r="B153" s="198"/>
      <c r="C153" s="44" t="s">
        <v>12</v>
      </c>
      <c r="D153" s="245"/>
      <c r="E153" s="12">
        <f>SUM(F153:J153)</f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</row>
    <row r="154" spans="1:12" ht="15" x14ac:dyDescent="0.2">
      <c r="A154" s="341"/>
      <c r="B154" s="199"/>
      <c r="C154" s="44" t="s">
        <v>18</v>
      </c>
      <c r="D154" s="246"/>
      <c r="E154" s="12">
        <f>SUM(F154:J154)</f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</row>
    <row r="155" spans="1:12" ht="93" customHeight="1" x14ac:dyDescent="0.2">
      <c r="A155" s="41" t="s">
        <v>20</v>
      </c>
      <c r="B155" s="30" t="s">
        <v>65</v>
      </c>
      <c r="C155" s="43"/>
      <c r="D155" s="27"/>
      <c r="E155" s="27"/>
      <c r="F155" s="27"/>
      <c r="G155" s="27"/>
      <c r="H155" s="27"/>
      <c r="I155" s="27"/>
      <c r="J155" s="27"/>
    </row>
    <row r="156" spans="1:12" ht="15" customHeight="1" x14ac:dyDescent="0.2">
      <c r="A156" s="339" t="s">
        <v>66</v>
      </c>
      <c r="B156" s="197" t="s">
        <v>36</v>
      </c>
      <c r="C156" s="44" t="s">
        <v>2</v>
      </c>
      <c r="D156" s="244" t="s">
        <v>23</v>
      </c>
      <c r="E156" s="12">
        <f t="shared" si="8"/>
        <v>0</v>
      </c>
      <c r="F156" s="3">
        <f>SUM(F157:F160)</f>
        <v>0</v>
      </c>
      <c r="G156" s="3">
        <f>SUM(G157:G160)</f>
        <v>0</v>
      </c>
      <c r="H156" s="3">
        <f>SUM(H157:H160)</f>
        <v>0</v>
      </c>
      <c r="I156" s="3">
        <f>SUM(I157:I160)</f>
        <v>0</v>
      </c>
      <c r="J156" s="3">
        <f>SUM(J157:J160)</f>
        <v>0</v>
      </c>
    </row>
    <row r="157" spans="1:12" ht="15" x14ac:dyDescent="0.2">
      <c r="A157" s="340"/>
      <c r="B157" s="198"/>
      <c r="C157" s="44" t="s">
        <v>1</v>
      </c>
      <c r="D157" s="245"/>
      <c r="E157" s="12">
        <f t="shared" si="8"/>
        <v>0</v>
      </c>
      <c r="F157" s="3">
        <v>0</v>
      </c>
      <c r="G157" s="3">
        <v>0</v>
      </c>
      <c r="H157" s="2">
        <v>0</v>
      </c>
      <c r="I157" s="2">
        <v>0</v>
      </c>
      <c r="J157" s="2">
        <v>0</v>
      </c>
    </row>
    <row r="158" spans="1:12" ht="30" x14ac:dyDescent="0.2">
      <c r="A158" s="340"/>
      <c r="B158" s="198"/>
      <c r="C158" s="44" t="s">
        <v>5</v>
      </c>
      <c r="D158" s="245"/>
      <c r="E158" s="12">
        <f t="shared" si="8"/>
        <v>0</v>
      </c>
      <c r="F158" s="3">
        <v>0</v>
      </c>
      <c r="G158" s="3">
        <v>0</v>
      </c>
      <c r="H158" s="2">
        <v>0</v>
      </c>
      <c r="I158" s="2">
        <v>0</v>
      </c>
      <c r="J158" s="2">
        <v>0</v>
      </c>
    </row>
    <row r="159" spans="1:12" ht="30" x14ac:dyDescent="0.2">
      <c r="A159" s="340"/>
      <c r="B159" s="198"/>
      <c r="C159" s="44" t="s">
        <v>12</v>
      </c>
      <c r="D159" s="245"/>
      <c r="E159" s="12">
        <f t="shared" si="8"/>
        <v>0</v>
      </c>
      <c r="F159" s="3">
        <v>0</v>
      </c>
      <c r="G159" s="3">
        <v>0</v>
      </c>
      <c r="H159" s="2">
        <v>0</v>
      </c>
      <c r="I159" s="2">
        <v>0</v>
      </c>
      <c r="J159" s="2">
        <v>0</v>
      </c>
      <c r="L159" s="16"/>
    </row>
    <row r="160" spans="1:12" ht="15" x14ac:dyDescent="0.2">
      <c r="A160" s="341"/>
      <c r="B160" s="199"/>
      <c r="C160" s="44" t="s">
        <v>18</v>
      </c>
      <c r="D160" s="246"/>
      <c r="E160" s="12">
        <f t="shared" si="8"/>
        <v>0</v>
      </c>
      <c r="F160" s="3">
        <v>0</v>
      </c>
      <c r="G160" s="3">
        <v>0</v>
      </c>
      <c r="H160" s="2">
        <v>0</v>
      </c>
      <c r="I160" s="2">
        <v>0</v>
      </c>
      <c r="J160" s="2">
        <v>0</v>
      </c>
    </row>
    <row r="161" spans="1:16" ht="59.25" customHeight="1" x14ac:dyDescent="0.2">
      <c r="A161" s="41" t="s">
        <v>26</v>
      </c>
      <c r="B161" s="30" t="s">
        <v>67</v>
      </c>
      <c r="C161" s="43"/>
      <c r="D161" s="27"/>
      <c r="E161" s="27"/>
      <c r="F161" s="27"/>
      <c r="G161" s="27"/>
      <c r="H161" s="27"/>
      <c r="I161" s="27"/>
      <c r="J161" s="27"/>
    </row>
    <row r="162" spans="1:16" ht="15" customHeight="1" x14ac:dyDescent="0.2">
      <c r="A162" s="339" t="s">
        <v>68</v>
      </c>
      <c r="B162" s="197" t="s">
        <v>69</v>
      </c>
      <c r="C162" s="44" t="s">
        <v>2</v>
      </c>
      <c r="D162" s="244" t="s">
        <v>23</v>
      </c>
      <c r="E162" s="12">
        <f>SUM(F162:J162)</f>
        <v>12774</v>
      </c>
      <c r="F162" s="3">
        <f>SUM(F163:F166)</f>
        <v>0</v>
      </c>
      <c r="G162" s="3">
        <f>SUM(G163:G166)</f>
        <v>12774</v>
      </c>
      <c r="H162" s="3">
        <f>SUM(H163:H166)</f>
        <v>0</v>
      </c>
      <c r="I162" s="3">
        <f>SUM(I163:I166)</f>
        <v>0</v>
      </c>
      <c r="J162" s="3">
        <f>SUM(J163:J166)</f>
        <v>0</v>
      </c>
    </row>
    <row r="163" spans="1:16" ht="15" x14ac:dyDescent="0.2">
      <c r="A163" s="340"/>
      <c r="B163" s="198"/>
      <c r="C163" s="44" t="s">
        <v>1</v>
      </c>
      <c r="D163" s="245"/>
      <c r="E163" s="12">
        <f t="shared" ref="E163:E171" si="9">SUM(F163:J163)</f>
        <v>0</v>
      </c>
      <c r="F163" s="3">
        <v>0</v>
      </c>
      <c r="G163" s="3">
        <v>0</v>
      </c>
      <c r="H163" s="2">
        <v>0</v>
      </c>
      <c r="I163" s="2">
        <v>0</v>
      </c>
      <c r="J163" s="2">
        <v>0</v>
      </c>
    </row>
    <row r="164" spans="1:16" ht="30" x14ac:dyDescent="0.2">
      <c r="A164" s="340"/>
      <c r="B164" s="198"/>
      <c r="C164" s="44" t="s">
        <v>5</v>
      </c>
      <c r="D164" s="245"/>
      <c r="E164" s="12">
        <f t="shared" si="9"/>
        <v>0</v>
      </c>
      <c r="F164" s="3">
        <v>0</v>
      </c>
      <c r="G164" s="3">
        <v>0</v>
      </c>
      <c r="H164" s="3">
        <v>0</v>
      </c>
      <c r="I164" s="2">
        <v>0</v>
      </c>
      <c r="J164" s="2">
        <v>0</v>
      </c>
    </row>
    <row r="165" spans="1:16" ht="30" x14ac:dyDescent="0.2">
      <c r="A165" s="340"/>
      <c r="B165" s="198"/>
      <c r="C165" s="44" t="s">
        <v>12</v>
      </c>
      <c r="D165" s="245"/>
      <c r="E165" s="12">
        <f t="shared" si="9"/>
        <v>12774</v>
      </c>
      <c r="F165" s="3">
        <v>0</v>
      </c>
      <c r="G165" s="3">
        <v>12774</v>
      </c>
      <c r="H165" s="3">
        <v>0</v>
      </c>
      <c r="I165" s="2">
        <v>0</v>
      </c>
      <c r="J165" s="2">
        <v>0</v>
      </c>
      <c r="L165" s="16"/>
    </row>
    <row r="166" spans="1:16" ht="15" x14ac:dyDescent="0.2">
      <c r="A166" s="341"/>
      <c r="B166" s="199"/>
      <c r="C166" s="44" t="s">
        <v>18</v>
      </c>
      <c r="D166" s="246"/>
      <c r="E166" s="12">
        <f t="shared" si="9"/>
        <v>0</v>
      </c>
      <c r="F166" s="3">
        <v>0</v>
      </c>
      <c r="G166" s="3">
        <v>0</v>
      </c>
      <c r="H166" s="2">
        <v>0</v>
      </c>
      <c r="I166" s="2">
        <v>0</v>
      </c>
      <c r="J166" s="2">
        <v>0</v>
      </c>
    </row>
    <row r="167" spans="1:16" ht="15" hidden="1" customHeight="1" x14ac:dyDescent="0.2">
      <c r="A167" s="339" t="s">
        <v>70</v>
      </c>
      <c r="B167" s="197" t="s">
        <v>71</v>
      </c>
      <c r="C167" s="44" t="s">
        <v>2</v>
      </c>
      <c r="D167" s="244" t="s">
        <v>23</v>
      </c>
      <c r="E167" s="12">
        <f t="shared" si="9"/>
        <v>0</v>
      </c>
      <c r="F167" s="3">
        <f>SUM(F168:F171)</f>
        <v>0</v>
      </c>
      <c r="G167" s="3">
        <f>SUM(G168:G171)</f>
        <v>0</v>
      </c>
      <c r="H167" s="3">
        <f>SUM(H168:H171)</f>
        <v>0</v>
      </c>
      <c r="I167" s="3">
        <f>SUM(I168:I171)</f>
        <v>0</v>
      </c>
      <c r="J167" s="3">
        <f>SUM(J168:J171)</f>
        <v>0</v>
      </c>
    </row>
    <row r="168" spans="1:16" ht="15" hidden="1" x14ac:dyDescent="0.2">
      <c r="A168" s="340"/>
      <c r="B168" s="198"/>
      <c r="C168" s="44" t="s">
        <v>1</v>
      </c>
      <c r="D168" s="245"/>
      <c r="E168" s="12">
        <f t="shared" si="9"/>
        <v>0</v>
      </c>
      <c r="F168" s="3">
        <v>0</v>
      </c>
      <c r="G168" s="3">
        <v>0</v>
      </c>
      <c r="H168" s="2">
        <v>0</v>
      </c>
      <c r="I168" s="2">
        <v>0</v>
      </c>
      <c r="J168" s="2">
        <v>0</v>
      </c>
    </row>
    <row r="169" spans="1:16" ht="30" hidden="1" x14ac:dyDescent="0.2">
      <c r="A169" s="340"/>
      <c r="B169" s="198"/>
      <c r="C169" s="44" t="s">
        <v>5</v>
      </c>
      <c r="D169" s="245"/>
      <c r="E169" s="12">
        <f t="shared" si="9"/>
        <v>0</v>
      </c>
      <c r="F169" s="3">
        <v>0</v>
      </c>
      <c r="G169" s="3">
        <v>0</v>
      </c>
      <c r="H169" s="2">
        <v>0</v>
      </c>
      <c r="I169" s="2">
        <v>0</v>
      </c>
      <c r="J169" s="2">
        <v>0</v>
      </c>
    </row>
    <row r="170" spans="1:16" ht="30" hidden="1" x14ac:dyDescent="0.2">
      <c r="A170" s="340"/>
      <c r="B170" s="198"/>
      <c r="C170" s="44" t="s">
        <v>12</v>
      </c>
      <c r="D170" s="245"/>
      <c r="E170" s="12">
        <f t="shared" si="9"/>
        <v>0</v>
      </c>
      <c r="F170" s="3">
        <v>0</v>
      </c>
      <c r="G170" s="3">
        <v>0</v>
      </c>
      <c r="H170" s="2">
        <v>0</v>
      </c>
      <c r="I170" s="2">
        <v>0</v>
      </c>
      <c r="J170" s="2">
        <v>0</v>
      </c>
      <c r="K170" s="17"/>
    </row>
    <row r="171" spans="1:16" ht="34.5" hidden="1" customHeight="1" x14ac:dyDescent="0.2">
      <c r="A171" s="341"/>
      <c r="B171" s="199"/>
      <c r="C171" s="44" t="s">
        <v>18</v>
      </c>
      <c r="D171" s="246"/>
      <c r="E171" s="12">
        <f t="shared" si="9"/>
        <v>0</v>
      </c>
      <c r="F171" s="3">
        <v>0</v>
      </c>
      <c r="G171" s="3">
        <v>0</v>
      </c>
      <c r="H171" s="2">
        <v>0</v>
      </c>
      <c r="I171" s="2">
        <v>0</v>
      </c>
      <c r="J171" s="2">
        <v>0</v>
      </c>
    </row>
    <row r="172" spans="1:16" s="21" customFormat="1" ht="15.75" hidden="1" customHeight="1" x14ac:dyDescent="0.2">
      <c r="A172" s="342" t="s">
        <v>72</v>
      </c>
      <c r="B172" s="343"/>
      <c r="C172" s="343"/>
      <c r="D172" s="343"/>
      <c r="E172" s="343"/>
      <c r="F172" s="343"/>
      <c r="G172" s="343"/>
      <c r="H172" s="343"/>
      <c r="I172" s="343"/>
      <c r="J172" s="343"/>
    </row>
    <row r="173" spans="1:16" s="21" customFormat="1" ht="60.75" hidden="1" customHeight="1" x14ac:dyDescent="0.2">
      <c r="A173" s="41" t="s">
        <v>4</v>
      </c>
      <c r="B173" s="30" t="s">
        <v>37</v>
      </c>
      <c r="C173" s="43"/>
      <c r="D173" s="24"/>
      <c r="E173" s="24"/>
      <c r="F173" s="25"/>
      <c r="G173" s="25"/>
      <c r="H173" s="25"/>
      <c r="I173" s="25"/>
      <c r="J173" s="25"/>
    </row>
    <row r="174" spans="1:16" s="21" customFormat="1" ht="15" hidden="1" customHeight="1" x14ac:dyDescent="0.2">
      <c r="A174" s="335" t="s">
        <v>10</v>
      </c>
      <c r="B174" s="336" t="s">
        <v>87</v>
      </c>
      <c r="C174" s="44" t="s">
        <v>2</v>
      </c>
      <c r="D174" s="244" t="s">
        <v>23</v>
      </c>
      <c r="E174" s="26">
        <f>SUM(J174+I174+H174+G174+F174)</f>
        <v>0</v>
      </c>
      <c r="F174" s="18">
        <f>SUM(F178+F177+F176+F175)</f>
        <v>0</v>
      </c>
      <c r="G174" s="18">
        <f>SUM(G178+G177+G176+G175)</f>
        <v>0</v>
      </c>
      <c r="H174" s="18">
        <f>SUM(H178+H177+H176+H175)</f>
        <v>0</v>
      </c>
      <c r="I174" s="18">
        <f>SUM(I178+I177+I176+I175)</f>
        <v>0</v>
      </c>
      <c r="J174" s="18">
        <f>SUM(J178+J177+J176+J175)</f>
        <v>0</v>
      </c>
    </row>
    <row r="175" spans="1:16" s="21" customFormat="1" ht="32.25" hidden="1" customHeight="1" x14ac:dyDescent="0.2">
      <c r="A175" s="335"/>
      <c r="B175" s="337"/>
      <c r="C175" s="44" t="s">
        <v>1</v>
      </c>
      <c r="D175" s="245"/>
      <c r="E175" s="26">
        <f>F175+G175+H175+I175+J175</f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</row>
    <row r="176" spans="1:16" s="21" customFormat="1" ht="30" hidden="1" x14ac:dyDescent="0.2">
      <c r="A176" s="335"/>
      <c r="B176" s="337"/>
      <c r="C176" s="44" t="s">
        <v>5</v>
      </c>
      <c r="D176" s="245"/>
      <c r="E176" s="26">
        <f>F176+G176+H176+I176+J176</f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P176" s="22"/>
    </row>
    <row r="177" spans="1:10" s="21" customFormat="1" ht="30.75" hidden="1" customHeight="1" x14ac:dyDescent="0.2">
      <c r="A177" s="335"/>
      <c r="B177" s="337"/>
      <c r="C177" s="44" t="s">
        <v>12</v>
      </c>
      <c r="D177" s="245"/>
      <c r="E177" s="26">
        <f>F177+G177+H177+I177+J177</f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</row>
    <row r="178" spans="1:10" s="21" customFormat="1" ht="18" hidden="1" customHeight="1" x14ac:dyDescent="0.2">
      <c r="A178" s="335"/>
      <c r="B178" s="338"/>
      <c r="C178" s="44" t="s">
        <v>18</v>
      </c>
      <c r="D178" s="246"/>
      <c r="E178" s="26">
        <f>F178+G178+H178+I178+J178</f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</row>
  </sheetData>
  <mergeCells count="108">
    <mergeCell ref="C1:J1"/>
    <mergeCell ref="E2:J2"/>
    <mergeCell ref="A3:J4"/>
    <mergeCell ref="A6:A7"/>
    <mergeCell ref="B6:B7"/>
    <mergeCell ref="C6:C7"/>
    <mergeCell ref="D6:D7"/>
    <mergeCell ref="E6:E7"/>
    <mergeCell ref="A9:J9"/>
    <mergeCell ref="F6:J6"/>
    <mergeCell ref="A11:A15"/>
    <mergeCell ref="B11:B15"/>
    <mergeCell ref="D11:D15"/>
    <mergeCell ref="A16:A20"/>
    <mergeCell ref="B16:B20"/>
    <mergeCell ref="D16:D20"/>
    <mergeCell ref="A21:A25"/>
    <mergeCell ref="B21:B25"/>
    <mergeCell ref="D21:D25"/>
    <mergeCell ref="B42:B46"/>
    <mergeCell ref="D42:D46"/>
    <mergeCell ref="A47:A51"/>
    <mergeCell ref="B47:B51"/>
    <mergeCell ref="D47:D51"/>
    <mergeCell ref="A57:J57"/>
    <mergeCell ref="A26:A30"/>
    <mergeCell ref="B26:B30"/>
    <mergeCell ref="D26:D30"/>
    <mergeCell ref="A32:A36"/>
    <mergeCell ref="B32:B36"/>
    <mergeCell ref="D32:D36"/>
    <mergeCell ref="A37:A41"/>
    <mergeCell ref="B37:B41"/>
    <mergeCell ref="D37:D41"/>
    <mergeCell ref="A42:A46"/>
    <mergeCell ref="B52:B56"/>
    <mergeCell ref="D52:D56"/>
    <mergeCell ref="A52:A56"/>
    <mergeCell ref="A59:A63"/>
    <mergeCell ref="B59:B63"/>
    <mergeCell ref="D59:D63"/>
    <mergeCell ref="A65:A69"/>
    <mergeCell ref="B65:B69"/>
    <mergeCell ref="D65:D69"/>
    <mergeCell ref="A70:A74"/>
    <mergeCell ref="B70:B74"/>
    <mergeCell ref="D70:D74"/>
    <mergeCell ref="A75:A79"/>
    <mergeCell ref="B75:B79"/>
    <mergeCell ref="D75:D79"/>
    <mergeCell ref="A80:A84"/>
    <mergeCell ref="B80:B84"/>
    <mergeCell ref="D80:D84"/>
    <mergeCell ref="A85:A89"/>
    <mergeCell ref="B85:B89"/>
    <mergeCell ref="D85:D89"/>
    <mergeCell ref="A90:A94"/>
    <mergeCell ref="B90:B94"/>
    <mergeCell ref="D90:D94"/>
    <mergeCell ref="A95:A99"/>
    <mergeCell ref="B95:B99"/>
    <mergeCell ref="D95:D99"/>
    <mergeCell ref="A100:A104"/>
    <mergeCell ref="B100:B104"/>
    <mergeCell ref="D100:D104"/>
    <mergeCell ref="A105:A109"/>
    <mergeCell ref="B105:B109"/>
    <mergeCell ref="D105:D109"/>
    <mergeCell ref="A110:A114"/>
    <mergeCell ref="B110:B114"/>
    <mergeCell ref="D110:D114"/>
    <mergeCell ref="A115:A119"/>
    <mergeCell ref="B115:B119"/>
    <mergeCell ref="D115:D119"/>
    <mergeCell ref="A120:A124"/>
    <mergeCell ref="B120:B124"/>
    <mergeCell ref="D120:D124"/>
    <mergeCell ref="A125:A129"/>
    <mergeCell ref="B125:B129"/>
    <mergeCell ref="D125:D129"/>
    <mergeCell ref="A130:A134"/>
    <mergeCell ref="B130:B134"/>
    <mergeCell ref="D130:D134"/>
    <mergeCell ref="A135:A139"/>
    <mergeCell ref="B135:B139"/>
    <mergeCell ref="D135:D139"/>
    <mergeCell ref="A140:A144"/>
    <mergeCell ref="B140:B144"/>
    <mergeCell ref="D140:D144"/>
    <mergeCell ref="A156:A160"/>
    <mergeCell ref="B156:B160"/>
    <mergeCell ref="D156:D160"/>
    <mergeCell ref="A150:A154"/>
    <mergeCell ref="B150:B154"/>
    <mergeCell ref="D150:D154"/>
    <mergeCell ref="A145:A149"/>
    <mergeCell ref="B145:B149"/>
    <mergeCell ref="D145:D149"/>
    <mergeCell ref="A174:A178"/>
    <mergeCell ref="B174:B178"/>
    <mergeCell ref="D174:D178"/>
    <mergeCell ref="A162:A166"/>
    <mergeCell ref="B162:B166"/>
    <mergeCell ref="D162:D166"/>
    <mergeCell ref="A167:A171"/>
    <mergeCell ref="B167:B171"/>
    <mergeCell ref="D167:D171"/>
    <mergeCell ref="A172:J172"/>
  </mergeCells>
  <pageMargins left="0.23622047244094491" right="0.23622047244094491" top="0.23622047244094491" bottom="0.47244094488188981" header="0.15748031496062992" footer="0.15748031496062992"/>
  <pageSetup paperSize="9" scale="50" fitToHeight="0" orientation="portrait" r:id="rId1"/>
  <headerFooter alignWithMargins="0"/>
  <rowBreaks count="2" manualBreakCount="2">
    <brk id="74" max="9" man="1"/>
    <brk id="1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view="pageBreakPreview" topLeftCell="A43" zoomScale="90" zoomScaleNormal="100" zoomScaleSheetLayoutView="90" workbookViewId="0">
      <selection activeCell="P1" sqref="P1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13" customWidth="1"/>
    <col min="7" max="7" width="14.5703125" style="5" customWidth="1"/>
    <col min="8" max="8" width="9.85546875" style="13" customWidth="1"/>
    <col min="9" max="9" width="7.7109375" style="13" customWidth="1"/>
    <col min="10" max="10" width="9.140625" style="13" customWidth="1"/>
    <col min="11" max="12" width="7.710937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16384" width="9.140625" style="15"/>
  </cols>
  <sheetData>
    <row r="1" spans="1:16" s="1" customFormat="1" ht="15.75" x14ac:dyDescent="0.25">
      <c r="A1" s="10"/>
      <c r="B1" s="19"/>
      <c r="C1" s="19"/>
      <c r="D1" s="19"/>
      <c r="E1" s="19"/>
      <c r="F1" s="19"/>
      <c r="H1" s="19"/>
      <c r="I1" s="19"/>
      <c r="J1" s="19"/>
      <c r="K1" s="19"/>
      <c r="L1" s="19"/>
      <c r="P1" s="141" t="s">
        <v>304</v>
      </c>
    </row>
    <row r="2" spans="1:16" s="1" customFormat="1" ht="15.75" x14ac:dyDescent="0.25">
      <c r="A2" s="10"/>
      <c r="B2" s="19"/>
      <c r="C2" s="19"/>
      <c r="D2" s="19"/>
      <c r="E2" s="19"/>
      <c r="F2" s="19"/>
      <c r="H2" s="19"/>
      <c r="I2" s="19"/>
      <c r="J2" s="19"/>
      <c r="K2" s="19"/>
      <c r="L2" s="19"/>
      <c r="P2" s="141"/>
    </row>
    <row r="3" spans="1:16" s="1" customFormat="1" ht="15.75" x14ac:dyDescent="0.25">
      <c r="A3" s="10"/>
      <c r="B3" s="19"/>
      <c r="C3" s="19"/>
      <c r="D3" s="19"/>
      <c r="E3" s="19"/>
      <c r="F3" s="19"/>
      <c r="H3" s="19"/>
      <c r="I3" s="19"/>
      <c r="J3" s="19"/>
      <c r="K3" s="19"/>
      <c r="L3" s="19"/>
      <c r="P3" s="141" t="s">
        <v>127</v>
      </c>
    </row>
    <row r="4" spans="1:16" s="1" customFormat="1" ht="15.75" x14ac:dyDescent="0.25">
      <c r="A4" s="10"/>
      <c r="B4" s="19"/>
      <c r="C4" s="19"/>
      <c r="D4" s="19"/>
      <c r="E4" s="19"/>
      <c r="F4" s="19"/>
      <c r="H4" s="19"/>
      <c r="I4" s="19"/>
      <c r="J4" s="19"/>
      <c r="K4" s="19"/>
      <c r="L4" s="19"/>
      <c r="P4" s="141"/>
    </row>
    <row r="5" spans="1:16" s="1" customFormat="1" ht="15.75" x14ac:dyDescent="0.25">
      <c r="A5" s="10"/>
      <c r="B5" s="19"/>
      <c r="C5" s="19"/>
      <c r="D5" s="19"/>
      <c r="E5" s="19"/>
      <c r="F5" s="19"/>
      <c r="H5" s="19"/>
      <c r="I5" s="19"/>
      <c r="J5" s="19"/>
      <c r="K5" s="19"/>
      <c r="L5" s="19"/>
      <c r="P5" s="142" t="s">
        <v>129</v>
      </c>
    </row>
    <row r="6" spans="1:16" s="1" customFormat="1" ht="15.75" x14ac:dyDescent="0.25">
      <c r="A6" s="10"/>
      <c r="B6" s="19"/>
      <c r="C6" s="19"/>
      <c r="D6" s="19"/>
      <c r="E6" s="19"/>
      <c r="F6" s="19"/>
      <c r="H6" s="19"/>
      <c r="I6" s="19"/>
      <c r="J6" s="19"/>
      <c r="K6" s="19"/>
      <c r="L6" s="19"/>
      <c r="P6" s="142" t="s">
        <v>131</v>
      </c>
    </row>
    <row r="7" spans="1:16" s="1" customFormat="1" ht="15.75" x14ac:dyDescent="0.25">
      <c r="A7" s="10"/>
      <c r="B7" s="19"/>
      <c r="C7" s="19"/>
      <c r="D7" s="19"/>
      <c r="E7" s="19"/>
      <c r="F7" s="19"/>
      <c r="H7" s="19"/>
      <c r="I7" s="19"/>
      <c r="J7" s="19"/>
      <c r="K7" s="19"/>
      <c r="L7" s="19"/>
      <c r="P7" s="143" t="s">
        <v>134</v>
      </c>
    </row>
    <row r="8" spans="1:16" s="1" customFormat="1" ht="15.75" x14ac:dyDescent="0.25">
      <c r="A8" s="10"/>
      <c r="B8" s="19"/>
      <c r="C8" s="19"/>
      <c r="D8" s="19"/>
      <c r="E8" s="19"/>
      <c r="F8" s="19"/>
      <c r="H8" s="19"/>
      <c r="I8" s="19"/>
      <c r="J8" s="19"/>
      <c r="K8" s="19"/>
      <c r="L8" s="19"/>
      <c r="P8" s="143" t="s">
        <v>132</v>
      </c>
    </row>
    <row r="9" spans="1:16" s="1" customFormat="1" ht="15.75" x14ac:dyDescent="0.2">
      <c r="A9" s="259" t="s">
        <v>246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</row>
    <row r="10" spans="1:16" s="14" customFormat="1" ht="15.75" customHeight="1" x14ac:dyDescent="0.2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</row>
    <row r="11" spans="1:16" ht="22.5" customHeight="1" x14ac:dyDescent="0.2">
      <c r="A11" s="259" t="s">
        <v>135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</row>
    <row r="12" spans="1:16" s="14" customFormat="1" ht="15.75" x14ac:dyDescent="0.2">
      <c r="A12" s="8"/>
      <c r="B12" s="8"/>
      <c r="C12" s="8"/>
      <c r="D12" s="8"/>
      <c r="E12" s="4"/>
      <c r="F12" s="11"/>
      <c r="G12" s="4"/>
      <c r="H12" s="11"/>
      <c r="I12" s="11"/>
      <c r="J12" s="11"/>
      <c r="K12" s="11"/>
      <c r="L12" s="11"/>
      <c r="M12" s="4"/>
      <c r="N12" s="4"/>
      <c r="O12" s="4"/>
      <c r="P12" s="4"/>
    </row>
    <row r="13" spans="1:16" ht="18" customHeight="1" x14ac:dyDescent="0.2">
      <c r="A13" s="200" t="s">
        <v>3</v>
      </c>
      <c r="B13" s="200" t="s">
        <v>13</v>
      </c>
      <c r="C13" s="200" t="s">
        <v>14</v>
      </c>
      <c r="D13" s="200" t="s">
        <v>6</v>
      </c>
      <c r="E13" s="264" t="s">
        <v>24</v>
      </c>
      <c r="F13" s="265" t="s">
        <v>15</v>
      </c>
      <c r="G13" s="260" t="s">
        <v>7</v>
      </c>
      <c r="H13" s="261"/>
      <c r="I13" s="261"/>
      <c r="J13" s="261"/>
      <c r="K13" s="261"/>
      <c r="L13" s="261"/>
      <c r="M13" s="261"/>
      <c r="N13" s="261"/>
      <c r="O13" s="262"/>
      <c r="P13" s="265" t="s">
        <v>9</v>
      </c>
    </row>
    <row r="14" spans="1:16" ht="42" customHeight="1" x14ac:dyDescent="0.2">
      <c r="A14" s="200"/>
      <c r="B14" s="200"/>
      <c r="C14" s="200"/>
      <c r="D14" s="200"/>
      <c r="E14" s="264"/>
      <c r="F14" s="266"/>
      <c r="G14" s="137" t="s">
        <v>160</v>
      </c>
      <c r="H14" s="258" t="s">
        <v>30</v>
      </c>
      <c r="I14" s="267"/>
      <c r="J14" s="267"/>
      <c r="K14" s="267"/>
      <c r="L14" s="257"/>
      <c r="M14" s="137" t="s">
        <v>39</v>
      </c>
      <c r="N14" s="137" t="s">
        <v>40</v>
      </c>
      <c r="O14" s="137" t="s">
        <v>41</v>
      </c>
      <c r="P14" s="266"/>
    </row>
    <row r="15" spans="1:16" ht="15" x14ac:dyDescent="0.2">
      <c r="A15" s="138">
        <v>1</v>
      </c>
      <c r="B15" s="138">
        <v>2</v>
      </c>
      <c r="C15" s="138">
        <v>3</v>
      </c>
      <c r="D15" s="138">
        <v>4</v>
      </c>
      <c r="E15" s="9">
        <v>5</v>
      </c>
      <c r="F15" s="45">
        <v>5</v>
      </c>
      <c r="G15" s="45">
        <v>6</v>
      </c>
      <c r="H15" s="260">
        <v>7</v>
      </c>
      <c r="I15" s="261"/>
      <c r="J15" s="261"/>
      <c r="K15" s="261"/>
      <c r="L15" s="262"/>
      <c r="M15" s="45">
        <v>8</v>
      </c>
      <c r="N15" s="45">
        <v>9</v>
      </c>
      <c r="O15" s="45">
        <v>10</v>
      </c>
      <c r="P15" s="45">
        <v>11</v>
      </c>
    </row>
    <row r="16" spans="1:16" ht="18" customHeight="1" x14ac:dyDescent="0.2">
      <c r="A16" s="248" t="s">
        <v>4</v>
      </c>
      <c r="B16" s="268" t="s">
        <v>42</v>
      </c>
      <c r="C16" s="236" t="s">
        <v>44</v>
      </c>
      <c r="D16" s="140" t="s">
        <v>2</v>
      </c>
      <c r="E16" s="32">
        <f>SUM(E17:E20)</f>
        <v>0</v>
      </c>
      <c r="F16" s="27">
        <f>SUM(G16:O16)</f>
        <v>459489.27</v>
      </c>
      <c r="G16" s="32">
        <f>SUM(G17:G20)</f>
        <v>291669.27</v>
      </c>
      <c r="H16" s="220">
        <f>SUM(H17:L20)</f>
        <v>96140</v>
      </c>
      <c r="I16" s="221"/>
      <c r="J16" s="221"/>
      <c r="K16" s="221"/>
      <c r="L16" s="222"/>
      <c r="M16" s="32">
        <f>SUM(M17:M20)</f>
        <v>71680</v>
      </c>
      <c r="N16" s="32">
        <f>SUM(N17:N20)</f>
        <v>0</v>
      </c>
      <c r="O16" s="32">
        <f>SUM(O17:O20)</f>
        <v>0</v>
      </c>
      <c r="P16" s="223" t="s">
        <v>110</v>
      </c>
    </row>
    <row r="17" spans="1:16" ht="21" customHeight="1" x14ac:dyDescent="0.2">
      <c r="A17" s="249"/>
      <c r="B17" s="269"/>
      <c r="C17" s="236"/>
      <c r="D17" s="140" t="s">
        <v>1</v>
      </c>
      <c r="E17" s="32">
        <f>E22+E30+E38+E46</f>
        <v>0</v>
      </c>
      <c r="F17" s="32">
        <f>SUM(G17:O17)</f>
        <v>142109.78</v>
      </c>
      <c r="G17" s="32">
        <f>G22+G38+G46</f>
        <v>142109.78</v>
      </c>
      <c r="H17" s="220">
        <f>H22+L38+L46+H30</f>
        <v>0</v>
      </c>
      <c r="I17" s="221"/>
      <c r="J17" s="221"/>
      <c r="K17" s="221"/>
      <c r="L17" s="222"/>
      <c r="M17" s="32">
        <f>M22+M38+M46</f>
        <v>0</v>
      </c>
      <c r="N17" s="32">
        <f>N22+N38+N46</f>
        <v>0</v>
      </c>
      <c r="O17" s="32">
        <f>O22+O38+O46</f>
        <v>0</v>
      </c>
      <c r="P17" s="223"/>
    </row>
    <row r="18" spans="1:16" ht="28.5" x14ac:dyDescent="0.2">
      <c r="A18" s="249"/>
      <c r="B18" s="269"/>
      <c r="C18" s="236"/>
      <c r="D18" s="140" t="s">
        <v>5</v>
      </c>
      <c r="E18" s="32">
        <f>E39+E23+E31+E47</f>
        <v>0</v>
      </c>
      <c r="F18" s="32">
        <f>SUM(G18:O18)</f>
        <v>157848.77000000002</v>
      </c>
      <c r="G18" s="32">
        <f>G23+G39+G47+G31</f>
        <v>48933.590000000004</v>
      </c>
      <c r="H18" s="220">
        <f>H23+H39+H47+H31</f>
        <v>62394.86</v>
      </c>
      <c r="I18" s="221"/>
      <c r="J18" s="221"/>
      <c r="K18" s="221"/>
      <c r="L18" s="222"/>
      <c r="M18" s="32">
        <f>M23+M39+M47+M31</f>
        <v>46520.32</v>
      </c>
      <c r="N18" s="32">
        <f t="shared" ref="N18:O20" si="0">N23+N39+N47</f>
        <v>0</v>
      </c>
      <c r="O18" s="32">
        <f t="shared" si="0"/>
        <v>0</v>
      </c>
      <c r="P18" s="223"/>
    </row>
    <row r="19" spans="1:16" ht="28.5" x14ac:dyDescent="0.2">
      <c r="A19" s="249"/>
      <c r="B19" s="269"/>
      <c r="C19" s="236"/>
      <c r="D19" s="140" t="s">
        <v>12</v>
      </c>
      <c r="E19" s="32">
        <f>E40+E24+E32+E48</f>
        <v>0</v>
      </c>
      <c r="F19" s="32">
        <f>SUM(G19:O19)</f>
        <v>159530.71999999997</v>
      </c>
      <c r="G19" s="32">
        <f>G24+G40+G48+G32</f>
        <v>100625.9</v>
      </c>
      <c r="H19" s="220">
        <f>H24+H40+H48+H32</f>
        <v>33745.14</v>
      </c>
      <c r="I19" s="221"/>
      <c r="J19" s="221"/>
      <c r="K19" s="221"/>
      <c r="L19" s="222"/>
      <c r="M19" s="32">
        <f>M24+M40+M48+M32</f>
        <v>25159.68</v>
      </c>
      <c r="N19" s="32">
        <f t="shared" si="0"/>
        <v>0</v>
      </c>
      <c r="O19" s="32">
        <f t="shared" si="0"/>
        <v>0</v>
      </c>
      <c r="P19" s="223"/>
    </row>
    <row r="20" spans="1:16" ht="15.75" customHeight="1" x14ac:dyDescent="0.2">
      <c r="A20" s="250"/>
      <c r="B20" s="270"/>
      <c r="C20" s="236"/>
      <c r="D20" s="140" t="s">
        <v>18</v>
      </c>
      <c r="E20" s="32">
        <f>E41</f>
        <v>0</v>
      </c>
      <c r="F20" s="32">
        <f>SUM(H20:O20)</f>
        <v>0</v>
      </c>
      <c r="G20" s="32">
        <f>G25+G41+G49</f>
        <v>0</v>
      </c>
      <c r="H20" s="220">
        <f>H25+L41+L49</f>
        <v>0</v>
      </c>
      <c r="I20" s="221"/>
      <c r="J20" s="221"/>
      <c r="K20" s="221"/>
      <c r="L20" s="222"/>
      <c r="M20" s="32">
        <f>M25+M41+M49</f>
        <v>0</v>
      </c>
      <c r="N20" s="32">
        <f t="shared" si="0"/>
        <v>0</v>
      </c>
      <c r="O20" s="32">
        <f t="shared" si="0"/>
        <v>0</v>
      </c>
      <c r="P20" s="223"/>
    </row>
    <row r="21" spans="1:16" ht="15" customHeight="1" x14ac:dyDescent="0.2">
      <c r="A21" s="248" t="s">
        <v>10</v>
      </c>
      <c r="B21" s="251" t="s">
        <v>75</v>
      </c>
      <c r="C21" s="200" t="s">
        <v>44</v>
      </c>
      <c r="D21" s="44" t="s">
        <v>2</v>
      </c>
      <c r="E21" s="3">
        <v>0</v>
      </c>
      <c r="F21" s="33">
        <f>SUM(F22:F25)</f>
        <v>289282</v>
      </c>
      <c r="G21" s="139">
        <v>289282</v>
      </c>
      <c r="H21" s="207">
        <v>0</v>
      </c>
      <c r="I21" s="208"/>
      <c r="J21" s="208"/>
      <c r="K21" s="208"/>
      <c r="L21" s="209"/>
      <c r="M21" s="3">
        <v>0</v>
      </c>
      <c r="N21" s="3">
        <f>SUM(N22:N25)</f>
        <v>0</v>
      </c>
      <c r="O21" s="3">
        <f>SUM(O22:O25)</f>
        <v>0</v>
      </c>
      <c r="P21" s="223" t="s">
        <v>110</v>
      </c>
    </row>
    <row r="22" spans="1:16" ht="15" x14ac:dyDescent="0.2">
      <c r="A22" s="249"/>
      <c r="B22" s="251"/>
      <c r="C22" s="200"/>
      <c r="D22" s="44" t="s">
        <v>1</v>
      </c>
      <c r="E22" s="3">
        <v>0</v>
      </c>
      <c r="F22" s="33">
        <f>SUM(G22:O22)</f>
        <v>142109.78</v>
      </c>
      <c r="G22" s="139">
        <v>142109.78</v>
      </c>
      <c r="H22" s="207">
        <v>0</v>
      </c>
      <c r="I22" s="208"/>
      <c r="J22" s="208"/>
      <c r="K22" s="208"/>
      <c r="L22" s="209"/>
      <c r="M22" s="3">
        <v>0</v>
      </c>
      <c r="N22" s="3">
        <v>0</v>
      </c>
      <c r="O22" s="3">
        <v>0</v>
      </c>
      <c r="P22" s="223"/>
    </row>
    <row r="23" spans="1:16" ht="30" x14ac:dyDescent="0.2">
      <c r="A23" s="249"/>
      <c r="B23" s="251"/>
      <c r="C23" s="200"/>
      <c r="D23" s="44" t="s">
        <v>5</v>
      </c>
      <c r="E23" s="3">
        <v>0</v>
      </c>
      <c r="F23" s="33">
        <f>SUM(G23:O23)</f>
        <v>47369.93</v>
      </c>
      <c r="G23" s="139">
        <v>47369.93</v>
      </c>
      <c r="H23" s="207">
        <v>0</v>
      </c>
      <c r="I23" s="208"/>
      <c r="J23" s="208"/>
      <c r="K23" s="208"/>
      <c r="L23" s="209"/>
      <c r="M23" s="3">
        <v>0</v>
      </c>
      <c r="N23" s="3">
        <v>0</v>
      </c>
      <c r="O23" s="3">
        <v>0</v>
      </c>
      <c r="P23" s="223"/>
    </row>
    <row r="24" spans="1:16" ht="30" x14ac:dyDescent="0.2">
      <c r="A24" s="249"/>
      <c r="B24" s="251"/>
      <c r="C24" s="200"/>
      <c r="D24" s="44" t="s">
        <v>12</v>
      </c>
      <c r="E24" s="3">
        <v>0</v>
      </c>
      <c r="F24" s="33">
        <f>SUM(G24:O24)</f>
        <v>99802.29</v>
      </c>
      <c r="G24" s="139">
        <v>99802.29</v>
      </c>
      <c r="H24" s="207">
        <v>0</v>
      </c>
      <c r="I24" s="208"/>
      <c r="J24" s="208"/>
      <c r="K24" s="208"/>
      <c r="L24" s="209"/>
      <c r="M24" s="3">
        <v>0</v>
      </c>
      <c r="N24" s="3">
        <v>0</v>
      </c>
      <c r="O24" s="3">
        <v>0</v>
      </c>
      <c r="P24" s="223"/>
    </row>
    <row r="25" spans="1:16" ht="15" x14ac:dyDescent="0.2">
      <c r="A25" s="249"/>
      <c r="B25" s="251"/>
      <c r="C25" s="200"/>
      <c r="D25" s="44" t="s">
        <v>18</v>
      </c>
      <c r="E25" s="3">
        <v>0</v>
      </c>
      <c r="F25" s="33">
        <f>SUM(H25:O25)</f>
        <v>0</v>
      </c>
      <c r="G25" s="139">
        <f t="shared" ref="G25" si="1">H25</f>
        <v>0</v>
      </c>
      <c r="H25" s="252">
        <v>0</v>
      </c>
      <c r="I25" s="253"/>
      <c r="J25" s="253"/>
      <c r="K25" s="253"/>
      <c r="L25" s="254"/>
      <c r="M25" s="3">
        <v>0</v>
      </c>
      <c r="N25" s="3">
        <v>0</v>
      </c>
      <c r="O25" s="3">
        <v>0</v>
      </c>
      <c r="P25" s="223"/>
    </row>
    <row r="26" spans="1:16" s="35" customFormat="1" ht="20.25" customHeight="1" x14ac:dyDescent="0.2">
      <c r="A26" s="249"/>
      <c r="B26" s="210" t="s">
        <v>258</v>
      </c>
      <c r="C26" s="213" t="s">
        <v>99</v>
      </c>
      <c r="D26" s="213" t="s">
        <v>113</v>
      </c>
      <c r="E26" s="34"/>
      <c r="F26" s="216" t="s">
        <v>0</v>
      </c>
      <c r="G26" s="252" t="s">
        <v>29</v>
      </c>
      <c r="H26" s="218" t="s">
        <v>206</v>
      </c>
      <c r="I26" s="219" t="s">
        <v>204</v>
      </c>
      <c r="J26" s="219"/>
      <c r="K26" s="219"/>
      <c r="L26" s="219"/>
      <c r="M26" s="254" t="s">
        <v>39</v>
      </c>
      <c r="N26" s="204" t="s">
        <v>40</v>
      </c>
      <c r="O26" s="204" t="s">
        <v>41</v>
      </c>
      <c r="P26" s="223"/>
    </row>
    <row r="27" spans="1:16" ht="25.5" customHeight="1" x14ac:dyDescent="0.2">
      <c r="A27" s="249"/>
      <c r="B27" s="255"/>
      <c r="C27" s="214"/>
      <c r="D27" s="214"/>
      <c r="E27" s="3"/>
      <c r="F27" s="217"/>
      <c r="G27" s="258"/>
      <c r="H27" s="218"/>
      <c r="I27" s="144" t="s">
        <v>207</v>
      </c>
      <c r="J27" s="144" t="s">
        <v>208</v>
      </c>
      <c r="K27" s="144" t="s">
        <v>209</v>
      </c>
      <c r="L27" s="144" t="s">
        <v>205</v>
      </c>
      <c r="M27" s="257"/>
      <c r="N27" s="206"/>
      <c r="O27" s="206"/>
      <c r="P27" s="223"/>
    </row>
    <row r="28" spans="1:16" ht="20.25" customHeight="1" x14ac:dyDescent="0.2">
      <c r="A28" s="250"/>
      <c r="B28" s="256"/>
      <c r="C28" s="215"/>
      <c r="D28" s="215"/>
      <c r="E28" s="3"/>
      <c r="F28" s="147" t="s">
        <v>25</v>
      </c>
      <c r="G28" s="36">
        <v>1</v>
      </c>
      <c r="H28" s="86" t="s">
        <v>35</v>
      </c>
      <c r="I28" s="85">
        <v>0</v>
      </c>
      <c r="J28" s="85">
        <v>0</v>
      </c>
      <c r="K28" s="85">
        <v>0</v>
      </c>
      <c r="L28" s="85">
        <v>0</v>
      </c>
      <c r="M28" s="148">
        <v>0</v>
      </c>
      <c r="N28" s="36">
        <v>0</v>
      </c>
      <c r="O28" s="36">
        <v>0</v>
      </c>
      <c r="P28" s="223"/>
    </row>
    <row r="29" spans="1:16" ht="15" customHeight="1" x14ac:dyDescent="0.2">
      <c r="A29" s="248" t="s">
        <v>16</v>
      </c>
      <c r="B29" s="251" t="s">
        <v>43</v>
      </c>
      <c r="C29" s="200" t="s">
        <v>44</v>
      </c>
      <c r="D29" s="44" t="s">
        <v>2</v>
      </c>
      <c r="E29" s="3">
        <v>0</v>
      </c>
      <c r="F29" s="33">
        <f>SUM(F30:F33)</f>
        <v>2387.27</v>
      </c>
      <c r="G29" s="34">
        <f>SUM(G30:G33)</f>
        <v>2387.27</v>
      </c>
      <c r="H29" s="207">
        <f>SUM(H30:L33)</f>
        <v>0</v>
      </c>
      <c r="I29" s="208"/>
      <c r="J29" s="208"/>
      <c r="K29" s="208"/>
      <c r="L29" s="209"/>
      <c r="M29" s="3">
        <f>SUM(M30:M33)</f>
        <v>0</v>
      </c>
      <c r="N29" s="3">
        <f>SUM(N30:N33)</f>
        <v>0</v>
      </c>
      <c r="O29" s="3">
        <f>SUM(O30:O33)</f>
        <v>0</v>
      </c>
      <c r="P29" s="204" t="s">
        <v>110</v>
      </c>
    </row>
    <row r="30" spans="1:16" ht="15" x14ac:dyDescent="0.2">
      <c r="A30" s="249"/>
      <c r="B30" s="251"/>
      <c r="C30" s="200"/>
      <c r="D30" s="44" t="s">
        <v>1</v>
      </c>
      <c r="E30" s="3">
        <v>0</v>
      </c>
      <c r="F30" s="33">
        <f>SUM(G30:O30)</f>
        <v>0</v>
      </c>
      <c r="G30" s="139">
        <f>H30</f>
        <v>0</v>
      </c>
      <c r="H30" s="207">
        <v>0</v>
      </c>
      <c r="I30" s="208"/>
      <c r="J30" s="208"/>
      <c r="K30" s="208"/>
      <c r="L30" s="209"/>
      <c r="M30" s="3">
        <v>0</v>
      </c>
      <c r="N30" s="3">
        <v>0</v>
      </c>
      <c r="O30" s="3">
        <v>0</v>
      </c>
      <c r="P30" s="205"/>
    </row>
    <row r="31" spans="1:16" ht="30" x14ac:dyDescent="0.2">
      <c r="A31" s="249"/>
      <c r="B31" s="251"/>
      <c r="C31" s="200"/>
      <c r="D31" s="44" t="s">
        <v>5</v>
      </c>
      <c r="E31" s="3">
        <v>0</v>
      </c>
      <c r="F31" s="33">
        <f>SUM(G31:O31)</f>
        <v>1563.66</v>
      </c>
      <c r="G31" s="139">
        <v>1563.66</v>
      </c>
      <c r="H31" s="207">
        <v>0</v>
      </c>
      <c r="I31" s="208"/>
      <c r="J31" s="208"/>
      <c r="K31" s="208"/>
      <c r="L31" s="209"/>
      <c r="M31" s="3">
        <v>0</v>
      </c>
      <c r="N31" s="3">
        <v>0</v>
      </c>
      <c r="O31" s="3">
        <v>0</v>
      </c>
      <c r="P31" s="205"/>
    </row>
    <row r="32" spans="1:16" ht="30" x14ac:dyDescent="0.2">
      <c r="A32" s="249"/>
      <c r="B32" s="251"/>
      <c r="C32" s="200"/>
      <c r="D32" s="44" t="s">
        <v>12</v>
      </c>
      <c r="E32" s="3">
        <v>0</v>
      </c>
      <c r="F32" s="33">
        <f>SUM(G32:O32)</f>
        <v>823.61</v>
      </c>
      <c r="G32" s="139">
        <v>823.61</v>
      </c>
      <c r="H32" s="207">
        <v>0</v>
      </c>
      <c r="I32" s="208"/>
      <c r="J32" s="208"/>
      <c r="K32" s="208"/>
      <c r="L32" s="209"/>
      <c r="M32" s="3">
        <v>0</v>
      </c>
      <c r="N32" s="3">
        <v>0</v>
      </c>
      <c r="O32" s="3">
        <v>0</v>
      </c>
      <c r="P32" s="205"/>
    </row>
    <row r="33" spans="1:17" ht="15" x14ac:dyDescent="0.2">
      <c r="A33" s="249"/>
      <c r="B33" s="251"/>
      <c r="C33" s="200"/>
      <c r="D33" s="44" t="s">
        <v>18</v>
      </c>
      <c r="E33" s="3">
        <v>0</v>
      </c>
      <c r="F33" s="33">
        <f>SUM(H33:O33)</f>
        <v>0</v>
      </c>
      <c r="G33" s="139">
        <f>H33</f>
        <v>0</v>
      </c>
      <c r="H33" s="207">
        <v>0</v>
      </c>
      <c r="I33" s="208"/>
      <c r="J33" s="208"/>
      <c r="K33" s="208"/>
      <c r="L33" s="209"/>
      <c r="M33" s="3">
        <v>0</v>
      </c>
      <c r="N33" s="3">
        <v>0</v>
      </c>
      <c r="O33" s="3">
        <v>0</v>
      </c>
      <c r="P33" s="206"/>
    </row>
    <row r="34" spans="1:17" s="35" customFormat="1" ht="21.75" customHeight="1" x14ac:dyDescent="0.2">
      <c r="A34" s="249"/>
      <c r="B34" s="210" t="s">
        <v>259</v>
      </c>
      <c r="C34" s="213" t="s">
        <v>99</v>
      </c>
      <c r="D34" s="213" t="s">
        <v>113</v>
      </c>
      <c r="E34" s="34"/>
      <c r="F34" s="216" t="s">
        <v>0</v>
      </c>
      <c r="G34" s="204" t="s">
        <v>29</v>
      </c>
      <c r="H34" s="218" t="s">
        <v>206</v>
      </c>
      <c r="I34" s="219" t="s">
        <v>204</v>
      </c>
      <c r="J34" s="219"/>
      <c r="K34" s="219"/>
      <c r="L34" s="219"/>
      <c r="M34" s="204" t="s">
        <v>39</v>
      </c>
      <c r="N34" s="204" t="s">
        <v>40</v>
      </c>
      <c r="O34" s="204" t="s">
        <v>41</v>
      </c>
      <c r="P34" s="244"/>
    </row>
    <row r="35" spans="1:17" ht="22.5" customHeight="1" x14ac:dyDescent="0.2">
      <c r="A35" s="249"/>
      <c r="B35" s="211"/>
      <c r="C35" s="214"/>
      <c r="D35" s="214"/>
      <c r="E35" s="3"/>
      <c r="F35" s="217"/>
      <c r="G35" s="206"/>
      <c r="H35" s="218"/>
      <c r="I35" s="144" t="s">
        <v>207</v>
      </c>
      <c r="J35" s="144" t="s">
        <v>208</v>
      </c>
      <c r="K35" s="144" t="s">
        <v>209</v>
      </c>
      <c r="L35" s="144" t="s">
        <v>205</v>
      </c>
      <c r="M35" s="206"/>
      <c r="N35" s="206"/>
      <c r="O35" s="206"/>
      <c r="P35" s="245"/>
    </row>
    <row r="36" spans="1:17" ht="21.75" customHeight="1" x14ac:dyDescent="0.2">
      <c r="A36" s="250"/>
      <c r="B36" s="212"/>
      <c r="C36" s="215"/>
      <c r="D36" s="215"/>
      <c r="E36" s="3"/>
      <c r="F36" s="37" t="s">
        <v>25</v>
      </c>
      <c r="G36" s="36">
        <v>1</v>
      </c>
      <c r="H36" s="86" t="s">
        <v>35</v>
      </c>
      <c r="I36" s="85">
        <v>0</v>
      </c>
      <c r="J36" s="85">
        <v>0</v>
      </c>
      <c r="K36" s="85">
        <v>0</v>
      </c>
      <c r="L36" s="85">
        <v>0</v>
      </c>
      <c r="M36" s="36">
        <v>0</v>
      </c>
      <c r="N36" s="36">
        <v>0</v>
      </c>
      <c r="O36" s="36">
        <v>0</v>
      </c>
      <c r="P36" s="246"/>
    </row>
    <row r="37" spans="1:17" ht="15" customHeight="1" x14ac:dyDescent="0.2">
      <c r="A37" s="248" t="s">
        <v>122</v>
      </c>
      <c r="B37" s="251" t="s">
        <v>45</v>
      </c>
      <c r="C37" s="200" t="s">
        <v>44</v>
      </c>
      <c r="D37" s="44" t="s">
        <v>2</v>
      </c>
      <c r="E37" s="3">
        <v>0</v>
      </c>
      <c r="F37" s="33">
        <f>SUM(F38:F41)</f>
        <v>167820</v>
      </c>
      <c r="G37" s="139">
        <f>G38+G40+G39+G41</f>
        <v>0</v>
      </c>
      <c r="H37" s="207">
        <f>H38+H39+H40+H41</f>
        <v>96140</v>
      </c>
      <c r="I37" s="208"/>
      <c r="J37" s="208"/>
      <c r="K37" s="208"/>
      <c r="L37" s="209"/>
      <c r="M37" s="146">
        <f>SUM(M38:M41)</f>
        <v>71680</v>
      </c>
      <c r="N37" s="3">
        <f>SUM(N38:N41)</f>
        <v>0</v>
      </c>
      <c r="O37" s="3">
        <f>SUM(O38:O41)</f>
        <v>0</v>
      </c>
      <c r="P37" s="204" t="s">
        <v>110</v>
      </c>
    </row>
    <row r="38" spans="1:17" ht="17.25" customHeight="1" x14ac:dyDescent="0.2">
      <c r="A38" s="249"/>
      <c r="B38" s="251"/>
      <c r="C38" s="200"/>
      <c r="D38" s="44" t="s">
        <v>1</v>
      </c>
      <c r="E38" s="3">
        <v>0</v>
      </c>
      <c r="F38" s="33">
        <f>SUM(G38:O38)</f>
        <v>0</v>
      </c>
      <c r="G38" s="139">
        <f>H38</f>
        <v>0</v>
      </c>
      <c r="H38" s="207">
        <v>0</v>
      </c>
      <c r="I38" s="208"/>
      <c r="J38" s="208"/>
      <c r="K38" s="208"/>
      <c r="L38" s="209"/>
      <c r="M38" s="3">
        <v>0</v>
      </c>
      <c r="N38" s="3">
        <v>0</v>
      </c>
      <c r="O38" s="3">
        <v>0</v>
      </c>
      <c r="P38" s="205"/>
    </row>
    <row r="39" spans="1:17" ht="30" x14ac:dyDescent="0.2">
      <c r="A39" s="249"/>
      <c r="B39" s="251"/>
      <c r="C39" s="200"/>
      <c r="D39" s="44" t="s">
        <v>5</v>
      </c>
      <c r="E39" s="3">
        <v>0</v>
      </c>
      <c r="F39" s="33">
        <f>SUM(G39:O39)</f>
        <v>108915.18</v>
      </c>
      <c r="G39" s="139">
        <v>0</v>
      </c>
      <c r="H39" s="207">
        <v>62394.86</v>
      </c>
      <c r="I39" s="208"/>
      <c r="J39" s="208"/>
      <c r="K39" s="208"/>
      <c r="L39" s="209"/>
      <c r="M39" s="146">
        <v>46520.32</v>
      </c>
      <c r="N39" s="3">
        <v>0</v>
      </c>
      <c r="O39" s="3">
        <v>0</v>
      </c>
      <c r="P39" s="205"/>
      <c r="Q39" s="16"/>
    </row>
    <row r="40" spans="1:17" ht="30" customHeight="1" x14ac:dyDescent="0.2">
      <c r="A40" s="249"/>
      <c r="B40" s="251"/>
      <c r="C40" s="200"/>
      <c r="D40" s="44" t="s">
        <v>12</v>
      </c>
      <c r="E40" s="3">
        <v>0</v>
      </c>
      <c r="F40" s="33">
        <f>SUM(G40:O40)</f>
        <v>58904.82</v>
      </c>
      <c r="G40" s="139">
        <v>0</v>
      </c>
      <c r="H40" s="207">
        <v>33745.14</v>
      </c>
      <c r="I40" s="208"/>
      <c r="J40" s="208"/>
      <c r="K40" s="208"/>
      <c r="L40" s="209"/>
      <c r="M40" s="146">
        <v>25159.68</v>
      </c>
      <c r="N40" s="3">
        <v>0</v>
      </c>
      <c r="O40" s="3">
        <v>0</v>
      </c>
      <c r="P40" s="205"/>
      <c r="Q40" s="17"/>
    </row>
    <row r="41" spans="1:17" ht="15" x14ac:dyDescent="0.2">
      <c r="A41" s="249"/>
      <c r="B41" s="251"/>
      <c r="C41" s="200"/>
      <c r="D41" s="44" t="s">
        <v>18</v>
      </c>
      <c r="E41" s="3">
        <v>0</v>
      </c>
      <c r="F41" s="33">
        <f>SUM(H41:O41)</f>
        <v>0</v>
      </c>
      <c r="G41" s="139">
        <f>H41</f>
        <v>0</v>
      </c>
      <c r="H41" s="207">
        <v>0</v>
      </c>
      <c r="I41" s="208"/>
      <c r="J41" s="208"/>
      <c r="K41" s="208"/>
      <c r="L41" s="209"/>
      <c r="M41" s="3">
        <v>0</v>
      </c>
      <c r="N41" s="3">
        <v>0</v>
      </c>
      <c r="O41" s="3">
        <v>0</v>
      </c>
      <c r="P41" s="206"/>
    </row>
    <row r="42" spans="1:17" s="35" customFormat="1" ht="15" customHeight="1" x14ac:dyDescent="0.2">
      <c r="A42" s="249"/>
      <c r="B42" s="210" t="s">
        <v>136</v>
      </c>
      <c r="C42" s="213" t="s">
        <v>99</v>
      </c>
      <c r="D42" s="213" t="s">
        <v>113</v>
      </c>
      <c r="E42" s="34"/>
      <c r="F42" s="216" t="s">
        <v>0</v>
      </c>
      <c r="G42" s="204" t="s">
        <v>29</v>
      </c>
      <c r="H42" s="218" t="s">
        <v>206</v>
      </c>
      <c r="I42" s="219" t="s">
        <v>204</v>
      </c>
      <c r="J42" s="219"/>
      <c r="K42" s="219"/>
      <c r="L42" s="219"/>
      <c r="M42" s="204" t="s">
        <v>39</v>
      </c>
      <c r="N42" s="204" t="s">
        <v>40</v>
      </c>
      <c r="O42" s="204" t="s">
        <v>41</v>
      </c>
      <c r="P42" s="244"/>
    </row>
    <row r="43" spans="1:17" ht="24" x14ac:dyDescent="0.2">
      <c r="A43" s="249"/>
      <c r="B43" s="211"/>
      <c r="C43" s="214"/>
      <c r="D43" s="214"/>
      <c r="E43" s="3"/>
      <c r="F43" s="217"/>
      <c r="G43" s="206"/>
      <c r="H43" s="218"/>
      <c r="I43" s="144" t="s">
        <v>207</v>
      </c>
      <c r="J43" s="144" t="s">
        <v>208</v>
      </c>
      <c r="K43" s="144" t="s">
        <v>209</v>
      </c>
      <c r="L43" s="144" t="s">
        <v>205</v>
      </c>
      <c r="M43" s="206"/>
      <c r="N43" s="206"/>
      <c r="O43" s="206"/>
      <c r="P43" s="245"/>
    </row>
    <row r="44" spans="1:17" ht="15" x14ac:dyDescent="0.2">
      <c r="A44" s="250"/>
      <c r="B44" s="212"/>
      <c r="C44" s="215"/>
      <c r="D44" s="215"/>
      <c r="E44" s="3"/>
      <c r="F44" s="147" t="s">
        <v>107</v>
      </c>
      <c r="G44" s="36">
        <v>0</v>
      </c>
      <c r="H44" s="86" t="s">
        <v>25</v>
      </c>
      <c r="I44" s="85">
        <v>0</v>
      </c>
      <c r="J44" s="85">
        <v>0</v>
      </c>
      <c r="K44" s="85">
        <v>1</v>
      </c>
      <c r="L44" s="85">
        <v>1</v>
      </c>
      <c r="M44" s="148">
        <v>1</v>
      </c>
      <c r="N44" s="36">
        <v>0</v>
      </c>
      <c r="O44" s="36">
        <v>0</v>
      </c>
      <c r="P44" s="246"/>
    </row>
    <row r="45" spans="1:17" ht="15" customHeight="1" x14ac:dyDescent="0.2">
      <c r="A45" s="248" t="s">
        <v>31</v>
      </c>
      <c r="B45" s="251" t="s">
        <v>76</v>
      </c>
      <c r="C45" s="200" t="s">
        <v>44</v>
      </c>
      <c r="D45" s="44" t="s">
        <v>2</v>
      </c>
      <c r="E45" s="3">
        <f>SUM(E46:E49)</f>
        <v>0</v>
      </c>
      <c r="F45" s="33">
        <f>SUM(F46:F49)</f>
        <v>0</v>
      </c>
      <c r="G45" s="3">
        <f>SUM(G46:G49)</f>
        <v>0</v>
      </c>
      <c r="H45" s="207">
        <v>0</v>
      </c>
      <c r="I45" s="208"/>
      <c r="J45" s="208"/>
      <c r="K45" s="208"/>
      <c r="L45" s="209"/>
      <c r="M45" s="3">
        <f>SUM(M46:M49)</f>
        <v>0</v>
      </c>
      <c r="N45" s="3">
        <f>SUM(N46:N49)</f>
        <v>0</v>
      </c>
      <c r="O45" s="3">
        <f>SUM(O46:O49)</f>
        <v>0</v>
      </c>
      <c r="P45" s="204" t="s">
        <v>110</v>
      </c>
    </row>
    <row r="46" spans="1:17" ht="15" x14ac:dyDescent="0.2">
      <c r="A46" s="249"/>
      <c r="B46" s="251"/>
      <c r="C46" s="200"/>
      <c r="D46" s="44" t="s">
        <v>1</v>
      </c>
      <c r="E46" s="3">
        <v>0</v>
      </c>
      <c r="F46" s="33">
        <f>SUM(G46:O46)</f>
        <v>0</v>
      </c>
      <c r="G46" s="3">
        <v>0</v>
      </c>
      <c r="H46" s="207">
        <v>0</v>
      </c>
      <c r="I46" s="208"/>
      <c r="J46" s="208"/>
      <c r="K46" s="208"/>
      <c r="L46" s="209"/>
      <c r="M46" s="3">
        <v>0</v>
      </c>
      <c r="N46" s="3">
        <v>0</v>
      </c>
      <c r="O46" s="3">
        <v>0</v>
      </c>
      <c r="P46" s="205"/>
    </row>
    <row r="47" spans="1:17" ht="30" x14ac:dyDescent="0.2">
      <c r="A47" s="249"/>
      <c r="B47" s="251"/>
      <c r="C47" s="200"/>
      <c r="D47" s="44" t="s">
        <v>5</v>
      </c>
      <c r="E47" s="3">
        <v>0</v>
      </c>
      <c r="F47" s="33">
        <f>SUM(G47:O47)</f>
        <v>0</v>
      </c>
      <c r="G47" s="3">
        <v>0</v>
      </c>
      <c r="H47" s="207">
        <v>0</v>
      </c>
      <c r="I47" s="208"/>
      <c r="J47" s="208"/>
      <c r="K47" s="208"/>
      <c r="L47" s="209"/>
      <c r="M47" s="3">
        <v>0</v>
      </c>
      <c r="N47" s="3">
        <v>0</v>
      </c>
      <c r="O47" s="3">
        <v>0</v>
      </c>
      <c r="P47" s="205"/>
    </row>
    <row r="48" spans="1:17" ht="30" customHeight="1" x14ac:dyDescent="0.2">
      <c r="A48" s="249"/>
      <c r="B48" s="251"/>
      <c r="C48" s="200"/>
      <c r="D48" s="44" t="s">
        <v>12</v>
      </c>
      <c r="E48" s="3">
        <v>0</v>
      </c>
      <c r="F48" s="33">
        <f>SUM(G48:O48)</f>
        <v>0</v>
      </c>
      <c r="G48" s="3">
        <v>0</v>
      </c>
      <c r="H48" s="207">
        <v>0</v>
      </c>
      <c r="I48" s="208"/>
      <c r="J48" s="208"/>
      <c r="K48" s="208"/>
      <c r="L48" s="209"/>
      <c r="M48" s="3">
        <v>0</v>
      </c>
      <c r="N48" s="3">
        <v>0</v>
      </c>
      <c r="O48" s="3">
        <v>0</v>
      </c>
      <c r="P48" s="205"/>
    </row>
    <row r="49" spans="1:19" ht="15" x14ac:dyDescent="0.2">
      <c r="A49" s="249"/>
      <c r="B49" s="251"/>
      <c r="C49" s="200"/>
      <c r="D49" s="44" t="s">
        <v>18</v>
      </c>
      <c r="E49" s="3">
        <v>0</v>
      </c>
      <c r="F49" s="33">
        <f>SUM(H49:O49)</f>
        <v>0</v>
      </c>
      <c r="G49" s="3">
        <v>0</v>
      </c>
      <c r="H49" s="207">
        <v>0</v>
      </c>
      <c r="I49" s="208"/>
      <c r="J49" s="208"/>
      <c r="K49" s="208"/>
      <c r="L49" s="209"/>
      <c r="M49" s="3">
        <v>0</v>
      </c>
      <c r="N49" s="3">
        <v>0</v>
      </c>
      <c r="O49" s="3">
        <v>0</v>
      </c>
      <c r="P49" s="206"/>
    </row>
    <row r="50" spans="1:19" s="35" customFormat="1" ht="93.75" customHeight="1" x14ac:dyDescent="0.2">
      <c r="A50" s="249"/>
      <c r="B50" s="241" t="s">
        <v>260</v>
      </c>
      <c r="C50" s="213" t="s">
        <v>99</v>
      </c>
      <c r="D50" s="213" t="s">
        <v>113</v>
      </c>
      <c r="E50" s="34"/>
      <c r="F50" s="216" t="s">
        <v>0</v>
      </c>
      <c r="G50" s="204" t="s">
        <v>29</v>
      </c>
      <c r="H50" s="218" t="s">
        <v>206</v>
      </c>
      <c r="I50" s="219" t="s">
        <v>204</v>
      </c>
      <c r="J50" s="219"/>
      <c r="K50" s="219"/>
      <c r="L50" s="219"/>
      <c r="M50" s="204" t="s">
        <v>39</v>
      </c>
      <c r="N50" s="204" t="s">
        <v>40</v>
      </c>
      <c r="O50" s="204" t="s">
        <v>41</v>
      </c>
      <c r="P50" s="244"/>
    </row>
    <row r="51" spans="1:19" ht="88.5" customHeight="1" x14ac:dyDescent="0.2">
      <c r="A51" s="249"/>
      <c r="B51" s="242"/>
      <c r="C51" s="214"/>
      <c r="D51" s="214"/>
      <c r="E51" s="3"/>
      <c r="F51" s="217"/>
      <c r="G51" s="206"/>
      <c r="H51" s="218"/>
      <c r="I51" s="144" t="s">
        <v>207</v>
      </c>
      <c r="J51" s="144" t="s">
        <v>208</v>
      </c>
      <c r="K51" s="144" t="s">
        <v>209</v>
      </c>
      <c r="L51" s="144" t="s">
        <v>205</v>
      </c>
      <c r="M51" s="206"/>
      <c r="N51" s="206"/>
      <c r="O51" s="206"/>
      <c r="P51" s="245"/>
    </row>
    <row r="52" spans="1:19" ht="88.5" customHeight="1" x14ac:dyDescent="0.2">
      <c r="A52" s="250"/>
      <c r="B52" s="243"/>
      <c r="C52" s="215"/>
      <c r="D52" s="215"/>
      <c r="E52" s="3"/>
      <c r="F52" s="37" t="s">
        <v>35</v>
      </c>
      <c r="G52" s="36">
        <v>0</v>
      </c>
      <c r="H52" s="86" t="s">
        <v>35</v>
      </c>
      <c r="I52" s="85">
        <v>0</v>
      </c>
      <c r="J52" s="85">
        <v>0</v>
      </c>
      <c r="K52" s="85">
        <v>0</v>
      </c>
      <c r="L52" s="85">
        <v>0</v>
      </c>
      <c r="M52" s="36">
        <v>0</v>
      </c>
      <c r="N52" s="36">
        <v>0</v>
      </c>
      <c r="O52" s="36">
        <v>0</v>
      </c>
      <c r="P52" s="246"/>
    </row>
    <row r="53" spans="1:19" ht="17.25" customHeight="1" x14ac:dyDescent="0.2">
      <c r="A53" s="240" t="s">
        <v>8</v>
      </c>
      <c r="B53" s="247" t="s">
        <v>46</v>
      </c>
      <c r="C53" s="236" t="s">
        <v>44</v>
      </c>
      <c r="D53" s="140" t="s">
        <v>2</v>
      </c>
      <c r="E53" s="24">
        <v>0</v>
      </c>
      <c r="F53" s="27">
        <f>SUM(G53:O53)</f>
        <v>319809</v>
      </c>
      <c r="G53" s="27">
        <f>SUM(G54:G57)</f>
        <v>243816.76</v>
      </c>
      <c r="H53" s="220">
        <f>SUM(H54:L57)</f>
        <v>47852.24</v>
      </c>
      <c r="I53" s="221"/>
      <c r="J53" s="221"/>
      <c r="K53" s="221"/>
      <c r="L53" s="222"/>
      <c r="M53" s="27">
        <f>SUM(M54:M57)</f>
        <v>0</v>
      </c>
      <c r="N53" s="27">
        <f>SUM(N54:N57)</f>
        <v>28140</v>
      </c>
      <c r="O53" s="27">
        <f>SUM(O54:O57)</f>
        <v>0</v>
      </c>
      <c r="P53" s="204" t="s">
        <v>110</v>
      </c>
    </row>
    <row r="54" spans="1:19" ht="17.25" customHeight="1" x14ac:dyDescent="0.2">
      <c r="A54" s="240"/>
      <c r="B54" s="247"/>
      <c r="C54" s="236"/>
      <c r="D54" s="140" t="s">
        <v>1</v>
      </c>
      <c r="E54" s="24">
        <v>0</v>
      </c>
      <c r="F54" s="27">
        <f>SUM(G54:O54)</f>
        <v>0</v>
      </c>
      <c r="G54" s="27">
        <f>G59+G67+G83+G75</f>
        <v>0</v>
      </c>
      <c r="H54" s="220">
        <f>H59+H67+H83+H91+H75</f>
        <v>0</v>
      </c>
      <c r="I54" s="221"/>
      <c r="J54" s="221"/>
      <c r="K54" s="221"/>
      <c r="L54" s="222"/>
      <c r="M54" s="27">
        <f>M59+M67+M83+M75</f>
        <v>0</v>
      </c>
      <c r="N54" s="27">
        <f>N59+N67+N83+N75</f>
        <v>0</v>
      </c>
      <c r="O54" s="27">
        <f>O59+O67+O83+O75</f>
        <v>0</v>
      </c>
      <c r="P54" s="205"/>
    </row>
    <row r="55" spans="1:19" ht="28.5" x14ac:dyDescent="0.2">
      <c r="A55" s="240"/>
      <c r="B55" s="247"/>
      <c r="C55" s="236"/>
      <c r="D55" s="140" t="s">
        <v>5</v>
      </c>
      <c r="E55" s="24">
        <v>0</v>
      </c>
      <c r="F55" s="27">
        <f>SUM(G55:O55)</f>
        <v>164548.21000000002</v>
      </c>
      <c r="G55" s="27">
        <f>G60+G68+G84+G76+G100</f>
        <v>146285.35</v>
      </c>
      <c r="H55" s="220">
        <f t="shared" ref="H55:H57" si="2">H60+H68+H84+H92+H76</f>
        <v>0</v>
      </c>
      <c r="I55" s="221"/>
      <c r="J55" s="221"/>
      <c r="K55" s="221"/>
      <c r="L55" s="222"/>
      <c r="M55" s="27">
        <f t="shared" ref="M55:O57" si="3">M60+M68+M84+M76</f>
        <v>0</v>
      </c>
      <c r="N55" s="27">
        <f t="shared" si="3"/>
        <v>18262.86</v>
      </c>
      <c r="O55" s="27">
        <f t="shared" si="3"/>
        <v>0</v>
      </c>
      <c r="P55" s="205"/>
    </row>
    <row r="56" spans="1:19" ht="28.5" x14ac:dyDescent="0.2">
      <c r="A56" s="240"/>
      <c r="B56" s="247"/>
      <c r="C56" s="236"/>
      <c r="D56" s="140" t="s">
        <v>12</v>
      </c>
      <c r="E56" s="24">
        <v>0</v>
      </c>
      <c r="F56" s="27">
        <f>SUM(G56:O56)</f>
        <v>155260.78999999998</v>
      </c>
      <c r="G56" s="27">
        <f>G61+G69+G85+G77+G101</f>
        <v>97531.41</v>
      </c>
      <c r="H56" s="220">
        <f t="shared" si="2"/>
        <v>47852.24</v>
      </c>
      <c r="I56" s="221"/>
      <c r="J56" s="221"/>
      <c r="K56" s="221"/>
      <c r="L56" s="222"/>
      <c r="M56" s="27">
        <f t="shared" si="3"/>
        <v>0</v>
      </c>
      <c r="N56" s="27">
        <f t="shared" si="3"/>
        <v>9877.14</v>
      </c>
      <c r="O56" s="27">
        <f t="shared" si="3"/>
        <v>0</v>
      </c>
      <c r="P56" s="205"/>
      <c r="Q56" s="16"/>
    </row>
    <row r="57" spans="1:19" ht="14.25" customHeight="1" x14ac:dyDescent="0.2">
      <c r="A57" s="240"/>
      <c r="B57" s="247"/>
      <c r="C57" s="236"/>
      <c r="D57" s="140" t="s">
        <v>137</v>
      </c>
      <c r="E57" s="24">
        <v>0</v>
      </c>
      <c r="F57" s="32">
        <f t="shared" ref="F57" si="4">SUM(H57:O57)</f>
        <v>0</v>
      </c>
      <c r="G57" s="27">
        <f>H57</f>
        <v>0</v>
      </c>
      <c r="H57" s="220">
        <f t="shared" si="2"/>
        <v>0</v>
      </c>
      <c r="I57" s="221"/>
      <c r="J57" s="221"/>
      <c r="K57" s="221"/>
      <c r="L57" s="222"/>
      <c r="M57" s="24">
        <f t="shared" si="3"/>
        <v>0</v>
      </c>
      <c r="N57" s="24">
        <f t="shared" si="3"/>
        <v>0</v>
      </c>
      <c r="O57" s="24">
        <f t="shared" si="3"/>
        <v>0</v>
      </c>
      <c r="P57" s="223"/>
    </row>
    <row r="58" spans="1:19" ht="15" customHeight="1" x14ac:dyDescent="0.2">
      <c r="A58" s="195" t="s">
        <v>11</v>
      </c>
      <c r="B58" s="197" t="s">
        <v>47</v>
      </c>
      <c r="C58" s="200" t="s">
        <v>44</v>
      </c>
      <c r="D58" s="44" t="s">
        <v>2</v>
      </c>
      <c r="E58" s="3">
        <f>SUM(E59:E62)</f>
        <v>0</v>
      </c>
      <c r="F58" s="33">
        <f>SUM(F59:F62)</f>
        <v>28140</v>
      </c>
      <c r="G58" s="3">
        <f>SUM(G59:G62)</f>
        <v>0</v>
      </c>
      <c r="H58" s="207">
        <f>SUM(L59:L62)</f>
        <v>0</v>
      </c>
      <c r="I58" s="208"/>
      <c r="J58" s="208"/>
      <c r="K58" s="208"/>
      <c r="L58" s="209"/>
      <c r="M58" s="3">
        <f>SUM(M59:M62)</f>
        <v>0</v>
      </c>
      <c r="N58" s="3">
        <f>SUM(N59:N62)</f>
        <v>28140</v>
      </c>
      <c r="O58" s="3">
        <f>SUM(O59:O62)</f>
        <v>0</v>
      </c>
      <c r="P58" s="223"/>
      <c r="Q58" s="16"/>
    </row>
    <row r="59" spans="1:19" ht="15" x14ac:dyDescent="0.2">
      <c r="A59" s="196"/>
      <c r="B59" s="198"/>
      <c r="C59" s="200"/>
      <c r="D59" s="44" t="s">
        <v>1</v>
      </c>
      <c r="E59" s="3">
        <v>0</v>
      </c>
      <c r="F59" s="33">
        <f>SUM(G59:O59)</f>
        <v>0</v>
      </c>
      <c r="G59" s="12">
        <f>SUM(H59:K59)</f>
        <v>0</v>
      </c>
      <c r="H59" s="237">
        <f>SUM(M59:P59)</f>
        <v>0</v>
      </c>
      <c r="I59" s="238"/>
      <c r="J59" s="238"/>
      <c r="K59" s="238"/>
      <c r="L59" s="239"/>
      <c r="M59" s="12">
        <f t="shared" ref="M59:N62" si="5">SUM(N59:Q59)</f>
        <v>0</v>
      </c>
      <c r="N59" s="12">
        <f t="shared" si="5"/>
        <v>0</v>
      </c>
      <c r="O59" s="12">
        <f>SUM(Q59:S59)</f>
        <v>0</v>
      </c>
      <c r="P59" s="223"/>
      <c r="S59" s="16"/>
    </row>
    <row r="60" spans="1:19" ht="30" x14ac:dyDescent="0.2">
      <c r="A60" s="196"/>
      <c r="B60" s="198"/>
      <c r="C60" s="200"/>
      <c r="D60" s="44" t="s">
        <v>5</v>
      </c>
      <c r="E60" s="3">
        <v>0</v>
      </c>
      <c r="F60" s="33">
        <f>SUM(G60:O60)</f>
        <v>18262.86</v>
      </c>
      <c r="G60" s="12">
        <v>0</v>
      </c>
      <c r="H60" s="237">
        <v>0</v>
      </c>
      <c r="I60" s="238"/>
      <c r="J60" s="238"/>
      <c r="K60" s="238"/>
      <c r="L60" s="239"/>
      <c r="M60" s="12">
        <v>0</v>
      </c>
      <c r="N60" s="12">
        <v>18262.86</v>
      </c>
      <c r="O60" s="12">
        <f>SUM(Q60:S60)</f>
        <v>0</v>
      </c>
      <c r="P60" s="223"/>
    </row>
    <row r="61" spans="1:19" ht="30" x14ac:dyDescent="0.2">
      <c r="A61" s="196"/>
      <c r="B61" s="198"/>
      <c r="C61" s="200"/>
      <c r="D61" s="44" t="s">
        <v>12</v>
      </c>
      <c r="E61" s="3">
        <v>0</v>
      </c>
      <c r="F61" s="33">
        <f>SUM(G61:O61)</f>
        <v>9877.14</v>
      </c>
      <c r="G61" s="12">
        <v>0</v>
      </c>
      <c r="H61" s="237">
        <v>0</v>
      </c>
      <c r="I61" s="238"/>
      <c r="J61" s="238"/>
      <c r="K61" s="238"/>
      <c r="L61" s="239"/>
      <c r="M61" s="12">
        <v>0</v>
      </c>
      <c r="N61" s="12">
        <v>9877.14</v>
      </c>
      <c r="O61" s="12">
        <f>SUM(Q61:S61)</f>
        <v>0</v>
      </c>
      <c r="P61" s="223"/>
    </row>
    <row r="62" spans="1:19" ht="15" x14ac:dyDescent="0.2">
      <c r="A62" s="196"/>
      <c r="B62" s="199"/>
      <c r="C62" s="200"/>
      <c r="D62" s="44" t="s">
        <v>18</v>
      </c>
      <c r="E62" s="3">
        <v>0</v>
      </c>
      <c r="F62" s="33">
        <f>SUM(H62:O62)</f>
        <v>0</v>
      </c>
      <c r="G62" s="12">
        <f>SUM(H62:K62)</f>
        <v>0</v>
      </c>
      <c r="H62" s="237">
        <f>SUM(M62:P62)</f>
        <v>0</v>
      </c>
      <c r="I62" s="238"/>
      <c r="J62" s="238"/>
      <c r="K62" s="238"/>
      <c r="L62" s="239"/>
      <c r="M62" s="12">
        <f t="shared" si="5"/>
        <v>0</v>
      </c>
      <c r="N62" s="12">
        <f t="shared" si="5"/>
        <v>0</v>
      </c>
      <c r="O62" s="12">
        <f>SUM(Q62:S62)</f>
        <v>0</v>
      </c>
      <c r="P62" s="205" t="s">
        <v>110</v>
      </c>
    </row>
    <row r="63" spans="1:19" s="35" customFormat="1" ht="15" customHeight="1" x14ac:dyDescent="0.2">
      <c r="A63" s="196"/>
      <c r="B63" s="210" t="s">
        <v>138</v>
      </c>
      <c r="C63" s="213" t="s">
        <v>99</v>
      </c>
      <c r="D63" s="213" t="s">
        <v>93</v>
      </c>
      <c r="E63" s="34"/>
      <c r="F63" s="216" t="s">
        <v>0</v>
      </c>
      <c r="G63" s="204" t="s">
        <v>29</v>
      </c>
      <c r="H63" s="218" t="s">
        <v>206</v>
      </c>
      <c r="I63" s="219" t="s">
        <v>204</v>
      </c>
      <c r="J63" s="219"/>
      <c r="K63" s="219"/>
      <c r="L63" s="219"/>
      <c r="M63" s="204" t="s">
        <v>39</v>
      </c>
      <c r="N63" s="204" t="s">
        <v>40</v>
      </c>
      <c r="O63" s="204" t="s">
        <v>41</v>
      </c>
      <c r="P63" s="205"/>
    </row>
    <row r="64" spans="1:19" ht="24" x14ac:dyDescent="0.2">
      <c r="A64" s="196"/>
      <c r="B64" s="211"/>
      <c r="C64" s="214"/>
      <c r="D64" s="214"/>
      <c r="E64" s="3"/>
      <c r="F64" s="217"/>
      <c r="G64" s="206"/>
      <c r="H64" s="218"/>
      <c r="I64" s="144" t="s">
        <v>207</v>
      </c>
      <c r="J64" s="144" t="s">
        <v>208</v>
      </c>
      <c r="K64" s="144" t="s">
        <v>209</v>
      </c>
      <c r="L64" s="144" t="s">
        <v>205</v>
      </c>
      <c r="M64" s="206"/>
      <c r="N64" s="206"/>
      <c r="O64" s="206"/>
      <c r="P64" s="205"/>
    </row>
    <row r="65" spans="1:19" s="6" customFormat="1" ht="15" x14ac:dyDescent="0.2">
      <c r="A65" s="233"/>
      <c r="B65" s="212"/>
      <c r="C65" s="215"/>
      <c r="D65" s="215"/>
      <c r="E65" s="3"/>
      <c r="F65" s="36">
        <v>1</v>
      </c>
      <c r="G65" s="36">
        <v>0</v>
      </c>
      <c r="H65" s="86" t="s">
        <v>35</v>
      </c>
      <c r="I65" s="85">
        <v>0</v>
      </c>
      <c r="J65" s="85">
        <v>0</v>
      </c>
      <c r="K65" s="85">
        <v>0</v>
      </c>
      <c r="L65" s="85">
        <v>0</v>
      </c>
      <c r="M65" s="36">
        <v>0</v>
      </c>
      <c r="N65" s="36">
        <v>1</v>
      </c>
      <c r="O65" s="36">
        <v>0</v>
      </c>
      <c r="P65" s="205"/>
    </row>
    <row r="66" spans="1:19" ht="15" x14ac:dyDescent="0.2">
      <c r="A66" s="195" t="s">
        <v>11</v>
      </c>
      <c r="B66" s="197" t="s">
        <v>48</v>
      </c>
      <c r="C66" s="200" t="s">
        <v>44</v>
      </c>
      <c r="D66" s="44" t="s">
        <v>2</v>
      </c>
      <c r="E66" s="3">
        <f>SUM(E67:E70)</f>
        <v>0</v>
      </c>
      <c r="F66" s="33">
        <f>SUM(F67:F70)</f>
        <v>211522.05</v>
      </c>
      <c r="G66" s="3">
        <f>SUM(G67:G70)</f>
        <v>211522.05</v>
      </c>
      <c r="H66" s="207">
        <f>SUM(H67:L70)</f>
        <v>0</v>
      </c>
      <c r="I66" s="208"/>
      <c r="J66" s="208"/>
      <c r="K66" s="208"/>
      <c r="L66" s="209"/>
      <c r="M66" s="3">
        <f>SUM(M67:M70)</f>
        <v>0</v>
      </c>
      <c r="N66" s="3">
        <f>SUM(N67:N70)</f>
        <v>0</v>
      </c>
      <c r="O66" s="3">
        <f>SUM(O67:O70)</f>
        <v>0</v>
      </c>
      <c r="P66" s="205"/>
      <c r="S66" s="16"/>
    </row>
    <row r="67" spans="1:19" ht="15" x14ac:dyDescent="0.2">
      <c r="A67" s="196"/>
      <c r="B67" s="198"/>
      <c r="C67" s="200"/>
      <c r="D67" s="44" t="s">
        <v>1</v>
      </c>
      <c r="E67" s="2">
        <v>0</v>
      </c>
      <c r="F67" s="33">
        <f>SUM(G67:O67)</f>
        <v>0</v>
      </c>
      <c r="G67" s="3">
        <v>0</v>
      </c>
      <c r="H67" s="207">
        <v>0</v>
      </c>
      <c r="I67" s="208"/>
      <c r="J67" s="208"/>
      <c r="K67" s="208"/>
      <c r="L67" s="209"/>
      <c r="M67" s="3">
        <v>0</v>
      </c>
      <c r="N67" s="3">
        <v>0</v>
      </c>
      <c r="O67" s="3">
        <v>0</v>
      </c>
      <c r="P67" s="205"/>
    </row>
    <row r="68" spans="1:19" ht="30" x14ac:dyDescent="0.2">
      <c r="A68" s="196"/>
      <c r="B68" s="198"/>
      <c r="C68" s="200"/>
      <c r="D68" s="44" t="s">
        <v>5</v>
      </c>
      <c r="E68" s="2">
        <v>0</v>
      </c>
      <c r="F68" s="33">
        <f>SUM(G68:O68)</f>
        <v>138546.94</v>
      </c>
      <c r="G68" s="2">
        <v>138546.94</v>
      </c>
      <c r="H68" s="207">
        <v>0</v>
      </c>
      <c r="I68" s="208"/>
      <c r="J68" s="208"/>
      <c r="K68" s="208"/>
      <c r="L68" s="209"/>
      <c r="M68" s="2">
        <v>0</v>
      </c>
      <c r="N68" s="2">
        <v>0</v>
      </c>
      <c r="O68" s="3">
        <v>0</v>
      </c>
      <c r="P68" s="205"/>
    </row>
    <row r="69" spans="1:19" ht="30" x14ac:dyDescent="0.2">
      <c r="A69" s="196"/>
      <c r="B69" s="198"/>
      <c r="C69" s="200"/>
      <c r="D69" s="44" t="s">
        <v>12</v>
      </c>
      <c r="E69" s="2">
        <v>0</v>
      </c>
      <c r="F69" s="33">
        <f>SUM(G69:O69)</f>
        <v>72975.11</v>
      </c>
      <c r="G69" s="2">
        <v>72975.11</v>
      </c>
      <c r="H69" s="207">
        <v>0</v>
      </c>
      <c r="I69" s="208"/>
      <c r="J69" s="208"/>
      <c r="K69" s="208"/>
      <c r="L69" s="209"/>
      <c r="M69" s="2">
        <v>0</v>
      </c>
      <c r="N69" s="2">
        <v>0</v>
      </c>
      <c r="O69" s="3">
        <v>0</v>
      </c>
      <c r="P69" s="205"/>
    </row>
    <row r="70" spans="1:19" ht="15" customHeight="1" x14ac:dyDescent="0.2">
      <c r="A70" s="196"/>
      <c r="B70" s="199"/>
      <c r="C70" s="200"/>
      <c r="D70" s="44" t="s">
        <v>18</v>
      </c>
      <c r="E70" s="2">
        <v>0</v>
      </c>
      <c r="F70" s="33">
        <f>SUM(H70:O70)</f>
        <v>0</v>
      </c>
      <c r="G70" s="3">
        <v>0</v>
      </c>
      <c r="H70" s="207">
        <v>0</v>
      </c>
      <c r="I70" s="208"/>
      <c r="J70" s="208"/>
      <c r="K70" s="208"/>
      <c r="L70" s="209"/>
      <c r="M70" s="3">
        <v>0</v>
      </c>
      <c r="N70" s="3">
        <v>0</v>
      </c>
      <c r="O70" s="3">
        <v>0</v>
      </c>
      <c r="P70" s="206"/>
      <c r="Q70" s="16"/>
    </row>
    <row r="71" spans="1:19" s="35" customFormat="1" ht="15" customHeight="1" x14ac:dyDescent="0.2">
      <c r="A71" s="196"/>
      <c r="B71" s="210" t="s">
        <v>139</v>
      </c>
      <c r="C71" s="213" t="s">
        <v>99</v>
      </c>
      <c r="D71" s="213" t="s">
        <v>113</v>
      </c>
      <c r="E71" s="34"/>
      <c r="F71" s="216" t="s">
        <v>0</v>
      </c>
      <c r="G71" s="204" t="s">
        <v>29</v>
      </c>
      <c r="H71" s="218" t="s">
        <v>206</v>
      </c>
      <c r="I71" s="219" t="s">
        <v>204</v>
      </c>
      <c r="J71" s="219"/>
      <c r="K71" s="219"/>
      <c r="L71" s="219"/>
      <c r="M71" s="204" t="s">
        <v>39</v>
      </c>
      <c r="N71" s="204" t="s">
        <v>40</v>
      </c>
      <c r="O71" s="204" t="s">
        <v>41</v>
      </c>
      <c r="P71" s="223"/>
    </row>
    <row r="72" spans="1:19" ht="24" x14ac:dyDescent="0.2">
      <c r="A72" s="196"/>
      <c r="B72" s="211"/>
      <c r="C72" s="214"/>
      <c r="D72" s="214"/>
      <c r="E72" s="3"/>
      <c r="F72" s="217"/>
      <c r="G72" s="206"/>
      <c r="H72" s="218"/>
      <c r="I72" s="144" t="s">
        <v>207</v>
      </c>
      <c r="J72" s="144" t="s">
        <v>208</v>
      </c>
      <c r="K72" s="144" t="s">
        <v>209</v>
      </c>
      <c r="L72" s="144" t="s">
        <v>205</v>
      </c>
      <c r="M72" s="206"/>
      <c r="N72" s="206"/>
      <c r="O72" s="206"/>
      <c r="P72" s="223"/>
    </row>
    <row r="73" spans="1:19" ht="15" x14ac:dyDescent="0.2">
      <c r="A73" s="233"/>
      <c r="B73" s="212"/>
      <c r="C73" s="215"/>
      <c r="D73" s="215"/>
      <c r="E73" s="3"/>
      <c r="F73" s="37" t="s">
        <v>25</v>
      </c>
      <c r="G73" s="36">
        <v>1</v>
      </c>
      <c r="H73" s="87" t="s">
        <v>35</v>
      </c>
      <c r="I73" s="88">
        <v>0</v>
      </c>
      <c r="J73" s="88">
        <v>0</v>
      </c>
      <c r="K73" s="88">
        <v>0</v>
      </c>
      <c r="L73" s="88">
        <v>0</v>
      </c>
      <c r="M73" s="36">
        <v>0</v>
      </c>
      <c r="N73" s="36">
        <v>0</v>
      </c>
      <c r="O73" s="36">
        <v>0</v>
      </c>
      <c r="P73" s="223"/>
    </row>
    <row r="74" spans="1:19" ht="15" customHeight="1" x14ac:dyDescent="0.2">
      <c r="A74" s="195" t="s">
        <v>111</v>
      </c>
      <c r="B74" s="197" t="s">
        <v>77</v>
      </c>
      <c r="C74" s="200" t="s">
        <v>44</v>
      </c>
      <c r="D74" s="44" t="s">
        <v>2</v>
      </c>
      <c r="E74" s="3">
        <f>SUM(E75:E78)</f>
        <v>15400</v>
      </c>
      <c r="F74" s="33">
        <f>SUM(F75:F78)</f>
        <v>20949.739999999998</v>
      </c>
      <c r="G74" s="3">
        <f>SUM(G75:G78)</f>
        <v>20949.739999999998</v>
      </c>
      <c r="H74" s="207">
        <f>SUM(H75:L78)</f>
        <v>0</v>
      </c>
      <c r="I74" s="208"/>
      <c r="J74" s="208"/>
      <c r="K74" s="208"/>
      <c r="L74" s="209"/>
      <c r="M74" s="3">
        <f>SUM(M75:M78)</f>
        <v>0</v>
      </c>
      <c r="N74" s="3">
        <f>SUM(N75:N78)</f>
        <v>0</v>
      </c>
      <c r="O74" s="3">
        <f>SUM(O75:O78)</f>
        <v>0</v>
      </c>
      <c r="P74" s="204" t="s">
        <v>110</v>
      </c>
    </row>
    <row r="75" spans="1:19" ht="15" x14ac:dyDescent="0.2">
      <c r="A75" s="196"/>
      <c r="B75" s="198"/>
      <c r="C75" s="200"/>
      <c r="D75" s="44" t="s">
        <v>1</v>
      </c>
      <c r="E75" s="2">
        <v>0</v>
      </c>
      <c r="F75" s="33">
        <f>SUM(G75:O75)</f>
        <v>0</v>
      </c>
      <c r="G75" s="3">
        <v>0</v>
      </c>
      <c r="H75" s="207">
        <v>0</v>
      </c>
      <c r="I75" s="208"/>
      <c r="J75" s="208"/>
      <c r="K75" s="208"/>
      <c r="L75" s="209"/>
      <c r="M75" s="3">
        <v>0</v>
      </c>
      <c r="N75" s="3">
        <v>0</v>
      </c>
      <c r="O75" s="3">
        <v>0</v>
      </c>
      <c r="P75" s="205"/>
    </row>
    <row r="76" spans="1:19" ht="30" x14ac:dyDescent="0.2">
      <c r="A76" s="196"/>
      <c r="B76" s="198"/>
      <c r="C76" s="200"/>
      <c r="D76" s="44" t="s">
        <v>5</v>
      </c>
      <c r="E76" s="2">
        <v>4620</v>
      </c>
      <c r="F76" s="33">
        <f>SUM(G76:O76)</f>
        <v>6284.92</v>
      </c>
      <c r="G76" s="2">
        <v>6284.92</v>
      </c>
      <c r="H76" s="207">
        <v>0</v>
      </c>
      <c r="I76" s="208"/>
      <c r="J76" s="208"/>
      <c r="K76" s="208"/>
      <c r="L76" s="209"/>
      <c r="M76" s="3">
        <v>0</v>
      </c>
      <c r="N76" s="3">
        <v>0</v>
      </c>
      <c r="O76" s="3">
        <v>0</v>
      </c>
      <c r="P76" s="205"/>
      <c r="R76" s="20"/>
    </row>
    <row r="77" spans="1:19" ht="30" x14ac:dyDescent="0.2">
      <c r="A77" s="196"/>
      <c r="B77" s="198"/>
      <c r="C77" s="200"/>
      <c r="D77" s="44" t="s">
        <v>12</v>
      </c>
      <c r="E77" s="2">
        <v>10780</v>
      </c>
      <c r="F77" s="33">
        <f>SUM(G77:O77)</f>
        <v>14664.82</v>
      </c>
      <c r="G77" s="2">
        <v>14664.82</v>
      </c>
      <c r="H77" s="207">
        <v>0</v>
      </c>
      <c r="I77" s="208"/>
      <c r="J77" s="208"/>
      <c r="K77" s="208"/>
      <c r="L77" s="209"/>
      <c r="M77" s="3">
        <v>0</v>
      </c>
      <c r="N77" s="3">
        <v>0</v>
      </c>
      <c r="O77" s="3">
        <v>0</v>
      </c>
      <c r="P77" s="205"/>
      <c r="R77" s="17"/>
    </row>
    <row r="78" spans="1:19" ht="15" x14ac:dyDescent="0.2">
      <c r="A78" s="196"/>
      <c r="B78" s="199"/>
      <c r="C78" s="200"/>
      <c r="D78" s="44" t="s">
        <v>18</v>
      </c>
      <c r="E78" s="2">
        <v>0</v>
      </c>
      <c r="F78" s="33">
        <f>SUM(H78:O78)</f>
        <v>0</v>
      </c>
      <c r="G78" s="3">
        <v>0</v>
      </c>
      <c r="H78" s="207">
        <v>0</v>
      </c>
      <c r="I78" s="208"/>
      <c r="J78" s="208"/>
      <c r="K78" s="208"/>
      <c r="L78" s="209"/>
      <c r="M78" s="3">
        <v>0</v>
      </c>
      <c r="N78" s="3">
        <v>0</v>
      </c>
      <c r="O78" s="3">
        <v>0</v>
      </c>
      <c r="P78" s="206"/>
    </row>
    <row r="79" spans="1:19" s="35" customFormat="1" ht="15" customHeight="1" x14ac:dyDescent="0.2">
      <c r="A79" s="196"/>
      <c r="B79" s="210" t="s">
        <v>140</v>
      </c>
      <c r="C79" s="213" t="s">
        <v>99</v>
      </c>
      <c r="D79" s="213" t="s">
        <v>113</v>
      </c>
      <c r="E79" s="34"/>
      <c r="F79" s="216" t="s">
        <v>0</v>
      </c>
      <c r="G79" s="204" t="s">
        <v>29</v>
      </c>
      <c r="H79" s="218" t="s">
        <v>206</v>
      </c>
      <c r="I79" s="219" t="s">
        <v>204</v>
      </c>
      <c r="J79" s="219"/>
      <c r="K79" s="219"/>
      <c r="L79" s="219"/>
      <c r="M79" s="204" t="s">
        <v>39</v>
      </c>
      <c r="N79" s="204" t="s">
        <v>40</v>
      </c>
      <c r="O79" s="204" t="s">
        <v>41</v>
      </c>
      <c r="P79" s="204"/>
    </row>
    <row r="80" spans="1:19" ht="24" x14ac:dyDescent="0.2">
      <c r="A80" s="196"/>
      <c r="B80" s="211"/>
      <c r="C80" s="214"/>
      <c r="D80" s="214"/>
      <c r="E80" s="3"/>
      <c r="F80" s="217"/>
      <c r="G80" s="206"/>
      <c r="H80" s="218"/>
      <c r="I80" s="144" t="s">
        <v>207</v>
      </c>
      <c r="J80" s="144" t="s">
        <v>208</v>
      </c>
      <c r="K80" s="144" t="s">
        <v>209</v>
      </c>
      <c r="L80" s="144" t="s">
        <v>205</v>
      </c>
      <c r="M80" s="206"/>
      <c r="N80" s="206"/>
      <c r="O80" s="206"/>
      <c r="P80" s="205"/>
    </row>
    <row r="81" spans="1:18" s="6" customFormat="1" ht="15" x14ac:dyDescent="0.2">
      <c r="A81" s="233"/>
      <c r="B81" s="212"/>
      <c r="C81" s="215"/>
      <c r="D81" s="215"/>
      <c r="E81" s="3"/>
      <c r="F81" s="37" t="s">
        <v>141</v>
      </c>
      <c r="G81" s="36">
        <v>3</v>
      </c>
      <c r="H81" s="86" t="s">
        <v>35</v>
      </c>
      <c r="I81" s="85">
        <v>0</v>
      </c>
      <c r="J81" s="85">
        <v>0</v>
      </c>
      <c r="K81" s="85">
        <v>0</v>
      </c>
      <c r="L81" s="85">
        <v>0</v>
      </c>
      <c r="M81" s="36">
        <v>0</v>
      </c>
      <c r="N81" s="36">
        <v>0</v>
      </c>
      <c r="O81" s="36">
        <v>0</v>
      </c>
      <c r="P81" s="206"/>
    </row>
    <row r="82" spans="1:18" ht="15" customHeight="1" x14ac:dyDescent="0.2">
      <c r="A82" s="195" t="s">
        <v>33</v>
      </c>
      <c r="B82" s="197" t="s">
        <v>210</v>
      </c>
      <c r="C82" s="200" t="s">
        <v>44</v>
      </c>
      <c r="D82" s="44" t="s">
        <v>2</v>
      </c>
      <c r="E82" s="3">
        <f>SUM(E83:E86)</f>
        <v>0</v>
      </c>
      <c r="F82" s="33">
        <f>SUM(F83:F86)</f>
        <v>18329.710000000003</v>
      </c>
      <c r="G82" s="3">
        <f>SUM(G83:G86)</f>
        <v>4844.97</v>
      </c>
      <c r="H82" s="207">
        <f>SUM(H83:L86)</f>
        <v>13484.74</v>
      </c>
      <c r="I82" s="208"/>
      <c r="J82" s="208"/>
      <c r="K82" s="208"/>
      <c r="L82" s="209"/>
      <c r="M82" s="3">
        <f>SUM(M83:M86)</f>
        <v>0</v>
      </c>
      <c r="N82" s="3">
        <f>SUM(N83:N86)</f>
        <v>0</v>
      </c>
      <c r="O82" s="3">
        <f>SUM(O83:O86)</f>
        <v>0</v>
      </c>
      <c r="P82" s="204" t="s">
        <v>110</v>
      </c>
    </row>
    <row r="83" spans="1:18" ht="15" x14ac:dyDescent="0.2">
      <c r="A83" s="196"/>
      <c r="B83" s="198"/>
      <c r="C83" s="200"/>
      <c r="D83" s="44" t="s">
        <v>1</v>
      </c>
      <c r="E83" s="2">
        <v>0</v>
      </c>
      <c r="F83" s="33">
        <f>SUM(G83:O83)</f>
        <v>0</v>
      </c>
      <c r="G83" s="3">
        <v>0</v>
      </c>
      <c r="H83" s="207">
        <v>0</v>
      </c>
      <c r="I83" s="208"/>
      <c r="J83" s="208"/>
      <c r="K83" s="208"/>
      <c r="L83" s="209"/>
      <c r="M83" s="3">
        <v>0</v>
      </c>
      <c r="N83" s="3">
        <v>0</v>
      </c>
      <c r="O83" s="3">
        <v>0</v>
      </c>
      <c r="P83" s="205"/>
    </row>
    <row r="84" spans="1:18" ht="30" x14ac:dyDescent="0.2">
      <c r="A84" s="196"/>
      <c r="B84" s="198"/>
      <c r="C84" s="200"/>
      <c r="D84" s="44" t="s">
        <v>5</v>
      </c>
      <c r="E84" s="2">
        <v>0</v>
      </c>
      <c r="F84" s="33">
        <f>SUM(G84:O84)</f>
        <v>1453.49</v>
      </c>
      <c r="G84" s="2">
        <v>1453.49</v>
      </c>
      <c r="H84" s="207">
        <v>0</v>
      </c>
      <c r="I84" s="208"/>
      <c r="J84" s="208"/>
      <c r="K84" s="208"/>
      <c r="L84" s="209"/>
      <c r="M84" s="2">
        <v>0</v>
      </c>
      <c r="N84" s="2">
        <v>0</v>
      </c>
      <c r="O84" s="2">
        <v>0</v>
      </c>
      <c r="P84" s="205"/>
    </row>
    <row r="85" spans="1:18" ht="30" x14ac:dyDescent="0.2">
      <c r="A85" s="196"/>
      <c r="B85" s="198"/>
      <c r="C85" s="200"/>
      <c r="D85" s="44" t="s">
        <v>12</v>
      </c>
      <c r="E85" s="2">
        <v>0</v>
      </c>
      <c r="F85" s="33">
        <f>SUM(G85:O85)</f>
        <v>16876.22</v>
      </c>
      <c r="G85" s="2">
        <v>3391.48</v>
      </c>
      <c r="H85" s="207">
        <v>13484.74</v>
      </c>
      <c r="I85" s="208"/>
      <c r="J85" s="208"/>
      <c r="K85" s="208"/>
      <c r="L85" s="209"/>
      <c r="M85" s="2">
        <v>0</v>
      </c>
      <c r="N85" s="2">
        <v>0</v>
      </c>
      <c r="O85" s="2">
        <v>0</v>
      </c>
      <c r="P85" s="205"/>
      <c r="R85" s="17"/>
    </row>
    <row r="86" spans="1:18" ht="15" x14ac:dyDescent="0.2">
      <c r="A86" s="196"/>
      <c r="B86" s="199"/>
      <c r="C86" s="200"/>
      <c r="D86" s="44" t="s">
        <v>18</v>
      </c>
      <c r="E86" s="2">
        <v>0</v>
      </c>
      <c r="F86" s="33">
        <f>SUM(H86:O86)</f>
        <v>0</v>
      </c>
      <c r="G86" s="3">
        <v>0</v>
      </c>
      <c r="H86" s="207">
        <v>0</v>
      </c>
      <c r="I86" s="208"/>
      <c r="J86" s="208"/>
      <c r="K86" s="208"/>
      <c r="L86" s="209"/>
      <c r="M86" s="3">
        <v>0</v>
      </c>
      <c r="N86" s="3">
        <v>0</v>
      </c>
      <c r="O86" s="3">
        <v>0</v>
      </c>
      <c r="P86" s="206"/>
    </row>
    <row r="87" spans="1:18" s="35" customFormat="1" ht="21.75" customHeight="1" x14ac:dyDescent="0.2">
      <c r="A87" s="196"/>
      <c r="B87" s="210" t="s">
        <v>281</v>
      </c>
      <c r="C87" s="213" t="s">
        <v>99</v>
      </c>
      <c r="D87" s="213" t="s">
        <v>113</v>
      </c>
      <c r="E87" s="34"/>
      <c r="F87" s="216" t="s">
        <v>0</v>
      </c>
      <c r="G87" s="204" t="s">
        <v>29</v>
      </c>
      <c r="H87" s="218" t="s">
        <v>206</v>
      </c>
      <c r="I87" s="219" t="s">
        <v>204</v>
      </c>
      <c r="J87" s="219"/>
      <c r="K87" s="219"/>
      <c r="L87" s="219"/>
      <c r="M87" s="204" t="s">
        <v>39</v>
      </c>
      <c r="N87" s="204" t="s">
        <v>40</v>
      </c>
      <c r="O87" s="204" t="s">
        <v>41</v>
      </c>
      <c r="P87" s="204"/>
    </row>
    <row r="88" spans="1:18" ht="28.5" customHeight="1" x14ac:dyDescent="0.2">
      <c r="A88" s="196"/>
      <c r="B88" s="211"/>
      <c r="C88" s="214"/>
      <c r="D88" s="214"/>
      <c r="E88" s="3"/>
      <c r="F88" s="217"/>
      <c r="G88" s="206"/>
      <c r="H88" s="218"/>
      <c r="I88" s="144" t="s">
        <v>207</v>
      </c>
      <c r="J88" s="144" t="s">
        <v>208</v>
      </c>
      <c r="K88" s="144" t="s">
        <v>209</v>
      </c>
      <c r="L88" s="144" t="s">
        <v>205</v>
      </c>
      <c r="M88" s="206"/>
      <c r="N88" s="206"/>
      <c r="O88" s="206"/>
      <c r="P88" s="205"/>
    </row>
    <row r="89" spans="1:18" ht="21.75" customHeight="1" x14ac:dyDescent="0.2">
      <c r="A89" s="196"/>
      <c r="B89" s="212"/>
      <c r="C89" s="215"/>
      <c r="D89" s="215"/>
      <c r="E89" s="3"/>
      <c r="F89" s="37" t="s">
        <v>25</v>
      </c>
      <c r="G89" s="36">
        <v>0</v>
      </c>
      <c r="H89" s="87" t="s">
        <v>25</v>
      </c>
      <c r="I89" s="88">
        <v>0</v>
      </c>
      <c r="J89" s="88">
        <v>0</v>
      </c>
      <c r="K89" s="88">
        <v>0</v>
      </c>
      <c r="L89" s="88">
        <v>1</v>
      </c>
      <c r="M89" s="36">
        <v>0</v>
      </c>
      <c r="N89" s="36">
        <v>0</v>
      </c>
      <c r="O89" s="36">
        <v>0</v>
      </c>
      <c r="P89" s="206"/>
    </row>
    <row r="90" spans="1:18" ht="21.75" customHeight="1" x14ac:dyDescent="0.2">
      <c r="A90" s="195" t="s">
        <v>73</v>
      </c>
      <c r="B90" s="197" t="s">
        <v>295</v>
      </c>
      <c r="C90" s="200" t="s">
        <v>44</v>
      </c>
      <c r="D90" s="44" t="s">
        <v>2</v>
      </c>
      <c r="E90" s="3"/>
      <c r="F90" s="33">
        <f>SUM(G90:O90)</f>
        <v>34367.5</v>
      </c>
      <c r="G90" s="3">
        <v>0</v>
      </c>
      <c r="H90" s="201">
        <f>SUM(H91:L94)</f>
        <v>34367.5</v>
      </c>
      <c r="I90" s="202"/>
      <c r="J90" s="202"/>
      <c r="K90" s="202"/>
      <c r="L90" s="203"/>
      <c r="M90" s="3">
        <v>0</v>
      </c>
      <c r="N90" s="3">
        <v>0</v>
      </c>
      <c r="O90" s="3">
        <v>0</v>
      </c>
      <c r="P90" s="204" t="s">
        <v>110</v>
      </c>
    </row>
    <row r="91" spans="1:18" ht="21.75" customHeight="1" x14ac:dyDescent="0.2">
      <c r="A91" s="196"/>
      <c r="B91" s="198"/>
      <c r="C91" s="200"/>
      <c r="D91" s="44" t="s">
        <v>1</v>
      </c>
      <c r="E91" s="2"/>
      <c r="F91" s="33">
        <v>0</v>
      </c>
      <c r="G91" s="3">
        <v>0</v>
      </c>
      <c r="H91" s="207">
        <v>0</v>
      </c>
      <c r="I91" s="208"/>
      <c r="J91" s="208"/>
      <c r="K91" s="208"/>
      <c r="L91" s="209"/>
      <c r="M91" s="3">
        <v>0</v>
      </c>
      <c r="N91" s="3">
        <v>0</v>
      </c>
      <c r="O91" s="3">
        <v>0</v>
      </c>
      <c r="P91" s="205"/>
    </row>
    <row r="92" spans="1:18" ht="21.75" customHeight="1" x14ac:dyDescent="0.2">
      <c r="A92" s="196"/>
      <c r="B92" s="198"/>
      <c r="C92" s="200"/>
      <c r="D92" s="44" t="s">
        <v>5</v>
      </c>
      <c r="E92" s="2"/>
      <c r="F92" s="33">
        <v>0</v>
      </c>
      <c r="G92" s="2">
        <v>0</v>
      </c>
      <c r="H92" s="207">
        <v>0</v>
      </c>
      <c r="I92" s="208"/>
      <c r="J92" s="208"/>
      <c r="K92" s="208"/>
      <c r="L92" s="209"/>
      <c r="M92" s="2">
        <v>0</v>
      </c>
      <c r="N92" s="2">
        <v>0</v>
      </c>
      <c r="O92" s="2">
        <v>0</v>
      </c>
      <c r="P92" s="205"/>
    </row>
    <row r="93" spans="1:18" ht="29.25" customHeight="1" x14ac:dyDescent="0.2">
      <c r="A93" s="196"/>
      <c r="B93" s="198"/>
      <c r="C93" s="200"/>
      <c r="D93" s="44" t="s">
        <v>12</v>
      </c>
      <c r="E93" s="2"/>
      <c r="F93" s="33">
        <f>SUM(G93:O93)</f>
        <v>34367.5</v>
      </c>
      <c r="G93" s="2">
        <v>0</v>
      </c>
      <c r="H93" s="201">
        <v>34367.5</v>
      </c>
      <c r="I93" s="202"/>
      <c r="J93" s="202"/>
      <c r="K93" s="202"/>
      <c r="L93" s="203"/>
      <c r="M93" s="2">
        <v>0</v>
      </c>
      <c r="N93" s="2">
        <v>0</v>
      </c>
      <c r="O93" s="2">
        <v>0</v>
      </c>
      <c r="P93" s="205"/>
    </row>
    <row r="94" spans="1:18" ht="21.75" customHeight="1" x14ac:dyDescent="0.2">
      <c r="A94" s="196"/>
      <c r="B94" s="199"/>
      <c r="C94" s="200"/>
      <c r="D94" s="44" t="s">
        <v>18</v>
      </c>
      <c r="E94" s="2"/>
      <c r="F94" s="33">
        <v>0</v>
      </c>
      <c r="G94" s="3">
        <v>0</v>
      </c>
      <c r="H94" s="207">
        <v>0</v>
      </c>
      <c r="I94" s="208"/>
      <c r="J94" s="208"/>
      <c r="K94" s="208"/>
      <c r="L94" s="209"/>
      <c r="M94" s="3">
        <v>0</v>
      </c>
      <c r="N94" s="3">
        <v>0</v>
      </c>
      <c r="O94" s="3">
        <v>0</v>
      </c>
      <c r="P94" s="206"/>
    </row>
    <row r="95" spans="1:18" ht="21.75" customHeight="1" x14ac:dyDescent="0.2">
      <c r="A95" s="196"/>
      <c r="B95" s="210" t="s">
        <v>296</v>
      </c>
      <c r="C95" s="213" t="s">
        <v>99</v>
      </c>
      <c r="D95" s="213" t="s">
        <v>113</v>
      </c>
      <c r="E95" s="34"/>
      <c r="F95" s="216" t="s">
        <v>0</v>
      </c>
      <c r="G95" s="204" t="s">
        <v>29</v>
      </c>
      <c r="H95" s="218" t="s">
        <v>206</v>
      </c>
      <c r="I95" s="219" t="s">
        <v>204</v>
      </c>
      <c r="J95" s="219"/>
      <c r="K95" s="219"/>
      <c r="L95" s="219"/>
      <c r="M95" s="204" t="s">
        <v>39</v>
      </c>
      <c r="N95" s="204" t="s">
        <v>40</v>
      </c>
      <c r="O95" s="204" t="s">
        <v>41</v>
      </c>
      <c r="P95" s="204"/>
    </row>
    <row r="96" spans="1:18" ht="21.75" customHeight="1" x14ac:dyDescent="0.2">
      <c r="A96" s="196"/>
      <c r="B96" s="211"/>
      <c r="C96" s="214"/>
      <c r="D96" s="214"/>
      <c r="E96" s="3"/>
      <c r="F96" s="217"/>
      <c r="G96" s="206"/>
      <c r="H96" s="218"/>
      <c r="I96" s="144" t="s">
        <v>207</v>
      </c>
      <c r="J96" s="144" t="s">
        <v>208</v>
      </c>
      <c r="K96" s="144" t="s">
        <v>209</v>
      </c>
      <c r="L96" s="144" t="s">
        <v>205</v>
      </c>
      <c r="M96" s="206"/>
      <c r="N96" s="206"/>
      <c r="O96" s="206"/>
      <c r="P96" s="205"/>
    </row>
    <row r="97" spans="1:18" ht="21.75" customHeight="1" x14ac:dyDescent="0.2">
      <c r="A97" s="196"/>
      <c r="B97" s="212"/>
      <c r="C97" s="215"/>
      <c r="D97" s="215"/>
      <c r="E97" s="3"/>
      <c r="F97" s="37" t="s">
        <v>107</v>
      </c>
      <c r="G97" s="36">
        <v>0</v>
      </c>
      <c r="H97" s="87" t="s">
        <v>107</v>
      </c>
      <c r="I97" s="88">
        <v>0</v>
      </c>
      <c r="J97" s="88">
        <v>0</v>
      </c>
      <c r="K97" s="88">
        <v>0</v>
      </c>
      <c r="L97" s="88">
        <v>2</v>
      </c>
      <c r="M97" s="36">
        <v>0</v>
      </c>
      <c r="N97" s="36">
        <v>0</v>
      </c>
      <c r="O97" s="36">
        <v>0</v>
      </c>
      <c r="P97" s="206"/>
    </row>
    <row r="98" spans="1:18" ht="15" customHeight="1" x14ac:dyDescent="0.2">
      <c r="A98" s="195" t="s">
        <v>297</v>
      </c>
      <c r="B98" s="197" t="s">
        <v>88</v>
      </c>
      <c r="C98" s="200" t="s">
        <v>44</v>
      </c>
      <c r="D98" s="44" t="s">
        <v>2</v>
      </c>
      <c r="E98" s="3">
        <f>SUM(E99:E102)</f>
        <v>0</v>
      </c>
      <c r="F98" s="33">
        <f>SUM(F99:F102)</f>
        <v>6500</v>
      </c>
      <c r="G98" s="3">
        <f>SUM(G99:G102)</f>
        <v>6500</v>
      </c>
      <c r="H98" s="207">
        <f>SUM(H99:L102)</f>
        <v>0</v>
      </c>
      <c r="I98" s="208"/>
      <c r="J98" s="208"/>
      <c r="K98" s="208"/>
      <c r="L98" s="209"/>
      <c r="M98" s="3">
        <f>SUM(M99:M102)</f>
        <v>0</v>
      </c>
      <c r="N98" s="3">
        <f>SUM(N99:N102)</f>
        <v>0</v>
      </c>
      <c r="O98" s="3">
        <f>SUM(O99:O102)</f>
        <v>0</v>
      </c>
      <c r="P98" s="204" t="s">
        <v>110</v>
      </c>
    </row>
    <row r="99" spans="1:18" ht="15" x14ac:dyDescent="0.2">
      <c r="A99" s="196"/>
      <c r="B99" s="198"/>
      <c r="C99" s="200"/>
      <c r="D99" s="44" t="s">
        <v>1</v>
      </c>
      <c r="E99" s="2">
        <v>0</v>
      </c>
      <c r="F99" s="33">
        <f>SUM(G99:O99)</f>
        <v>0</v>
      </c>
      <c r="G99" s="3">
        <v>0</v>
      </c>
      <c r="H99" s="207">
        <v>0</v>
      </c>
      <c r="I99" s="208"/>
      <c r="J99" s="208"/>
      <c r="K99" s="208"/>
      <c r="L99" s="209"/>
      <c r="M99" s="3">
        <v>0</v>
      </c>
      <c r="N99" s="3">
        <v>0</v>
      </c>
      <c r="O99" s="3">
        <v>0</v>
      </c>
      <c r="P99" s="205"/>
    </row>
    <row r="100" spans="1:18" ht="30" x14ac:dyDescent="0.2">
      <c r="A100" s="196"/>
      <c r="B100" s="198"/>
      <c r="C100" s="200"/>
      <c r="D100" s="44" t="s">
        <v>5</v>
      </c>
      <c r="E100" s="2">
        <v>0</v>
      </c>
      <c r="F100" s="33">
        <f>SUM(G100:O100)</f>
        <v>0</v>
      </c>
      <c r="G100" s="2">
        <v>0</v>
      </c>
      <c r="H100" s="207">
        <v>0</v>
      </c>
      <c r="I100" s="208"/>
      <c r="J100" s="208"/>
      <c r="K100" s="208"/>
      <c r="L100" s="209"/>
      <c r="M100" s="2">
        <v>0</v>
      </c>
      <c r="N100" s="2">
        <v>0</v>
      </c>
      <c r="O100" s="2">
        <v>0</v>
      </c>
      <c r="P100" s="205"/>
    </row>
    <row r="101" spans="1:18" ht="30" x14ac:dyDescent="0.2">
      <c r="A101" s="196"/>
      <c r="B101" s="198"/>
      <c r="C101" s="200"/>
      <c r="D101" s="44" t="s">
        <v>12</v>
      </c>
      <c r="E101" s="2">
        <v>0</v>
      </c>
      <c r="F101" s="33">
        <f>SUM(G101:O101)</f>
        <v>6500</v>
      </c>
      <c r="G101" s="2">
        <v>6500</v>
      </c>
      <c r="H101" s="207">
        <v>0</v>
      </c>
      <c r="I101" s="208"/>
      <c r="J101" s="208"/>
      <c r="K101" s="208"/>
      <c r="L101" s="209"/>
      <c r="M101" s="2">
        <v>0</v>
      </c>
      <c r="N101" s="2">
        <v>0</v>
      </c>
      <c r="O101" s="2">
        <v>0</v>
      </c>
      <c r="P101" s="205"/>
      <c r="R101" s="17"/>
    </row>
    <row r="102" spans="1:18" ht="15" x14ac:dyDescent="0.2">
      <c r="A102" s="196"/>
      <c r="B102" s="199"/>
      <c r="C102" s="200"/>
      <c r="D102" s="44" t="s">
        <v>18</v>
      </c>
      <c r="E102" s="2">
        <v>0</v>
      </c>
      <c r="F102" s="33">
        <f>SUM(H102:O102)</f>
        <v>0</v>
      </c>
      <c r="G102" s="3">
        <v>0</v>
      </c>
      <c r="H102" s="207">
        <v>0</v>
      </c>
      <c r="I102" s="208"/>
      <c r="J102" s="208"/>
      <c r="K102" s="208"/>
      <c r="L102" s="209"/>
      <c r="M102" s="3">
        <v>0</v>
      </c>
      <c r="N102" s="3">
        <v>0</v>
      </c>
      <c r="O102" s="3">
        <v>0</v>
      </c>
      <c r="P102" s="206"/>
    </row>
    <row r="103" spans="1:18" s="35" customFormat="1" ht="15" customHeight="1" x14ac:dyDescent="0.2">
      <c r="A103" s="196"/>
      <c r="B103" s="210" t="s">
        <v>142</v>
      </c>
      <c r="C103" s="213" t="s">
        <v>99</v>
      </c>
      <c r="D103" s="213" t="s">
        <v>113</v>
      </c>
      <c r="E103" s="34"/>
      <c r="F103" s="216" t="s">
        <v>0</v>
      </c>
      <c r="G103" s="204" t="s">
        <v>29</v>
      </c>
      <c r="H103" s="218" t="s">
        <v>206</v>
      </c>
      <c r="I103" s="219" t="s">
        <v>204</v>
      </c>
      <c r="J103" s="219"/>
      <c r="K103" s="219"/>
      <c r="L103" s="219"/>
      <c r="M103" s="204" t="s">
        <v>39</v>
      </c>
      <c r="N103" s="204" t="s">
        <v>40</v>
      </c>
      <c r="O103" s="204" t="s">
        <v>41</v>
      </c>
      <c r="P103" s="223"/>
    </row>
    <row r="104" spans="1:18" ht="24" x14ac:dyDescent="0.2">
      <c r="A104" s="196"/>
      <c r="B104" s="211"/>
      <c r="C104" s="214"/>
      <c r="D104" s="214"/>
      <c r="E104" s="3"/>
      <c r="F104" s="217"/>
      <c r="G104" s="206"/>
      <c r="H104" s="218"/>
      <c r="I104" s="144" t="s">
        <v>207</v>
      </c>
      <c r="J104" s="144" t="s">
        <v>208</v>
      </c>
      <c r="K104" s="144" t="s">
        <v>209</v>
      </c>
      <c r="L104" s="144" t="s">
        <v>205</v>
      </c>
      <c r="M104" s="206"/>
      <c r="N104" s="206"/>
      <c r="O104" s="206"/>
      <c r="P104" s="223"/>
    </row>
    <row r="105" spans="1:18" s="6" customFormat="1" ht="15" x14ac:dyDescent="0.2">
      <c r="A105" s="196"/>
      <c r="B105" s="212"/>
      <c r="C105" s="215"/>
      <c r="D105" s="215"/>
      <c r="E105" s="3"/>
      <c r="F105" s="37">
        <v>0</v>
      </c>
      <c r="G105" s="36">
        <v>0</v>
      </c>
      <c r="H105" s="86" t="s">
        <v>35</v>
      </c>
      <c r="I105" s="85">
        <v>0</v>
      </c>
      <c r="J105" s="85">
        <v>0</v>
      </c>
      <c r="K105" s="85">
        <v>0</v>
      </c>
      <c r="L105" s="85">
        <v>0</v>
      </c>
      <c r="M105" s="36">
        <v>0</v>
      </c>
      <c r="N105" s="36">
        <v>0</v>
      </c>
      <c r="O105" s="36">
        <v>0</v>
      </c>
      <c r="P105" s="223"/>
    </row>
    <row r="106" spans="1:18" s="35" customFormat="1" ht="15" customHeight="1" x14ac:dyDescent="0.2">
      <c r="A106" s="196"/>
      <c r="B106" s="210" t="s">
        <v>143</v>
      </c>
      <c r="C106" s="213" t="s">
        <v>99</v>
      </c>
      <c r="D106" s="213" t="s">
        <v>113</v>
      </c>
      <c r="E106" s="34"/>
      <c r="F106" s="234" t="s">
        <v>0</v>
      </c>
      <c r="G106" s="204" t="s">
        <v>29</v>
      </c>
      <c r="H106" s="218" t="s">
        <v>206</v>
      </c>
      <c r="I106" s="219" t="s">
        <v>204</v>
      </c>
      <c r="J106" s="219"/>
      <c r="K106" s="219"/>
      <c r="L106" s="219"/>
      <c r="M106" s="204" t="s">
        <v>39</v>
      </c>
      <c r="N106" s="204" t="s">
        <v>40</v>
      </c>
      <c r="O106" s="204" t="s">
        <v>41</v>
      </c>
      <c r="P106" s="223"/>
    </row>
    <row r="107" spans="1:18" ht="24" x14ac:dyDescent="0.2">
      <c r="A107" s="196"/>
      <c r="B107" s="211"/>
      <c r="C107" s="214"/>
      <c r="D107" s="214"/>
      <c r="E107" s="3"/>
      <c r="F107" s="235"/>
      <c r="G107" s="206"/>
      <c r="H107" s="218"/>
      <c r="I107" s="144" t="s">
        <v>207</v>
      </c>
      <c r="J107" s="144" t="s">
        <v>208</v>
      </c>
      <c r="K107" s="144" t="s">
        <v>209</v>
      </c>
      <c r="L107" s="144" t="s">
        <v>205</v>
      </c>
      <c r="M107" s="206"/>
      <c r="N107" s="206"/>
      <c r="O107" s="206"/>
      <c r="P107" s="223"/>
    </row>
    <row r="108" spans="1:18" s="6" customFormat="1" ht="15" x14ac:dyDescent="0.2">
      <c r="A108" s="233"/>
      <c r="B108" s="212"/>
      <c r="C108" s="215"/>
      <c r="D108" s="215"/>
      <c r="E108" s="3"/>
      <c r="F108" s="37">
        <v>3</v>
      </c>
      <c r="G108" s="36">
        <v>3</v>
      </c>
      <c r="H108" s="86" t="s">
        <v>35</v>
      </c>
      <c r="I108" s="85">
        <v>0</v>
      </c>
      <c r="J108" s="85">
        <v>0</v>
      </c>
      <c r="K108" s="85">
        <v>0</v>
      </c>
      <c r="L108" s="85">
        <v>0</v>
      </c>
      <c r="M108" s="36">
        <v>0</v>
      </c>
      <c r="N108" s="36">
        <v>0</v>
      </c>
      <c r="O108" s="36">
        <v>0</v>
      </c>
      <c r="P108" s="223"/>
    </row>
    <row r="109" spans="1:18" ht="15" customHeight="1" x14ac:dyDescent="0.2">
      <c r="A109" s="224"/>
      <c r="B109" s="227" t="s">
        <v>144</v>
      </c>
      <c r="C109" s="228"/>
      <c r="D109" s="140" t="s">
        <v>2</v>
      </c>
      <c r="E109" s="24">
        <v>0</v>
      </c>
      <c r="F109" s="24">
        <f>F53+F16</f>
        <v>779298.27</v>
      </c>
      <c r="G109" s="24">
        <f>SUM(G110:G113)</f>
        <v>535486.03</v>
      </c>
      <c r="H109" s="220">
        <f>SUM(H110:L113)</f>
        <v>143992.24</v>
      </c>
      <c r="I109" s="221"/>
      <c r="J109" s="221"/>
      <c r="K109" s="221"/>
      <c r="L109" s="222"/>
      <c r="M109" s="24">
        <f>SUM(M110:M113)</f>
        <v>71680</v>
      </c>
      <c r="N109" s="24">
        <f>SUM(N110:N113)</f>
        <v>28140</v>
      </c>
      <c r="O109" s="24">
        <f>SUM(O110:O113)</f>
        <v>0</v>
      </c>
      <c r="P109" s="204"/>
    </row>
    <row r="110" spans="1:18" x14ac:dyDescent="0.2">
      <c r="A110" s="225"/>
      <c r="B110" s="229"/>
      <c r="C110" s="230"/>
      <c r="D110" s="140" t="s">
        <v>1</v>
      </c>
      <c r="E110" s="24">
        <v>0</v>
      </c>
      <c r="F110" s="24">
        <f>F54+F17</f>
        <v>142109.78</v>
      </c>
      <c r="G110" s="24">
        <f t="shared" ref="G110:H113" si="6">G54+G17</f>
        <v>142109.78</v>
      </c>
      <c r="H110" s="220">
        <f t="shared" si="6"/>
        <v>0</v>
      </c>
      <c r="I110" s="221"/>
      <c r="J110" s="221"/>
      <c r="K110" s="221"/>
      <c r="L110" s="222"/>
      <c r="M110" s="24">
        <f t="shared" ref="M110:O113" si="7">M54+M17</f>
        <v>0</v>
      </c>
      <c r="N110" s="24">
        <f t="shared" si="7"/>
        <v>0</v>
      </c>
      <c r="O110" s="24">
        <f t="shared" si="7"/>
        <v>0</v>
      </c>
      <c r="P110" s="205"/>
      <c r="R110" s="17"/>
    </row>
    <row r="111" spans="1:18" ht="28.5" x14ac:dyDescent="0.2">
      <c r="A111" s="225"/>
      <c r="B111" s="229"/>
      <c r="C111" s="230"/>
      <c r="D111" s="140" t="s">
        <v>5</v>
      </c>
      <c r="E111" s="24">
        <v>0</v>
      </c>
      <c r="F111" s="24">
        <f>F55+F18</f>
        <v>322396.98000000004</v>
      </c>
      <c r="G111" s="24">
        <f t="shared" si="6"/>
        <v>195218.94</v>
      </c>
      <c r="H111" s="220">
        <f t="shared" si="6"/>
        <v>62394.86</v>
      </c>
      <c r="I111" s="221"/>
      <c r="J111" s="221"/>
      <c r="K111" s="221"/>
      <c r="L111" s="222"/>
      <c r="M111" s="24">
        <f t="shared" si="7"/>
        <v>46520.32</v>
      </c>
      <c r="N111" s="24">
        <f t="shared" si="7"/>
        <v>18262.86</v>
      </c>
      <c r="O111" s="24">
        <f t="shared" si="7"/>
        <v>0</v>
      </c>
      <c r="P111" s="205"/>
      <c r="R111" s="16"/>
    </row>
    <row r="112" spans="1:18" ht="28.5" x14ac:dyDescent="0.2">
      <c r="A112" s="225"/>
      <c r="B112" s="229"/>
      <c r="C112" s="230"/>
      <c r="D112" s="140" t="s">
        <v>12</v>
      </c>
      <c r="E112" s="24">
        <v>0</v>
      </c>
      <c r="F112" s="24">
        <f>F56+F19</f>
        <v>314791.50999999995</v>
      </c>
      <c r="G112" s="24">
        <f t="shared" si="6"/>
        <v>198157.31</v>
      </c>
      <c r="H112" s="220">
        <f t="shared" si="6"/>
        <v>81597.38</v>
      </c>
      <c r="I112" s="221"/>
      <c r="J112" s="221"/>
      <c r="K112" s="221"/>
      <c r="L112" s="222"/>
      <c r="M112" s="24">
        <f t="shared" si="7"/>
        <v>25159.68</v>
      </c>
      <c r="N112" s="24">
        <f t="shared" si="7"/>
        <v>9877.14</v>
      </c>
      <c r="O112" s="24">
        <f t="shared" si="7"/>
        <v>0</v>
      </c>
      <c r="P112" s="205"/>
    </row>
    <row r="113" spans="1:16" x14ac:dyDescent="0.2">
      <c r="A113" s="226"/>
      <c r="B113" s="231"/>
      <c r="C113" s="232"/>
      <c r="D113" s="140" t="s">
        <v>18</v>
      </c>
      <c r="E113" s="24">
        <v>0</v>
      </c>
      <c r="F113" s="24">
        <f>F57+F20</f>
        <v>0</v>
      </c>
      <c r="G113" s="24">
        <f t="shared" si="6"/>
        <v>0</v>
      </c>
      <c r="H113" s="220">
        <f t="shared" si="6"/>
        <v>0</v>
      </c>
      <c r="I113" s="221"/>
      <c r="J113" s="221"/>
      <c r="K113" s="221"/>
      <c r="L113" s="222"/>
      <c r="M113" s="24">
        <f t="shared" si="7"/>
        <v>0</v>
      </c>
      <c r="N113" s="24">
        <f t="shared" si="7"/>
        <v>0</v>
      </c>
      <c r="O113" s="24">
        <f t="shared" si="7"/>
        <v>0</v>
      </c>
      <c r="P113" s="206"/>
    </row>
    <row r="114" spans="1:16" x14ac:dyDescent="0.2">
      <c r="P114" s="49" t="s">
        <v>130</v>
      </c>
    </row>
  </sheetData>
  <mergeCells count="249">
    <mergeCell ref="A9:P9"/>
    <mergeCell ref="G13:O13"/>
    <mergeCell ref="G79:G80"/>
    <mergeCell ref="G87:G88"/>
    <mergeCell ref="G103:G104"/>
    <mergeCell ref="G106:G107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H14:L14"/>
    <mergeCell ref="H15:L15"/>
    <mergeCell ref="A16:A20"/>
    <mergeCell ref="B16:B20"/>
    <mergeCell ref="C16:C20"/>
    <mergeCell ref="H16:L16"/>
    <mergeCell ref="P16:P20"/>
    <mergeCell ref="H17:L17"/>
    <mergeCell ref="H18:L18"/>
    <mergeCell ref="H19:L19"/>
    <mergeCell ref="H20:L20"/>
    <mergeCell ref="A21:A28"/>
    <mergeCell ref="B21:B25"/>
    <mergeCell ref="C21:C25"/>
    <mergeCell ref="H21:L21"/>
    <mergeCell ref="I26:L26"/>
    <mergeCell ref="P21:P25"/>
    <mergeCell ref="H22:L22"/>
    <mergeCell ref="H23:L23"/>
    <mergeCell ref="H24:L24"/>
    <mergeCell ref="H25:L25"/>
    <mergeCell ref="B26:B28"/>
    <mergeCell ref="C26:C28"/>
    <mergeCell ref="D26:D28"/>
    <mergeCell ref="F26:F27"/>
    <mergeCell ref="H26:H27"/>
    <mergeCell ref="M26:M27"/>
    <mergeCell ref="N26:N27"/>
    <mergeCell ref="O26:O27"/>
    <mergeCell ref="P26:P28"/>
    <mergeCell ref="G26:G27"/>
    <mergeCell ref="A29:A36"/>
    <mergeCell ref="B29:B33"/>
    <mergeCell ref="C29:C33"/>
    <mergeCell ref="H29:L29"/>
    <mergeCell ref="P29:P33"/>
    <mergeCell ref="H30:L30"/>
    <mergeCell ref="H31:L31"/>
    <mergeCell ref="H32:L32"/>
    <mergeCell ref="H33:L33"/>
    <mergeCell ref="B34:B36"/>
    <mergeCell ref="C34:C36"/>
    <mergeCell ref="D34:D36"/>
    <mergeCell ref="F34:F35"/>
    <mergeCell ref="H34:H35"/>
    <mergeCell ref="I34:L34"/>
    <mergeCell ref="M34:M35"/>
    <mergeCell ref="N34:N35"/>
    <mergeCell ref="O34:O35"/>
    <mergeCell ref="P34:P36"/>
    <mergeCell ref="G34:G35"/>
    <mergeCell ref="B53:B57"/>
    <mergeCell ref="A37:A44"/>
    <mergeCell ref="B37:B41"/>
    <mergeCell ref="C37:C41"/>
    <mergeCell ref="H37:L37"/>
    <mergeCell ref="P37:P41"/>
    <mergeCell ref="H38:L38"/>
    <mergeCell ref="H39:L39"/>
    <mergeCell ref="H40:L40"/>
    <mergeCell ref="H41:L41"/>
    <mergeCell ref="B42:B44"/>
    <mergeCell ref="C42:C44"/>
    <mergeCell ref="D42:D44"/>
    <mergeCell ref="F42:F43"/>
    <mergeCell ref="H42:H43"/>
    <mergeCell ref="I42:L42"/>
    <mergeCell ref="M42:M43"/>
    <mergeCell ref="N42:N43"/>
    <mergeCell ref="O42:O43"/>
    <mergeCell ref="P42:P44"/>
    <mergeCell ref="G42:G43"/>
    <mergeCell ref="A45:A52"/>
    <mergeCell ref="B45:B49"/>
    <mergeCell ref="C45:C49"/>
    <mergeCell ref="H45:L45"/>
    <mergeCell ref="P45:P49"/>
    <mergeCell ref="H46:L46"/>
    <mergeCell ref="H47:L47"/>
    <mergeCell ref="H48:L48"/>
    <mergeCell ref="H49:L49"/>
    <mergeCell ref="B50:B52"/>
    <mergeCell ref="C50:C52"/>
    <mergeCell ref="D50:D52"/>
    <mergeCell ref="F50:F51"/>
    <mergeCell ref="H50:H51"/>
    <mergeCell ref="I50:L50"/>
    <mergeCell ref="M50:M51"/>
    <mergeCell ref="N50:N51"/>
    <mergeCell ref="O50:O51"/>
    <mergeCell ref="P50:P52"/>
    <mergeCell ref="G50:G51"/>
    <mergeCell ref="C53:C57"/>
    <mergeCell ref="H53:L53"/>
    <mergeCell ref="P53:P56"/>
    <mergeCell ref="H54:L54"/>
    <mergeCell ref="H55:L55"/>
    <mergeCell ref="H56:L56"/>
    <mergeCell ref="H57:L57"/>
    <mergeCell ref="P57:P61"/>
    <mergeCell ref="A58:A65"/>
    <mergeCell ref="B58:B62"/>
    <mergeCell ref="C58:C62"/>
    <mergeCell ref="H58:L58"/>
    <mergeCell ref="H59:L59"/>
    <mergeCell ref="H60:L60"/>
    <mergeCell ref="H61:L61"/>
    <mergeCell ref="H62:L62"/>
    <mergeCell ref="P62:P70"/>
    <mergeCell ref="B63:B65"/>
    <mergeCell ref="C63:C65"/>
    <mergeCell ref="D63:D65"/>
    <mergeCell ref="F63:F64"/>
    <mergeCell ref="H63:H64"/>
    <mergeCell ref="G63:G64"/>
    <mergeCell ref="A53:A57"/>
    <mergeCell ref="I63:L63"/>
    <mergeCell ref="M63:M64"/>
    <mergeCell ref="N63:N64"/>
    <mergeCell ref="O63:O64"/>
    <mergeCell ref="A66:A73"/>
    <mergeCell ref="B66:B70"/>
    <mergeCell ref="C66:C70"/>
    <mergeCell ref="H66:L66"/>
    <mergeCell ref="H67:L67"/>
    <mergeCell ref="H68:L68"/>
    <mergeCell ref="H69:L69"/>
    <mergeCell ref="H70:L70"/>
    <mergeCell ref="B71:B73"/>
    <mergeCell ref="C71:C73"/>
    <mergeCell ref="D71:D73"/>
    <mergeCell ref="F71:F72"/>
    <mergeCell ref="H71:H72"/>
    <mergeCell ref="I71:L71"/>
    <mergeCell ref="M71:M72"/>
    <mergeCell ref="N71:N72"/>
    <mergeCell ref="O71:O72"/>
    <mergeCell ref="P71:P73"/>
    <mergeCell ref="A74:A81"/>
    <mergeCell ref="B74:B78"/>
    <mergeCell ref="C74:C78"/>
    <mergeCell ref="H74:L74"/>
    <mergeCell ref="P74:P78"/>
    <mergeCell ref="H75:L75"/>
    <mergeCell ref="H76:L76"/>
    <mergeCell ref="H77:L77"/>
    <mergeCell ref="H78:L78"/>
    <mergeCell ref="B79:B81"/>
    <mergeCell ref="C79:C81"/>
    <mergeCell ref="D79:D81"/>
    <mergeCell ref="F79:F80"/>
    <mergeCell ref="H79:H80"/>
    <mergeCell ref="I79:L79"/>
    <mergeCell ref="M79:M80"/>
    <mergeCell ref="N79:N80"/>
    <mergeCell ref="O79:O80"/>
    <mergeCell ref="P79:P81"/>
    <mergeCell ref="G71:G72"/>
    <mergeCell ref="C103:C105"/>
    <mergeCell ref="D103:D105"/>
    <mergeCell ref="F103:F104"/>
    <mergeCell ref="H103:H104"/>
    <mergeCell ref="I103:L103"/>
    <mergeCell ref="M103:M104"/>
    <mergeCell ref="N103:N104"/>
    <mergeCell ref="H106:H107"/>
    <mergeCell ref="A109:A113"/>
    <mergeCell ref="B109:C113"/>
    <mergeCell ref="H109:L109"/>
    <mergeCell ref="A98:A108"/>
    <mergeCell ref="B98:B102"/>
    <mergeCell ref="C98:C102"/>
    <mergeCell ref="H98:L98"/>
    <mergeCell ref="B106:B108"/>
    <mergeCell ref="C106:C108"/>
    <mergeCell ref="D106:D108"/>
    <mergeCell ref="F106:F107"/>
    <mergeCell ref="B103:B105"/>
    <mergeCell ref="P98:P102"/>
    <mergeCell ref="H99:L99"/>
    <mergeCell ref="H100:L100"/>
    <mergeCell ref="H101:L101"/>
    <mergeCell ref="H102:L102"/>
    <mergeCell ref="P109:P113"/>
    <mergeCell ref="H110:L110"/>
    <mergeCell ref="H111:L111"/>
    <mergeCell ref="H112:L112"/>
    <mergeCell ref="H113:L113"/>
    <mergeCell ref="I106:L106"/>
    <mergeCell ref="M106:M107"/>
    <mergeCell ref="N106:N107"/>
    <mergeCell ref="O106:O107"/>
    <mergeCell ref="P106:P108"/>
    <mergeCell ref="O103:O104"/>
    <mergeCell ref="P103:P105"/>
    <mergeCell ref="A82:A89"/>
    <mergeCell ref="B82:B86"/>
    <mergeCell ref="C82:C86"/>
    <mergeCell ref="H82:L82"/>
    <mergeCell ref="P82:P86"/>
    <mergeCell ref="H83:L83"/>
    <mergeCell ref="H84:L84"/>
    <mergeCell ref="H85:L85"/>
    <mergeCell ref="H86:L86"/>
    <mergeCell ref="B87:B89"/>
    <mergeCell ref="C87:C89"/>
    <mergeCell ref="D87:D89"/>
    <mergeCell ref="F87:F88"/>
    <mergeCell ref="H87:H88"/>
    <mergeCell ref="I87:L87"/>
    <mergeCell ref="M87:M88"/>
    <mergeCell ref="N87:N88"/>
    <mergeCell ref="O87:O88"/>
    <mergeCell ref="P87:P89"/>
    <mergeCell ref="A90:A97"/>
    <mergeCell ref="B90:B94"/>
    <mergeCell ref="C90:C94"/>
    <mergeCell ref="H90:L90"/>
    <mergeCell ref="P90:P94"/>
    <mergeCell ref="H91:L91"/>
    <mergeCell ref="H92:L92"/>
    <mergeCell ref="H93:L93"/>
    <mergeCell ref="H94:L94"/>
    <mergeCell ref="B95:B97"/>
    <mergeCell ref="C95:C97"/>
    <mergeCell ref="D95:D97"/>
    <mergeCell ref="F95:F96"/>
    <mergeCell ref="G95:G96"/>
    <mergeCell ref="H95:H96"/>
    <mergeCell ref="I95:L95"/>
    <mergeCell ref="M95:M96"/>
    <mergeCell ref="N95:N96"/>
    <mergeCell ref="O95:O96"/>
    <mergeCell ref="P95:P97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K22" sqref="K22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12.140625" customWidth="1"/>
  </cols>
  <sheetData>
    <row r="2" spans="1:15" ht="62.25" customHeight="1" x14ac:dyDescent="0.2">
      <c r="A2" s="294" t="s">
        <v>248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13.5" thickBot="1" x14ac:dyDescent="0.25"/>
    <row r="4" spans="1:15" ht="13.5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x14ac:dyDescent="0.2">
      <c r="A5" s="296"/>
      <c r="B5" s="296"/>
      <c r="C5" s="296"/>
      <c r="D5" s="296"/>
      <c r="E5" s="296"/>
      <c r="F5" s="296"/>
      <c r="G5" s="296"/>
      <c r="H5" s="296"/>
      <c r="I5" s="297"/>
      <c r="J5" s="288" t="s">
        <v>0</v>
      </c>
      <c r="K5" s="288" t="s">
        <v>160</v>
      </c>
      <c r="L5" s="288" t="s">
        <v>161</v>
      </c>
      <c r="M5" s="288" t="s">
        <v>162</v>
      </c>
      <c r="N5" s="288" t="s">
        <v>163</v>
      </c>
      <c r="O5" s="288" t="s">
        <v>164</v>
      </c>
    </row>
    <row r="6" spans="1:15" ht="13.5" thickBot="1" x14ac:dyDescent="0.25">
      <c r="A6" s="296"/>
      <c r="B6" s="296"/>
      <c r="C6" s="296"/>
      <c r="D6" s="296"/>
      <c r="E6" s="296"/>
      <c r="F6" s="296"/>
      <c r="G6" s="296"/>
      <c r="H6" s="296"/>
      <c r="I6" s="297"/>
      <c r="J6" s="289"/>
      <c r="K6" s="289"/>
      <c r="L6" s="289"/>
      <c r="M6" s="289"/>
      <c r="N6" s="289"/>
      <c r="O6" s="289"/>
    </row>
    <row r="7" spans="1:15" ht="13.5" thickBot="1" x14ac:dyDescent="0.25">
      <c r="A7" s="90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</row>
    <row r="8" spans="1:15" ht="15.75" x14ac:dyDescent="0.2">
      <c r="A8" s="280">
        <v>1</v>
      </c>
      <c r="B8" s="283" t="s">
        <v>249</v>
      </c>
      <c r="C8" s="272"/>
      <c r="D8" s="272" t="s">
        <v>237</v>
      </c>
      <c r="E8" s="272" t="s">
        <v>250</v>
      </c>
      <c r="F8" s="271">
        <v>45216</v>
      </c>
      <c r="G8" s="290">
        <f>J8</f>
        <v>6069.5</v>
      </c>
      <c r="H8" s="277"/>
      <c r="I8" s="92" t="s">
        <v>2</v>
      </c>
      <c r="J8" s="93">
        <f t="shared" ref="J8:J22" si="0">K8</f>
        <v>6069.5</v>
      </c>
      <c r="K8" s="93">
        <f>K10+K11</f>
        <v>6069.5</v>
      </c>
      <c r="L8" s="93">
        <v>0</v>
      </c>
      <c r="M8" s="93">
        <v>0</v>
      </c>
      <c r="N8" s="93">
        <v>0</v>
      </c>
      <c r="O8" s="94">
        <v>0</v>
      </c>
    </row>
    <row r="9" spans="1:15" ht="47.25" x14ac:dyDescent="0.2">
      <c r="A9" s="280"/>
      <c r="B9" s="283"/>
      <c r="C9" s="272"/>
      <c r="D9" s="272"/>
      <c r="E9" s="272"/>
      <c r="F9" s="272"/>
      <c r="G9" s="274"/>
      <c r="H9" s="277"/>
      <c r="I9" s="95" t="s">
        <v>1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63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5</v>
      </c>
      <c r="J10" s="96">
        <f t="shared" si="0"/>
        <v>1820.85</v>
      </c>
      <c r="K10" s="96">
        <v>1820.85</v>
      </c>
      <c r="L10" s="96">
        <v>0</v>
      </c>
      <c r="M10" s="96">
        <v>0</v>
      </c>
      <c r="N10" s="96">
        <v>0</v>
      </c>
      <c r="O10" s="97">
        <v>0</v>
      </c>
    </row>
    <row r="11" spans="1:15" ht="78.75" x14ac:dyDescent="0.2">
      <c r="A11" s="280"/>
      <c r="B11" s="283"/>
      <c r="C11" s="272"/>
      <c r="D11" s="272"/>
      <c r="E11" s="272"/>
      <c r="F11" s="272"/>
      <c r="G11" s="274"/>
      <c r="H11" s="277"/>
      <c r="I11" s="95" t="s">
        <v>12</v>
      </c>
      <c r="J11" s="96">
        <f t="shared" si="0"/>
        <v>4248.6499999999996</v>
      </c>
      <c r="K11" s="96">
        <v>4248.6499999999996</v>
      </c>
      <c r="L11" s="96">
        <v>0</v>
      </c>
      <c r="M11" s="96">
        <v>0</v>
      </c>
      <c r="N11" s="96">
        <v>0</v>
      </c>
      <c r="O11" s="97">
        <v>0</v>
      </c>
    </row>
    <row r="12" spans="1:15" ht="47.25" x14ac:dyDescent="0.2">
      <c r="A12" s="292"/>
      <c r="B12" s="293"/>
      <c r="C12" s="273"/>
      <c r="D12" s="273"/>
      <c r="E12" s="273"/>
      <c r="F12" s="273"/>
      <c r="G12" s="274"/>
      <c r="H12" s="291"/>
      <c r="I12" s="95" t="s">
        <v>18</v>
      </c>
      <c r="J12" s="96">
        <f t="shared" si="0"/>
        <v>0</v>
      </c>
      <c r="K12" s="96">
        <v>0</v>
      </c>
      <c r="L12" s="96">
        <v>0</v>
      </c>
      <c r="M12" s="96">
        <v>0</v>
      </c>
      <c r="N12" s="96">
        <v>0</v>
      </c>
      <c r="O12" s="97">
        <v>0</v>
      </c>
    </row>
    <row r="13" spans="1:15" ht="15.75" x14ac:dyDescent="0.2">
      <c r="A13" s="279" t="s">
        <v>107</v>
      </c>
      <c r="B13" s="282" t="s">
        <v>251</v>
      </c>
      <c r="C13" s="285"/>
      <c r="D13" s="285" t="s">
        <v>237</v>
      </c>
      <c r="E13" s="285" t="s">
        <v>250</v>
      </c>
      <c r="F13" s="287">
        <v>45216</v>
      </c>
      <c r="G13" s="274">
        <f>J13</f>
        <v>6069.5</v>
      </c>
      <c r="H13" s="276"/>
      <c r="I13" s="95" t="s">
        <v>2</v>
      </c>
      <c r="J13" s="96">
        <f t="shared" si="0"/>
        <v>6069.5</v>
      </c>
      <c r="K13" s="96">
        <f>K15+K16</f>
        <v>6069.5</v>
      </c>
      <c r="L13" s="96">
        <v>0</v>
      </c>
      <c r="M13" s="96">
        <v>0</v>
      </c>
      <c r="N13" s="96">
        <v>0</v>
      </c>
      <c r="O13" s="97">
        <v>0</v>
      </c>
    </row>
    <row r="14" spans="1:15" ht="47.25" x14ac:dyDescent="0.2">
      <c r="A14" s="280"/>
      <c r="B14" s="283"/>
      <c r="C14" s="272"/>
      <c r="D14" s="272"/>
      <c r="E14" s="272"/>
      <c r="F14" s="272"/>
      <c r="G14" s="274"/>
      <c r="H14" s="277"/>
      <c r="I14" s="95" t="s">
        <v>1</v>
      </c>
      <c r="J14" s="96">
        <f t="shared" si="0"/>
        <v>0</v>
      </c>
      <c r="K14" s="96">
        <v>0</v>
      </c>
      <c r="L14" s="96">
        <v>0</v>
      </c>
      <c r="M14" s="96">
        <v>0</v>
      </c>
      <c r="N14" s="96">
        <v>0</v>
      </c>
      <c r="O14" s="97">
        <v>0</v>
      </c>
    </row>
    <row r="15" spans="1:15" ht="63" x14ac:dyDescent="0.2">
      <c r="A15" s="280"/>
      <c r="B15" s="283"/>
      <c r="C15" s="272"/>
      <c r="D15" s="272"/>
      <c r="E15" s="272"/>
      <c r="F15" s="272"/>
      <c r="G15" s="274"/>
      <c r="H15" s="277"/>
      <c r="I15" s="95" t="s">
        <v>5</v>
      </c>
      <c r="J15" s="96">
        <f t="shared" si="0"/>
        <v>1820.85</v>
      </c>
      <c r="K15" s="96">
        <v>1820.85</v>
      </c>
      <c r="L15" s="96">
        <v>0</v>
      </c>
      <c r="M15" s="96">
        <v>0</v>
      </c>
      <c r="N15" s="96">
        <v>0</v>
      </c>
      <c r="O15" s="97">
        <v>0</v>
      </c>
    </row>
    <row r="16" spans="1:15" ht="78.75" x14ac:dyDescent="0.2">
      <c r="A16" s="280"/>
      <c r="B16" s="283"/>
      <c r="C16" s="272"/>
      <c r="D16" s="272"/>
      <c r="E16" s="272"/>
      <c r="F16" s="272"/>
      <c r="G16" s="274"/>
      <c r="H16" s="277"/>
      <c r="I16" s="95" t="s">
        <v>12</v>
      </c>
      <c r="J16" s="96">
        <f t="shared" si="0"/>
        <v>4248.6499999999996</v>
      </c>
      <c r="K16" s="96">
        <v>4248.6499999999996</v>
      </c>
      <c r="L16" s="96">
        <v>0</v>
      </c>
      <c r="M16" s="96">
        <v>0</v>
      </c>
      <c r="N16" s="96">
        <v>0</v>
      </c>
      <c r="O16" s="97">
        <v>0</v>
      </c>
    </row>
    <row r="17" spans="1:15" ht="47.25" x14ac:dyDescent="0.2">
      <c r="A17" s="292"/>
      <c r="B17" s="293"/>
      <c r="C17" s="273"/>
      <c r="D17" s="273"/>
      <c r="E17" s="273"/>
      <c r="F17" s="273"/>
      <c r="G17" s="274"/>
      <c r="H17" s="291"/>
      <c r="I17" s="95" t="s">
        <v>18</v>
      </c>
      <c r="J17" s="96">
        <f t="shared" si="0"/>
        <v>0</v>
      </c>
      <c r="K17" s="96">
        <v>0</v>
      </c>
      <c r="L17" s="96">
        <v>0</v>
      </c>
      <c r="M17" s="96">
        <v>0</v>
      </c>
      <c r="N17" s="96">
        <v>0</v>
      </c>
      <c r="O17" s="97">
        <v>0</v>
      </c>
    </row>
    <row r="18" spans="1:15" ht="15.75" x14ac:dyDescent="0.2">
      <c r="A18" s="279" t="s">
        <v>141</v>
      </c>
      <c r="B18" s="282" t="s">
        <v>252</v>
      </c>
      <c r="C18" s="285"/>
      <c r="D18" s="285" t="s">
        <v>237</v>
      </c>
      <c r="E18" s="285" t="s">
        <v>250</v>
      </c>
      <c r="F18" s="287">
        <v>45216</v>
      </c>
      <c r="G18" s="274">
        <f>J18</f>
        <v>8810.74</v>
      </c>
      <c r="H18" s="276"/>
      <c r="I18" s="95" t="s">
        <v>2</v>
      </c>
      <c r="J18" s="96">
        <f t="shared" si="0"/>
        <v>8810.74</v>
      </c>
      <c r="K18" s="96">
        <f>K20+K21</f>
        <v>8810.74</v>
      </c>
      <c r="L18" s="96">
        <v>0</v>
      </c>
      <c r="M18" s="96">
        <v>0</v>
      </c>
      <c r="N18" s="96">
        <v>0</v>
      </c>
      <c r="O18" s="97">
        <v>0</v>
      </c>
    </row>
    <row r="19" spans="1:15" ht="47.25" x14ac:dyDescent="0.2">
      <c r="A19" s="280"/>
      <c r="B19" s="283"/>
      <c r="C19" s="272"/>
      <c r="D19" s="272"/>
      <c r="E19" s="272"/>
      <c r="F19" s="272"/>
      <c r="G19" s="274"/>
      <c r="H19" s="277"/>
      <c r="I19" s="95" t="s">
        <v>1</v>
      </c>
      <c r="J19" s="96">
        <f t="shared" si="0"/>
        <v>0</v>
      </c>
      <c r="K19" s="96">
        <v>0</v>
      </c>
      <c r="L19" s="96">
        <v>0</v>
      </c>
      <c r="M19" s="96">
        <v>0</v>
      </c>
      <c r="N19" s="96">
        <v>0</v>
      </c>
      <c r="O19" s="97">
        <v>0</v>
      </c>
    </row>
    <row r="20" spans="1:15" ht="63" x14ac:dyDescent="0.2">
      <c r="A20" s="280"/>
      <c r="B20" s="283"/>
      <c r="C20" s="272"/>
      <c r="D20" s="272"/>
      <c r="E20" s="272"/>
      <c r="F20" s="272"/>
      <c r="G20" s="274"/>
      <c r="H20" s="277"/>
      <c r="I20" s="95" t="s">
        <v>5</v>
      </c>
      <c r="J20" s="96">
        <f t="shared" si="0"/>
        <v>2643.22</v>
      </c>
      <c r="K20" s="96">
        <v>2643.22</v>
      </c>
      <c r="L20" s="96">
        <v>0</v>
      </c>
      <c r="M20" s="96">
        <v>0</v>
      </c>
      <c r="N20" s="96">
        <v>0</v>
      </c>
      <c r="O20" s="97">
        <v>0</v>
      </c>
    </row>
    <row r="21" spans="1:15" ht="78.75" x14ac:dyDescent="0.2">
      <c r="A21" s="280"/>
      <c r="B21" s="283"/>
      <c r="C21" s="272"/>
      <c r="D21" s="272"/>
      <c r="E21" s="272"/>
      <c r="F21" s="272"/>
      <c r="G21" s="274"/>
      <c r="H21" s="277"/>
      <c r="I21" s="95" t="s">
        <v>12</v>
      </c>
      <c r="J21" s="96">
        <f t="shared" si="0"/>
        <v>6167.52</v>
      </c>
      <c r="K21" s="96">
        <v>6167.52</v>
      </c>
      <c r="L21" s="96">
        <v>0</v>
      </c>
      <c r="M21" s="96">
        <v>0</v>
      </c>
      <c r="N21" s="96">
        <v>0</v>
      </c>
      <c r="O21" s="97">
        <v>0</v>
      </c>
    </row>
    <row r="22" spans="1:15" ht="48" thickBot="1" x14ac:dyDescent="0.25">
      <c r="A22" s="281"/>
      <c r="B22" s="284"/>
      <c r="C22" s="286"/>
      <c r="D22" s="286"/>
      <c r="E22" s="286"/>
      <c r="F22" s="286"/>
      <c r="G22" s="275"/>
      <c r="H22" s="278"/>
      <c r="I22" s="105" t="s">
        <v>18</v>
      </c>
      <c r="J22" s="106">
        <f t="shared" si="0"/>
        <v>0</v>
      </c>
      <c r="K22" s="106">
        <v>0</v>
      </c>
      <c r="L22" s="106">
        <v>0</v>
      </c>
      <c r="M22" s="106">
        <v>0</v>
      </c>
      <c r="N22" s="106">
        <v>0</v>
      </c>
      <c r="O22" s="107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view="pageBreakPreview" zoomScaleNormal="100" zoomScaleSheetLayoutView="100" workbookViewId="0">
      <selection activeCell="B7" sqref="B7"/>
    </sheetView>
  </sheetViews>
  <sheetFormatPr defaultColWidth="9.140625" defaultRowHeight="15.75" x14ac:dyDescent="0.25"/>
  <cols>
    <col min="1" max="1" width="8.140625" style="19" customWidth="1"/>
    <col min="2" max="2" width="101" style="19" customWidth="1"/>
    <col min="3" max="3" width="17.85546875" style="10" customWidth="1"/>
    <col min="4" max="16384" width="9.140625" style="19"/>
  </cols>
  <sheetData>
    <row r="2" spans="1:3" ht="129" customHeight="1" x14ac:dyDescent="0.25">
      <c r="A2" s="301" t="s">
        <v>299</v>
      </c>
      <c r="B2" s="301"/>
      <c r="C2" s="301"/>
    </row>
    <row r="3" spans="1:3" ht="16.5" thickBot="1" x14ac:dyDescent="0.3">
      <c r="A3" s="108"/>
      <c r="B3" s="108"/>
    </row>
    <row r="4" spans="1:3" x14ac:dyDescent="0.25">
      <c r="A4" s="111" t="s">
        <v>152</v>
      </c>
      <c r="B4" s="112" t="s">
        <v>253</v>
      </c>
      <c r="C4" s="113" t="s">
        <v>254</v>
      </c>
    </row>
    <row r="5" spans="1:3" x14ac:dyDescent="0.25">
      <c r="A5" s="114">
        <v>1</v>
      </c>
      <c r="B5" s="109" t="s">
        <v>255</v>
      </c>
      <c r="C5" s="115">
        <v>2023</v>
      </c>
    </row>
    <row r="6" spans="1:3" ht="31.5" x14ac:dyDescent="0.25">
      <c r="A6" s="114">
        <v>2</v>
      </c>
      <c r="B6" s="133" t="s">
        <v>280</v>
      </c>
      <c r="C6" s="115">
        <v>2023</v>
      </c>
    </row>
    <row r="7" spans="1:3" ht="31.5" x14ac:dyDescent="0.25">
      <c r="A7" s="114">
        <v>3</v>
      </c>
      <c r="B7" s="73" t="s">
        <v>294</v>
      </c>
      <c r="C7" s="115">
        <v>2024</v>
      </c>
    </row>
    <row r="8" spans="1:3" x14ac:dyDescent="0.25">
      <c r="A8" s="114">
        <v>4</v>
      </c>
      <c r="B8" s="153" t="s">
        <v>300</v>
      </c>
      <c r="C8" s="115">
        <v>2024</v>
      </c>
    </row>
    <row r="9" spans="1:3" x14ac:dyDescent="0.25">
      <c r="A9" s="114">
        <v>5</v>
      </c>
      <c r="B9" s="153" t="s">
        <v>301</v>
      </c>
      <c r="C9" s="115">
        <v>2024</v>
      </c>
    </row>
    <row r="10" spans="1:3" ht="31.5" x14ac:dyDescent="0.25">
      <c r="A10" s="114">
        <v>6</v>
      </c>
      <c r="B10" s="153" t="s">
        <v>298</v>
      </c>
      <c r="C10" s="115">
        <v>2025</v>
      </c>
    </row>
    <row r="11" spans="1:3" ht="32.25" thickBot="1" x14ac:dyDescent="0.3">
      <c r="A11" s="132">
        <v>7</v>
      </c>
      <c r="B11" s="116" t="s">
        <v>261</v>
      </c>
      <c r="C11" s="117">
        <v>2026</v>
      </c>
    </row>
    <row r="12" spans="1:3" x14ac:dyDescent="0.25">
      <c r="B12" s="110"/>
    </row>
    <row r="13" spans="1:3" x14ac:dyDescent="0.25">
      <c r="B13" s="110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26"/>
  <sheetViews>
    <sheetView tabSelected="1" view="pageBreakPreview" zoomScale="70" zoomScaleNormal="70" zoomScaleSheetLayoutView="70" workbookViewId="0">
      <selection activeCell="P10" sqref="P10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5" customWidth="1"/>
    <col min="7" max="7" width="14.5703125" style="79" customWidth="1"/>
    <col min="8" max="8" width="9.85546875" style="13" customWidth="1"/>
    <col min="9" max="12" width="9.14062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21" width="10.5703125" style="15" customWidth="1"/>
    <col min="22" max="16384" width="9.140625" style="15"/>
  </cols>
  <sheetData>
    <row r="1" spans="1:16" s="1" customFormat="1" ht="15.75" x14ac:dyDescent="0.25">
      <c r="A1" s="10"/>
      <c r="B1" s="19"/>
      <c r="C1" s="19"/>
      <c r="D1" s="19"/>
      <c r="E1" s="19"/>
      <c r="F1" s="135"/>
      <c r="G1" s="77"/>
      <c r="H1" s="19"/>
      <c r="I1" s="19"/>
      <c r="J1" s="19"/>
      <c r="K1" s="19"/>
      <c r="L1" s="19"/>
      <c r="P1" s="141" t="s">
        <v>314</v>
      </c>
    </row>
    <row r="2" spans="1:16" s="1" customFormat="1" ht="15.75" x14ac:dyDescent="0.25">
      <c r="A2" s="10"/>
      <c r="B2" s="19"/>
      <c r="C2" s="19"/>
      <c r="D2" s="19"/>
      <c r="E2" s="19"/>
      <c r="F2" s="135"/>
      <c r="G2" s="77"/>
      <c r="H2" s="19"/>
      <c r="I2" s="19"/>
      <c r="J2" s="19"/>
      <c r="K2" s="19"/>
      <c r="L2" s="19"/>
      <c r="P2" s="141"/>
    </row>
    <row r="3" spans="1:16" s="1" customFormat="1" ht="15.75" x14ac:dyDescent="0.25">
      <c r="A3" s="10"/>
      <c r="B3" s="19"/>
      <c r="C3" s="19"/>
      <c r="D3" s="19"/>
      <c r="E3" s="19"/>
      <c r="F3" s="135"/>
      <c r="G3" s="77"/>
      <c r="H3" s="19"/>
      <c r="I3" s="19"/>
      <c r="J3" s="19"/>
      <c r="K3" s="19"/>
      <c r="L3" s="19"/>
      <c r="P3" s="141" t="s">
        <v>315</v>
      </c>
    </row>
    <row r="4" spans="1:16" s="1" customFormat="1" ht="15.75" x14ac:dyDescent="0.25">
      <c r="A4" s="10"/>
      <c r="B4" s="19"/>
      <c r="C4" s="19"/>
      <c r="D4" s="19"/>
      <c r="E4" s="19"/>
      <c r="F4" s="135"/>
      <c r="G4" s="77"/>
      <c r="H4" s="19"/>
      <c r="I4" s="19"/>
      <c r="J4" s="19"/>
      <c r="K4" s="19"/>
      <c r="L4" s="19"/>
      <c r="P4" s="141"/>
    </row>
    <row r="5" spans="1:16" s="1" customFormat="1" ht="15.75" x14ac:dyDescent="0.25">
      <c r="A5" s="10"/>
      <c r="B5" s="19"/>
      <c r="C5" s="19"/>
      <c r="D5" s="19"/>
      <c r="E5" s="19"/>
      <c r="F5" s="135"/>
      <c r="G5" s="77"/>
      <c r="H5" s="19"/>
      <c r="I5" s="19"/>
      <c r="J5" s="19"/>
      <c r="K5" s="19"/>
      <c r="L5" s="19"/>
      <c r="P5" s="142" t="s">
        <v>129</v>
      </c>
    </row>
    <row r="6" spans="1:16" s="1" customFormat="1" ht="15.75" x14ac:dyDescent="0.25">
      <c r="A6" s="10"/>
      <c r="B6" s="19"/>
      <c r="C6" s="19"/>
      <c r="D6" s="19"/>
      <c r="E6" s="19"/>
      <c r="F6" s="135"/>
      <c r="G6" s="77"/>
      <c r="H6" s="19"/>
      <c r="I6" s="19"/>
      <c r="J6" s="19"/>
      <c r="K6" s="19"/>
      <c r="L6" s="19"/>
      <c r="P6" s="142" t="s">
        <v>131</v>
      </c>
    </row>
    <row r="7" spans="1:16" s="1" customFormat="1" ht="15.75" x14ac:dyDescent="0.25">
      <c r="A7" s="10"/>
      <c r="B7" s="19"/>
      <c r="C7" s="19"/>
      <c r="D7" s="19"/>
      <c r="E7" s="19"/>
      <c r="F7" s="135"/>
      <c r="G7" s="77"/>
      <c r="H7" s="19"/>
      <c r="I7" s="19"/>
      <c r="J7" s="19"/>
      <c r="K7" s="19"/>
      <c r="L7" s="19"/>
      <c r="P7" s="143" t="s">
        <v>134</v>
      </c>
    </row>
    <row r="8" spans="1:16" s="1" customFormat="1" ht="15.75" x14ac:dyDescent="0.25">
      <c r="A8" s="10"/>
      <c r="B8" s="19"/>
      <c r="C8" s="19"/>
      <c r="D8" s="19"/>
      <c r="E8" s="19"/>
      <c r="F8" s="135"/>
      <c r="G8" s="77"/>
      <c r="H8" s="19"/>
      <c r="I8" s="19"/>
      <c r="J8" s="19"/>
      <c r="K8" s="19"/>
      <c r="L8" s="19"/>
      <c r="P8" s="143" t="s">
        <v>132</v>
      </c>
    </row>
    <row r="9" spans="1:16" s="1" customFormat="1" ht="15.75" x14ac:dyDescent="0.25">
      <c r="A9" s="10"/>
      <c r="B9" s="19"/>
      <c r="C9" s="19"/>
      <c r="D9" s="19"/>
      <c r="E9" s="19"/>
      <c r="F9" s="135"/>
      <c r="G9" s="77"/>
      <c r="H9" s="19"/>
      <c r="I9" s="19"/>
      <c r="J9" s="19"/>
      <c r="K9" s="19"/>
      <c r="L9" s="19"/>
      <c r="P9" s="143"/>
    </row>
    <row r="10" spans="1:16" s="1" customFormat="1" ht="15.75" x14ac:dyDescent="0.25">
      <c r="A10" s="104" t="s">
        <v>247</v>
      </c>
      <c r="B10" s="19"/>
      <c r="C10" s="19"/>
      <c r="D10" s="19"/>
      <c r="E10" s="19"/>
      <c r="F10" s="135"/>
      <c r="G10" s="77"/>
      <c r="H10" s="19"/>
      <c r="I10" s="19"/>
      <c r="J10" s="19"/>
      <c r="K10" s="19"/>
      <c r="L10" s="19"/>
      <c r="P10" s="143"/>
    </row>
    <row r="11" spans="1:16" s="14" customFormat="1" ht="15.75" customHeight="1" x14ac:dyDescent="0.2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</row>
    <row r="12" spans="1:16" ht="22.5" customHeight="1" x14ac:dyDescent="0.2">
      <c r="A12" s="259" t="s">
        <v>133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</row>
    <row r="13" spans="1:16" s="14" customFormat="1" ht="15.75" x14ac:dyDescent="0.2">
      <c r="A13" s="8"/>
      <c r="B13" s="8"/>
      <c r="C13" s="8"/>
      <c r="D13" s="8"/>
      <c r="E13" s="4"/>
      <c r="F13" s="4"/>
      <c r="G13" s="78"/>
      <c r="H13" s="11"/>
      <c r="I13" s="11"/>
      <c r="J13" s="11"/>
      <c r="K13" s="11"/>
      <c r="L13" s="11"/>
      <c r="M13" s="4"/>
      <c r="N13" s="4"/>
      <c r="O13" s="4"/>
      <c r="P13" s="4"/>
    </row>
    <row r="14" spans="1:16" ht="18" customHeight="1" x14ac:dyDescent="0.2">
      <c r="A14" s="200" t="s">
        <v>3</v>
      </c>
      <c r="B14" s="200" t="s">
        <v>13</v>
      </c>
      <c r="C14" s="200" t="s">
        <v>14</v>
      </c>
      <c r="D14" s="200" t="s">
        <v>6</v>
      </c>
      <c r="E14" s="264" t="s">
        <v>24</v>
      </c>
      <c r="F14" s="204" t="s">
        <v>15</v>
      </c>
      <c r="G14" s="260" t="s">
        <v>7</v>
      </c>
      <c r="H14" s="261"/>
      <c r="I14" s="261"/>
      <c r="J14" s="261"/>
      <c r="K14" s="261"/>
      <c r="L14" s="261"/>
      <c r="M14" s="261"/>
      <c r="N14" s="261"/>
      <c r="O14" s="262"/>
      <c r="P14" s="265" t="s">
        <v>9</v>
      </c>
    </row>
    <row r="15" spans="1:16" ht="51.75" customHeight="1" x14ac:dyDescent="0.2">
      <c r="A15" s="200"/>
      <c r="B15" s="200"/>
      <c r="C15" s="200"/>
      <c r="D15" s="200"/>
      <c r="E15" s="264"/>
      <c r="F15" s="206"/>
      <c r="G15" s="163" t="s">
        <v>160</v>
      </c>
      <c r="H15" s="206" t="s">
        <v>30</v>
      </c>
      <c r="I15" s="206"/>
      <c r="J15" s="206"/>
      <c r="K15" s="206"/>
      <c r="L15" s="206"/>
      <c r="M15" s="155" t="s">
        <v>39</v>
      </c>
      <c r="N15" s="155" t="s">
        <v>40</v>
      </c>
      <c r="O15" s="155" t="s">
        <v>41</v>
      </c>
      <c r="P15" s="266"/>
    </row>
    <row r="16" spans="1:16" ht="15" x14ac:dyDescent="0.2">
      <c r="A16" s="154">
        <v>1</v>
      </c>
      <c r="B16" s="154">
        <v>2</v>
      </c>
      <c r="C16" s="154">
        <v>3</v>
      </c>
      <c r="D16" s="154">
        <v>4</v>
      </c>
      <c r="E16" s="9">
        <v>5</v>
      </c>
      <c r="F16" s="159">
        <v>5</v>
      </c>
      <c r="G16" s="162">
        <v>6</v>
      </c>
      <c r="H16" s="260">
        <v>7</v>
      </c>
      <c r="I16" s="261"/>
      <c r="J16" s="261"/>
      <c r="K16" s="261"/>
      <c r="L16" s="262"/>
      <c r="M16" s="45">
        <v>8</v>
      </c>
      <c r="N16" s="45">
        <v>9</v>
      </c>
      <c r="O16" s="45">
        <v>10</v>
      </c>
      <c r="P16" s="45">
        <v>11</v>
      </c>
    </row>
    <row r="17" spans="1:16" ht="19.5" customHeight="1" x14ac:dyDescent="0.2">
      <c r="A17" s="248" t="s">
        <v>4</v>
      </c>
      <c r="B17" s="268" t="s">
        <v>42</v>
      </c>
      <c r="C17" s="236" t="s">
        <v>44</v>
      </c>
      <c r="D17" s="161" t="s">
        <v>2</v>
      </c>
      <c r="E17" s="32">
        <f>SUM(E18:E21)</f>
        <v>0</v>
      </c>
      <c r="F17" s="32">
        <f>SUM(G17:O17)</f>
        <v>25801.920000000002</v>
      </c>
      <c r="G17" s="32">
        <f>SUM(G18:G21)</f>
        <v>1643.7600000000002</v>
      </c>
      <c r="H17" s="220">
        <f>SUM(H18:L21)</f>
        <v>8037.34</v>
      </c>
      <c r="I17" s="221"/>
      <c r="J17" s="221"/>
      <c r="K17" s="221"/>
      <c r="L17" s="222"/>
      <c r="M17" s="32">
        <f t="shared" ref="M17:O17" si="0">SUM(M18:M21)</f>
        <v>8060.41</v>
      </c>
      <c r="N17" s="32">
        <f t="shared" si="0"/>
        <v>8060.41</v>
      </c>
      <c r="O17" s="32">
        <f t="shared" si="0"/>
        <v>0</v>
      </c>
      <c r="P17" s="204" t="s">
        <v>110</v>
      </c>
    </row>
    <row r="18" spans="1:16" ht="14.25" customHeight="1" x14ac:dyDescent="0.2">
      <c r="A18" s="249"/>
      <c r="B18" s="269"/>
      <c r="C18" s="236"/>
      <c r="D18" s="161" t="s">
        <v>1</v>
      </c>
      <c r="E18" s="32">
        <f>E221</f>
        <v>0</v>
      </c>
      <c r="F18" s="32">
        <f>SUM(H18:O18)</f>
        <v>0</v>
      </c>
      <c r="G18" s="32">
        <f>G23</f>
        <v>0</v>
      </c>
      <c r="H18" s="220">
        <f>H23</f>
        <v>0</v>
      </c>
      <c r="I18" s="221"/>
      <c r="J18" s="221"/>
      <c r="K18" s="221"/>
      <c r="L18" s="222"/>
      <c r="M18" s="32">
        <f>M23</f>
        <v>0</v>
      </c>
      <c r="N18" s="32">
        <f>N23</f>
        <v>0</v>
      </c>
      <c r="O18" s="32">
        <f>O23</f>
        <v>0</v>
      </c>
      <c r="P18" s="205"/>
    </row>
    <row r="19" spans="1:16" ht="28.5" x14ac:dyDescent="0.2">
      <c r="A19" s="249"/>
      <c r="B19" s="269"/>
      <c r="C19" s="236"/>
      <c r="D19" s="161" t="s">
        <v>5</v>
      </c>
      <c r="E19" s="32">
        <f>E222</f>
        <v>0</v>
      </c>
      <c r="F19" s="32">
        <f>SUM(G19:O19)</f>
        <v>1076.6500000000001</v>
      </c>
      <c r="G19" s="32">
        <f t="shared" ref="G19" si="1">G24</f>
        <v>1076.6500000000001</v>
      </c>
      <c r="H19" s="220">
        <f>H24</f>
        <v>0</v>
      </c>
      <c r="I19" s="221"/>
      <c r="J19" s="221"/>
      <c r="K19" s="221"/>
      <c r="L19" s="222"/>
      <c r="M19" s="32">
        <f t="shared" ref="M19:O21" si="2">M24</f>
        <v>0</v>
      </c>
      <c r="N19" s="32">
        <f t="shared" si="2"/>
        <v>0</v>
      </c>
      <c r="O19" s="32">
        <f t="shared" si="2"/>
        <v>0</v>
      </c>
      <c r="P19" s="205"/>
    </row>
    <row r="20" spans="1:16" ht="28.5" x14ac:dyDescent="0.2">
      <c r="A20" s="249"/>
      <c r="B20" s="269"/>
      <c r="C20" s="236"/>
      <c r="D20" s="161" t="s">
        <v>12</v>
      </c>
      <c r="E20" s="32">
        <f>E223</f>
        <v>0</v>
      </c>
      <c r="F20" s="32">
        <f>SUM(G20:O20)</f>
        <v>24725.27</v>
      </c>
      <c r="G20" s="32">
        <f t="shared" ref="G20" si="3">G25</f>
        <v>567.11</v>
      </c>
      <c r="H20" s="220">
        <f>H25</f>
        <v>8037.34</v>
      </c>
      <c r="I20" s="221"/>
      <c r="J20" s="221"/>
      <c r="K20" s="221"/>
      <c r="L20" s="222"/>
      <c r="M20" s="32">
        <f t="shared" si="2"/>
        <v>8060.41</v>
      </c>
      <c r="N20" s="32">
        <f t="shared" si="2"/>
        <v>8060.41</v>
      </c>
      <c r="O20" s="32">
        <f t="shared" si="2"/>
        <v>0</v>
      </c>
      <c r="P20" s="205"/>
    </row>
    <row r="21" spans="1:16" ht="14.25" customHeight="1" x14ac:dyDescent="0.2">
      <c r="A21" s="250"/>
      <c r="B21" s="270"/>
      <c r="C21" s="236"/>
      <c r="D21" s="161" t="s">
        <v>18</v>
      </c>
      <c r="E21" s="32">
        <f>E224</f>
        <v>0</v>
      </c>
      <c r="F21" s="32">
        <f>SUM(H21:O21)</f>
        <v>0</v>
      </c>
      <c r="G21" s="32">
        <f t="shared" ref="G21" si="4">G26</f>
        <v>0</v>
      </c>
      <c r="H21" s="220">
        <f>H26</f>
        <v>0</v>
      </c>
      <c r="I21" s="221"/>
      <c r="J21" s="221"/>
      <c r="K21" s="221"/>
      <c r="L21" s="222"/>
      <c r="M21" s="32">
        <f t="shared" si="2"/>
        <v>0</v>
      </c>
      <c r="N21" s="32">
        <f t="shared" si="2"/>
        <v>0</v>
      </c>
      <c r="O21" s="32">
        <f t="shared" si="2"/>
        <v>0</v>
      </c>
      <c r="P21" s="206"/>
    </row>
    <row r="22" spans="1:16" ht="15" customHeight="1" x14ac:dyDescent="0.2">
      <c r="A22" s="248" t="s">
        <v>10</v>
      </c>
      <c r="B22" s="251" t="s">
        <v>211</v>
      </c>
      <c r="C22" s="326" t="s">
        <v>44</v>
      </c>
      <c r="D22" s="44" t="s">
        <v>2</v>
      </c>
      <c r="E22" s="3">
        <f>SUM(E23:E26)</f>
        <v>729.19</v>
      </c>
      <c r="F22" s="3">
        <f>SUM(F23:F26)</f>
        <v>25801.920000000002</v>
      </c>
      <c r="G22" s="159">
        <f>SUM(G23:G26)</f>
        <v>1643.7600000000002</v>
      </c>
      <c r="H22" s="207">
        <f>SUM(H23:L26)</f>
        <v>8037.34</v>
      </c>
      <c r="I22" s="208"/>
      <c r="J22" s="208"/>
      <c r="K22" s="208"/>
      <c r="L22" s="209"/>
      <c r="M22" s="3">
        <f>SUM(M23:M26)</f>
        <v>8060.41</v>
      </c>
      <c r="N22" s="3">
        <f>SUM(N23:N26)</f>
        <v>8060.41</v>
      </c>
      <c r="O22" s="3">
        <f>SUM(O23:O26)</f>
        <v>0</v>
      </c>
      <c r="P22" s="204" t="s">
        <v>110</v>
      </c>
    </row>
    <row r="23" spans="1:16" ht="15" x14ac:dyDescent="0.2">
      <c r="A23" s="249"/>
      <c r="B23" s="251"/>
      <c r="C23" s="327"/>
      <c r="D23" s="44" t="s">
        <v>1</v>
      </c>
      <c r="E23" s="3">
        <v>0</v>
      </c>
      <c r="F23" s="3">
        <f>SUM(G23:O23)</f>
        <v>0</v>
      </c>
      <c r="G23" s="160">
        <v>0</v>
      </c>
      <c r="H23" s="207">
        <v>0</v>
      </c>
      <c r="I23" s="208"/>
      <c r="J23" s="208"/>
      <c r="K23" s="208"/>
      <c r="L23" s="209"/>
      <c r="M23" s="3">
        <v>0</v>
      </c>
      <c r="N23" s="3">
        <v>0</v>
      </c>
      <c r="O23" s="3">
        <v>0</v>
      </c>
      <c r="P23" s="205"/>
    </row>
    <row r="24" spans="1:16" ht="18" customHeight="1" x14ac:dyDescent="0.2">
      <c r="A24" s="249"/>
      <c r="B24" s="251"/>
      <c r="C24" s="327"/>
      <c r="D24" s="44" t="s">
        <v>5</v>
      </c>
      <c r="E24" s="3">
        <v>467.41</v>
      </c>
      <c r="F24" s="3">
        <f>SUM(G24:O24)</f>
        <v>1076.6500000000001</v>
      </c>
      <c r="G24" s="160">
        <v>1076.6500000000001</v>
      </c>
      <c r="H24" s="207">
        <v>0</v>
      </c>
      <c r="I24" s="208"/>
      <c r="J24" s="208"/>
      <c r="K24" s="208"/>
      <c r="L24" s="209"/>
      <c r="M24" s="3">
        <v>0</v>
      </c>
      <c r="N24" s="3">
        <v>0</v>
      </c>
      <c r="O24" s="3">
        <v>0</v>
      </c>
      <c r="P24" s="205"/>
    </row>
    <row r="25" spans="1:16" ht="30" x14ac:dyDescent="0.2">
      <c r="A25" s="249"/>
      <c r="B25" s="251"/>
      <c r="C25" s="327"/>
      <c r="D25" s="44" t="s">
        <v>12</v>
      </c>
      <c r="E25" s="3">
        <v>261.77999999999997</v>
      </c>
      <c r="F25" s="3">
        <f>SUM(G25:O25)</f>
        <v>24725.27</v>
      </c>
      <c r="G25" s="160">
        <v>567.11</v>
      </c>
      <c r="H25" s="207">
        <v>8037.34</v>
      </c>
      <c r="I25" s="208"/>
      <c r="J25" s="208"/>
      <c r="K25" s="208"/>
      <c r="L25" s="209"/>
      <c r="M25" s="3">
        <v>8060.41</v>
      </c>
      <c r="N25" s="3">
        <v>8060.41</v>
      </c>
      <c r="O25" s="3">
        <v>0</v>
      </c>
      <c r="P25" s="205"/>
    </row>
    <row r="26" spans="1:16" ht="22.5" customHeight="1" x14ac:dyDescent="0.2">
      <c r="A26" s="249"/>
      <c r="B26" s="251"/>
      <c r="C26" s="328"/>
      <c r="D26" s="44" t="s">
        <v>18</v>
      </c>
      <c r="E26" s="3">
        <v>0</v>
      </c>
      <c r="F26" s="3">
        <f>SUM(H26:O26)</f>
        <v>0</v>
      </c>
      <c r="G26" s="160">
        <v>0</v>
      </c>
      <c r="H26" s="207">
        <v>0</v>
      </c>
      <c r="I26" s="208"/>
      <c r="J26" s="208"/>
      <c r="K26" s="208"/>
      <c r="L26" s="209"/>
      <c r="M26" s="3">
        <v>0</v>
      </c>
      <c r="N26" s="3">
        <v>0</v>
      </c>
      <c r="O26" s="3">
        <v>0</v>
      </c>
      <c r="P26" s="206"/>
    </row>
    <row r="27" spans="1:16" s="35" customFormat="1" ht="15" customHeight="1" x14ac:dyDescent="0.2">
      <c r="A27" s="249"/>
      <c r="B27" s="210" t="s">
        <v>221</v>
      </c>
      <c r="C27" s="213" t="s">
        <v>99</v>
      </c>
      <c r="D27" s="213" t="s">
        <v>113</v>
      </c>
      <c r="E27" s="34"/>
      <c r="F27" s="244" t="s">
        <v>0</v>
      </c>
      <c r="G27" s="216" t="s">
        <v>160</v>
      </c>
      <c r="H27" s="218" t="s">
        <v>206</v>
      </c>
      <c r="I27" s="219" t="s">
        <v>204</v>
      </c>
      <c r="J27" s="219"/>
      <c r="K27" s="219"/>
      <c r="L27" s="219"/>
      <c r="M27" s="204" t="s">
        <v>39</v>
      </c>
      <c r="N27" s="204" t="s">
        <v>40</v>
      </c>
      <c r="O27" s="204" t="s">
        <v>41</v>
      </c>
      <c r="P27" s="204"/>
    </row>
    <row r="28" spans="1:16" ht="24" x14ac:dyDescent="0.2">
      <c r="A28" s="249"/>
      <c r="B28" s="211"/>
      <c r="C28" s="214"/>
      <c r="D28" s="214"/>
      <c r="E28" s="3"/>
      <c r="F28" s="246"/>
      <c r="G28" s="217"/>
      <c r="H28" s="218"/>
      <c r="I28" s="144" t="s">
        <v>207</v>
      </c>
      <c r="J28" s="144" t="s">
        <v>208</v>
      </c>
      <c r="K28" s="144" t="s">
        <v>209</v>
      </c>
      <c r="L28" s="144" t="s">
        <v>205</v>
      </c>
      <c r="M28" s="206"/>
      <c r="N28" s="206"/>
      <c r="O28" s="206"/>
      <c r="P28" s="205"/>
    </row>
    <row r="29" spans="1:16" ht="15" x14ac:dyDescent="0.2">
      <c r="A29" s="250"/>
      <c r="B29" s="212"/>
      <c r="C29" s="215"/>
      <c r="D29" s="215"/>
      <c r="E29" s="3"/>
      <c r="F29" s="159" t="s">
        <v>141</v>
      </c>
      <c r="G29" s="37" t="s">
        <v>107</v>
      </c>
      <c r="H29" s="86" t="s">
        <v>25</v>
      </c>
      <c r="I29" s="85">
        <v>0</v>
      </c>
      <c r="J29" s="85">
        <v>0</v>
      </c>
      <c r="K29" s="85">
        <v>1</v>
      </c>
      <c r="L29" s="85">
        <v>1</v>
      </c>
      <c r="M29" s="36">
        <v>0</v>
      </c>
      <c r="N29" s="36">
        <v>0</v>
      </c>
      <c r="O29" s="36">
        <v>0</v>
      </c>
      <c r="P29" s="206"/>
    </row>
    <row r="30" spans="1:16" ht="15" customHeight="1" x14ac:dyDescent="0.2">
      <c r="A30" s="240" t="s">
        <v>8</v>
      </c>
      <c r="B30" s="247" t="s">
        <v>78</v>
      </c>
      <c r="C30" s="236" t="s">
        <v>44</v>
      </c>
      <c r="D30" s="161" t="s">
        <v>2</v>
      </c>
      <c r="E30" s="32">
        <v>0</v>
      </c>
      <c r="F30" s="32">
        <f>SUM(G30:O30)</f>
        <v>3555246.75</v>
      </c>
      <c r="G30" s="32">
        <f>SUM(G31:G34)</f>
        <v>751190.95999999985</v>
      </c>
      <c r="H30" s="220">
        <f>SUM(H31:L34)</f>
        <v>926827.49</v>
      </c>
      <c r="I30" s="221"/>
      <c r="J30" s="221"/>
      <c r="K30" s="221"/>
      <c r="L30" s="222"/>
      <c r="M30" s="32">
        <f>SUM(M31:M34)</f>
        <v>836841.1</v>
      </c>
      <c r="N30" s="32">
        <f>SUM(N31:N34)</f>
        <v>807597.2</v>
      </c>
      <c r="O30" s="32">
        <f>SUM(O31:O34)</f>
        <v>232790</v>
      </c>
      <c r="P30" s="204" t="s">
        <v>110</v>
      </c>
    </row>
    <row r="31" spans="1:16" ht="14.25" customHeight="1" x14ac:dyDescent="0.2">
      <c r="A31" s="240"/>
      <c r="B31" s="247"/>
      <c r="C31" s="236"/>
      <c r="D31" s="161" t="s">
        <v>1</v>
      </c>
      <c r="E31" s="32">
        <v>0</v>
      </c>
      <c r="F31" s="32">
        <f>F44+F52+F193</f>
        <v>0</v>
      </c>
      <c r="G31" s="32">
        <f>G36+G44+G52+G60+G68+G84+G92+G100+G108+G116+G124+G132+G140</f>
        <v>0</v>
      </c>
      <c r="H31" s="220">
        <f>H36+H44+H52+H60+H76+H68+H84+H92+H100+H108+H116+H124+H132+H140</f>
        <v>0</v>
      </c>
      <c r="I31" s="221"/>
      <c r="J31" s="221"/>
      <c r="K31" s="221"/>
      <c r="L31" s="222"/>
      <c r="M31" s="32">
        <f>M36+M44+M52+M60+M76+M68+M84+M92+M100+M108+M116+M124+M132+M140</f>
        <v>0</v>
      </c>
      <c r="N31" s="32">
        <f t="shared" ref="N31:O34" si="5">N36+N44+N52+N60+N68+N84+N92+N100+N108+N116+N124+N132+N140</f>
        <v>0</v>
      </c>
      <c r="O31" s="32">
        <f t="shared" si="5"/>
        <v>0</v>
      </c>
      <c r="P31" s="205"/>
    </row>
    <row r="32" spans="1:16" ht="31.5" customHeight="1" x14ac:dyDescent="0.2">
      <c r="A32" s="240"/>
      <c r="B32" s="247"/>
      <c r="C32" s="236"/>
      <c r="D32" s="161" t="s">
        <v>5</v>
      </c>
      <c r="E32" s="32">
        <v>0</v>
      </c>
      <c r="F32" s="32">
        <f>H32+G32+M32+N32+O32</f>
        <v>29956.91</v>
      </c>
      <c r="G32" s="32">
        <f>G37+G45+G53+G61+G69+G85+G93+G101+G109+G117+G125+G133+G141</f>
        <v>2599.4499999999998</v>
      </c>
      <c r="H32" s="220">
        <f>H37+H45+H53+H61+H77+H69+H85+H93+H101+H109+H117+H125+H133+H141</f>
        <v>14132.85</v>
      </c>
      <c r="I32" s="221"/>
      <c r="J32" s="221"/>
      <c r="K32" s="221"/>
      <c r="L32" s="222"/>
      <c r="M32" s="32">
        <f>M37+M45+M53+M61+M77+M69+M85+M93+M101+M109+M117+M125+M133+M141</f>
        <v>11744.61</v>
      </c>
      <c r="N32" s="32">
        <f t="shared" si="5"/>
        <v>1480</v>
      </c>
      <c r="O32" s="32">
        <f t="shared" si="5"/>
        <v>0</v>
      </c>
      <c r="P32" s="205"/>
    </row>
    <row r="33" spans="1:20" ht="30.75" customHeight="1" x14ac:dyDescent="0.2">
      <c r="A33" s="240"/>
      <c r="B33" s="247"/>
      <c r="C33" s="236"/>
      <c r="D33" s="161" t="s">
        <v>12</v>
      </c>
      <c r="E33" s="32">
        <v>0</v>
      </c>
      <c r="F33" s="32">
        <f>H33+G33+M33+N33+O33</f>
        <v>3525289.84</v>
      </c>
      <c r="G33" s="32">
        <f>G38+G46+G54+G62+G70+G86+G94+G102+G110+G118+G126+G134+G142+G150+G158+G166+G174+G182</f>
        <v>748591.50999999989</v>
      </c>
      <c r="H33" s="220">
        <f>H38+H46+H54+H62+H78+H70+H86+H94+H102+H110+H118+H126+H134+H142+H174</f>
        <v>912694.64</v>
      </c>
      <c r="I33" s="221"/>
      <c r="J33" s="221"/>
      <c r="K33" s="221"/>
      <c r="L33" s="222"/>
      <c r="M33" s="32">
        <f>M38+M46+M54+M62+M78+M70+M86+M94+M102+M110+M118+M126+M134+M142</f>
        <v>825096.49</v>
      </c>
      <c r="N33" s="32">
        <f t="shared" si="5"/>
        <v>806117.2</v>
      </c>
      <c r="O33" s="32">
        <f t="shared" si="5"/>
        <v>232790</v>
      </c>
      <c r="P33" s="205"/>
      <c r="Q33" s="16"/>
    </row>
    <row r="34" spans="1:20" ht="21.75" customHeight="1" x14ac:dyDescent="0.2">
      <c r="A34" s="240"/>
      <c r="B34" s="247"/>
      <c r="C34" s="236"/>
      <c r="D34" s="161" t="s">
        <v>114</v>
      </c>
      <c r="E34" s="32">
        <v>0</v>
      </c>
      <c r="F34" s="32">
        <f>F47+F55+F196</f>
        <v>0</v>
      </c>
      <c r="G34" s="32">
        <f>G39+G47+G55+G63+G71+G87+G95+G103+G111+G119+G127+G135+G143</f>
        <v>0</v>
      </c>
      <c r="H34" s="220">
        <f t="shared" ref="H34" si="6">H39+H47+H55+H63+H79+H71+H87+H95+H103+H111+H119+H127+H135+H143</f>
        <v>0</v>
      </c>
      <c r="I34" s="221"/>
      <c r="J34" s="221"/>
      <c r="K34" s="221"/>
      <c r="L34" s="222"/>
      <c r="M34" s="32">
        <f t="shared" ref="M34" si="7">M39+M47+M55+M63+M79+M71+M87+M95+M103+M111+M119+M127+M135+M143</f>
        <v>0</v>
      </c>
      <c r="N34" s="32">
        <f t="shared" si="5"/>
        <v>0</v>
      </c>
      <c r="O34" s="32">
        <f t="shared" si="5"/>
        <v>0</v>
      </c>
      <c r="P34" s="206"/>
      <c r="S34" s="16"/>
      <c r="T34" s="16"/>
    </row>
    <row r="35" spans="1:20" ht="15" x14ac:dyDescent="0.2">
      <c r="A35" s="195" t="s">
        <v>32</v>
      </c>
      <c r="B35" s="197" t="s">
        <v>212</v>
      </c>
      <c r="C35" s="326" t="s">
        <v>44</v>
      </c>
      <c r="D35" s="44" t="s">
        <v>2</v>
      </c>
      <c r="E35" s="3">
        <f>SUM(E36:E39)</f>
        <v>17124.900000000001</v>
      </c>
      <c r="F35" s="3">
        <f>SUM(H35:O35)</f>
        <v>0</v>
      </c>
      <c r="G35" s="159">
        <f>SUM(G36:G39)</f>
        <v>0</v>
      </c>
      <c r="H35" s="207">
        <f>SUM(H36:L39)</f>
        <v>0</v>
      </c>
      <c r="I35" s="208"/>
      <c r="J35" s="208"/>
      <c r="K35" s="208"/>
      <c r="L35" s="209"/>
      <c r="M35" s="3">
        <f>SUM(M36:M39)</f>
        <v>0</v>
      </c>
      <c r="N35" s="3">
        <f>SUM(N36:N39)</f>
        <v>0</v>
      </c>
      <c r="O35" s="3">
        <f>SUM(O36:O39)</f>
        <v>0</v>
      </c>
      <c r="P35" s="204" t="s">
        <v>110</v>
      </c>
    </row>
    <row r="36" spans="1:20" ht="15" x14ac:dyDescent="0.2">
      <c r="A36" s="196"/>
      <c r="B36" s="198"/>
      <c r="C36" s="327"/>
      <c r="D36" s="44" t="s">
        <v>1</v>
      </c>
      <c r="E36" s="2">
        <v>0</v>
      </c>
      <c r="F36" s="3">
        <f>SUM(H36:O36)</f>
        <v>0</v>
      </c>
      <c r="G36" s="156">
        <v>0</v>
      </c>
      <c r="H36" s="207">
        <v>0</v>
      </c>
      <c r="I36" s="208"/>
      <c r="J36" s="208"/>
      <c r="K36" s="208"/>
      <c r="L36" s="209"/>
      <c r="M36" s="2">
        <v>0</v>
      </c>
      <c r="N36" s="2">
        <v>0</v>
      </c>
      <c r="O36" s="2">
        <v>0</v>
      </c>
      <c r="P36" s="205"/>
      <c r="Q36" s="16"/>
    </row>
    <row r="37" spans="1:20" ht="17.25" customHeight="1" x14ac:dyDescent="0.2">
      <c r="A37" s="196"/>
      <c r="B37" s="198"/>
      <c r="C37" s="327"/>
      <c r="D37" s="44" t="s">
        <v>5</v>
      </c>
      <c r="E37" s="2">
        <v>0</v>
      </c>
      <c r="F37" s="3">
        <f>SUM(L37:O37)</f>
        <v>0</v>
      </c>
      <c r="G37" s="156">
        <v>0</v>
      </c>
      <c r="H37" s="207">
        <v>0</v>
      </c>
      <c r="I37" s="208"/>
      <c r="J37" s="208"/>
      <c r="K37" s="208"/>
      <c r="L37" s="209"/>
      <c r="M37" s="2">
        <v>0</v>
      </c>
      <c r="N37" s="2">
        <v>0</v>
      </c>
      <c r="O37" s="2">
        <v>0</v>
      </c>
      <c r="P37" s="205"/>
      <c r="Q37" s="17"/>
    </row>
    <row r="38" spans="1:20" ht="30" x14ac:dyDescent="0.2">
      <c r="A38" s="196"/>
      <c r="B38" s="198"/>
      <c r="C38" s="327"/>
      <c r="D38" s="44" t="s">
        <v>12</v>
      </c>
      <c r="E38" s="2">
        <v>17124.900000000001</v>
      </c>
      <c r="F38" s="3">
        <f>SUM(L38:O38)</f>
        <v>0</v>
      </c>
      <c r="G38" s="156">
        <v>0</v>
      </c>
      <c r="H38" s="207">
        <v>0</v>
      </c>
      <c r="I38" s="208"/>
      <c r="J38" s="208"/>
      <c r="K38" s="208"/>
      <c r="L38" s="209"/>
      <c r="M38" s="2">
        <v>0</v>
      </c>
      <c r="N38" s="2">
        <v>0</v>
      </c>
      <c r="O38" s="2">
        <v>0</v>
      </c>
      <c r="P38" s="205"/>
      <c r="Q38" s="17"/>
      <c r="R38" s="17"/>
    </row>
    <row r="39" spans="1:20" ht="15" x14ac:dyDescent="0.2">
      <c r="A39" s="196"/>
      <c r="B39" s="199"/>
      <c r="C39" s="328"/>
      <c r="D39" s="44" t="s">
        <v>18</v>
      </c>
      <c r="E39" s="2">
        <v>0</v>
      </c>
      <c r="F39" s="3">
        <f>SUM(L39:O39)</f>
        <v>0</v>
      </c>
      <c r="G39" s="156">
        <v>0</v>
      </c>
      <c r="H39" s="207">
        <v>0</v>
      </c>
      <c r="I39" s="208"/>
      <c r="J39" s="208"/>
      <c r="K39" s="208"/>
      <c r="L39" s="209"/>
      <c r="M39" s="2">
        <v>0</v>
      </c>
      <c r="N39" s="2">
        <v>0</v>
      </c>
      <c r="O39" s="2">
        <v>0</v>
      </c>
      <c r="P39" s="206"/>
      <c r="R39" s="17"/>
    </row>
    <row r="40" spans="1:20" s="35" customFormat="1" ht="36.75" customHeight="1" x14ac:dyDescent="0.2">
      <c r="A40" s="196"/>
      <c r="B40" s="210" t="s">
        <v>222</v>
      </c>
      <c r="C40" s="213" t="s">
        <v>99</v>
      </c>
      <c r="D40" s="213" t="s">
        <v>113</v>
      </c>
      <c r="E40" s="34"/>
      <c r="F40" s="244" t="s">
        <v>0</v>
      </c>
      <c r="G40" s="216" t="s">
        <v>160</v>
      </c>
      <c r="H40" s="218" t="s">
        <v>206</v>
      </c>
      <c r="I40" s="219" t="s">
        <v>204</v>
      </c>
      <c r="J40" s="219"/>
      <c r="K40" s="219"/>
      <c r="L40" s="219"/>
      <c r="M40" s="244" t="s">
        <v>39</v>
      </c>
      <c r="N40" s="244" t="s">
        <v>40</v>
      </c>
      <c r="O40" s="244" t="s">
        <v>41</v>
      </c>
      <c r="P40" s="204"/>
    </row>
    <row r="41" spans="1:20" ht="36.75" customHeight="1" x14ac:dyDescent="0.2">
      <c r="A41" s="196"/>
      <c r="B41" s="211"/>
      <c r="C41" s="214"/>
      <c r="D41" s="214"/>
      <c r="E41" s="3"/>
      <c r="F41" s="246"/>
      <c r="G41" s="217"/>
      <c r="H41" s="218"/>
      <c r="I41" s="144" t="s">
        <v>207</v>
      </c>
      <c r="J41" s="144" t="s">
        <v>208</v>
      </c>
      <c r="K41" s="144" t="s">
        <v>209</v>
      </c>
      <c r="L41" s="144" t="s">
        <v>205</v>
      </c>
      <c r="M41" s="246"/>
      <c r="N41" s="246"/>
      <c r="O41" s="246"/>
      <c r="P41" s="205"/>
    </row>
    <row r="42" spans="1:20" ht="36.75" customHeight="1" x14ac:dyDescent="0.2">
      <c r="A42" s="233"/>
      <c r="B42" s="212"/>
      <c r="C42" s="215"/>
      <c r="D42" s="215"/>
      <c r="E42" s="3"/>
      <c r="F42" s="159" t="s">
        <v>35</v>
      </c>
      <c r="G42" s="37" t="s">
        <v>35</v>
      </c>
      <c r="H42" s="86" t="s">
        <v>35</v>
      </c>
      <c r="I42" s="85">
        <v>0</v>
      </c>
      <c r="J42" s="85">
        <v>0</v>
      </c>
      <c r="K42" s="85">
        <v>0</v>
      </c>
      <c r="L42" s="85">
        <v>0</v>
      </c>
      <c r="M42" s="36">
        <v>0</v>
      </c>
      <c r="N42" s="36">
        <v>0</v>
      </c>
      <c r="O42" s="36">
        <v>0</v>
      </c>
      <c r="P42" s="206"/>
    </row>
    <row r="43" spans="1:20" ht="15" x14ac:dyDescent="0.2">
      <c r="A43" s="195" t="s">
        <v>17</v>
      </c>
      <c r="B43" s="197" t="s">
        <v>213</v>
      </c>
      <c r="C43" s="326" t="s">
        <v>44</v>
      </c>
      <c r="D43" s="44" t="s">
        <v>2</v>
      </c>
      <c r="E43" s="3">
        <f>SUM(E44:E47)</f>
        <v>0</v>
      </c>
      <c r="F43" s="3">
        <f>SUM(G43:O43)</f>
        <v>18458.099999999999</v>
      </c>
      <c r="G43" s="34">
        <f>SUM(G44:G47)</f>
        <v>1808.35</v>
      </c>
      <c r="H43" s="207">
        <f>SUM(H44:L47)</f>
        <v>1241.4100000000001</v>
      </c>
      <c r="I43" s="208"/>
      <c r="J43" s="208"/>
      <c r="K43" s="208"/>
      <c r="L43" s="209"/>
      <c r="M43" s="3">
        <f>SUM(M44:M47)</f>
        <v>7704.17</v>
      </c>
      <c r="N43" s="3">
        <f>SUM(N44:N47)</f>
        <v>7704.17</v>
      </c>
      <c r="O43" s="3">
        <f>SUM(O44:O47)</f>
        <v>0</v>
      </c>
      <c r="P43" s="204" t="s">
        <v>110</v>
      </c>
      <c r="Q43" s="16"/>
      <c r="S43" s="17"/>
    </row>
    <row r="44" spans="1:20" ht="15" x14ac:dyDescent="0.2">
      <c r="A44" s="196"/>
      <c r="B44" s="198"/>
      <c r="C44" s="327"/>
      <c r="D44" s="44" t="s">
        <v>1</v>
      </c>
      <c r="E44" s="2">
        <v>0</v>
      </c>
      <c r="F44" s="3">
        <f>SUM(H44:O44)</f>
        <v>0</v>
      </c>
      <c r="G44" s="164">
        <v>0</v>
      </c>
      <c r="H44" s="207">
        <v>0</v>
      </c>
      <c r="I44" s="208"/>
      <c r="J44" s="208"/>
      <c r="K44" s="208"/>
      <c r="L44" s="209"/>
      <c r="M44" s="2">
        <v>0</v>
      </c>
      <c r="N44" s="2">
        <v>0</v>
      </c>
      <c r="O44" s="2">
        <v>0</v>
      </c>
      <c r="P44" s="205"/>
      <c r="R44" s="16"/>
    </row>
    <row r="45" spans="1:20" ht="30" x14ac:dyDescent="0.2">
      <c r="A45" s="196"/>
      <c r="B45" s="198"/>
      <c r="C45" s="327"/>
      <c r="D45" s="44" t="s">
        <v>5</v>
      </c>
      <c r="E45" s="2">
        <v>0</v>
      </c>
      <c r="F45" s="3">
        <f>SUM(G45:O45)</f>
        <v>1184.45</v>
      </c>
      <c r="G45" s="164">
        <v>1184.45</v>
      </c>
      <c r="H45" s="207">
        <v>0</v>
      </c>
      <c r="I45" s="208"/>
      <c r="J45" s="208"/>
      <c r="K45" s="208"/>
      <c r="L45" s="209"/>
      <c r="M45" s="2">
        <v>0</v>
      </c>
      <c r="N45" s="2">
        <v>0</v>
      </c>
      <c r="O45" s="2">
        <v>0</v>
      </c>
      <c r="P45" s="205"/>
    </row>
    <row r="46" spans="1:20" ht="30" x14ac:dyDescent="0.2">
      <c r="A46" s="196"/>
      <c r="B46" s="198"/>
      <c r="C46" s="327"/>
      <c r="D46" s="44" t="s">
        <v>12</v>
      </c>
      <c r="E46" s="2">
        <v>0</v>
      </c>
      <c r="F46" s="3">
        <f>SUM(G46:O46)</f>
        <v>17273.650000000001</v>
      </c>
      <c r="G46" s="80">
        <v>623.9</v>
      </c>
      <c r="H46" s="207">
        <v>1241.4100000000001</v>
      </c>
      <c r="I46" s="208"/>
      <c r="J46" s="208"/>
      <c r="K46" s="208"/>
      <c r="L46" s="209"/>
      <c r="M46" s="2">
        <v>7704.17</v>
      </c>
      <c r="N46" s="2">
        <v>7704.17</v>
      </c>
      <c r="O46" s="2">
        <v>0</v>
      </c>
      <c r="P46" s="205"/>
      <c r="Q46" s="16"/>
    </row>
    <row r="47" spans="1:20" ht="15" x14ac:dyDescent="0.2">
      <c r="A47" s="196"/>
      <c r="B47" s="199"/>
      <c r="C47" s="328"/>
      <c r="D47" s="44" t="s">
        <v>18</v>
      </c>
      <c r="E47" s="2">
        <v>0</v>
      </c>
      <c r="F47" s="3">
        <f>SUM(H47:O47)</f>
        <v>0</v>
      </c>
      <c r="G47" s="164">
        <v>0</v>
      </c>
      <c r="H47" s="207">
        <v>0</v>
      </c>
      <c r="I47" s="208"/>
      <c r="J47" s="208"/>
      <c r="K47" s="208"/>
      <c r="L47" s="209"/>
      <c r="M47" s="2">
        <v>0</v>
      </c>
      <c r="N47" s="2">
        <v>0</v>
      </c>
      <c r="O47" s="2">
        <v>0</v>
      </c>
      <c r="P47" s="206"/>
    </row>
    <row r="48" spans="1:20" s="35" customFormat="1" ht="15" customHeight="1" x14ac:dyDescent="0.2">
      <c r="A48" s="196"/>
      <c r="B48" s="210" t="s">
        <v>223</v>
      </c>
      <c r="C48" s="213" t="s">
        <v>99</v>
      </c>
      <c r="D48" s="213" t="s">
        <v>113</v>
      </c>
      <c r="E48" s="34"/>
      <c r="F48" s="244" t="s">
        <v>0</v>
      </c>
      <c r="G48" s="216" t="s">
        <v>160</v>
      </c>
      <c r="H48" s="218" t="s">
        <v>206</v>
      </c>
      <c r="I48" s="219" t="s">
        <v>204</v>
      </c>
      <c r="J48" s="219"/>
      <c r="K48" s="219"/>
      <c r="L48" s="219"/>
      <c r="M48" s="204" t="s">
        <v>39</v>
      </c>
      <c r="N48" s="204" t="s">
        <v>40</v>
      </c>
      <c r="O48" s="204" t="s">
        <v>41</v>
      </c>
      <c r="P48" s="223"/>
    </row>
    <row r="49" spans="1:16" ht="24" x14ac:dyDescent="0.2">
      <c r="A49" s="196"/>
      <c r="B49" s="211"/>
      <c r="C49" s="214"/>
      <c r="D49" s="214"/>
      <c r="E49" s="3"/>
      <c r="F49" s="246"/>
      <c r="G49" s="217"/>
      <c r="H49" s="218"/>
      <c r="I49" s="144" t="s">
        <v>207</v>
      </c>
      <c r="J49" s="144" t="s">
        <v>208</v>
      </c>
      <c r="K49" s="144" t="s">
        <v>209</v>
      </c>
      <c r="L49" s="144" t="s">
        <v>205</v>
      </c>
      <c r="M49" s="206"/>
      <c r="N49" s="206"/>
      <c r="O49" s="206"/>
      <c r="P49" s="223"/>
    </row>
    <row r="50" spans="1:16" ht="15" x14ac:dyDescent="0.2">
      <c r="A50" s="196"/>
      <c r="B50" s="212"/>
      <c r="C50" s="215"/>
      <c r="D50" s="215"/>
      <c r="E50" s="3"/>
      <c r="F50" s="159" t="s">
        <v>226</v>
      </c>
      <c r="G50" s="37" t="s">
        <v>125</v>
      </c>
      <c r="H50" s="86" t="s">
        <v>107</v>
      </c>
      <c r="I50" s="85">
        <v>0</v>
      </c>
      <c r="J50" s="85">
        <v>0</v>
      </c>
      <c r="K50" s="85">
        <v>2</v>
      </c>
      <c r="L50" s="85">
        <v>2</v>
      </c>
      <c r="M50" s="36">
        <v>1</v>
      </c>
      <c r="N50" s="36">
        <v>1</v>
      </c>
      <c r="O50" s="36">
        <v>0</v>
      </c>
      <c r="P50" s="223"/>
    </row>
    <row r="51" spans="1:16" ht="15" customHeight="1" x14ac:dyDescent="0.2">
      <c r="A51" s="195" t="s">
        <v>19</v>
      </c>
      <c r="B51" s="197" t="s">
        <v>53</v>
      </c>
      <c r="C51" s="326" t="s">
        <v>44</v>
      </c>
      <c r="D51" s="44" t="s">
        <v>2</v>
      </c>
      <c r="E51" s="3">
        <f>SUM(E52:E55)</f>
        <v>0</v>
      </c>
      <c r="F51" s="3">
        <f>SUM(G51:O51)</f>
        <v>7707.7999999999993</v>
      </c>
      <c r="G51" s="3">
        <f>SUM(G52:G55)</f>
        <v>1940.6</v>
      </c>
      <c r="H51" s="207">
        <f>SUM(H52:L55)</f>
        <v>1922.4</v>
      </c>
      <c r="I51" s="208"/>
      <c r="J51" s="208"/>
      <c r="K51" s="208"/>
      <c r="L51" s="209"/>
      <c r="M51" s="3">
        <f>SUM(M52:M55)</f>
        <v>1922.4</v>
      </c>
      <c r="N51" s="3">
        <f>SUM(N52:N55)</f>
        <v>1922.4</v>
      </c>
      <c r="O51" s="3">
        <f>SUM(O52:O55)</f>
        <v>0</v>
      </c>
      <c r="P51" s="204" t="s">
        <v>110</v>
      </c>
    </row>
    <row r="52" spans="1:16" ht="15" x14ac:dyDescent="0.2">
      <c r="A52" s="196"/>
      <c r="B52" s="198"/>
      <c r="C52" s="327"/>
      <c r="D52" s="44" t="s">
        <v>1</v>
      </c>
      <c r="E52" s="2">
        <v>0</v>
      </c>
      <c r="F52" s="3">
        <f>SUM(H52:O52)</f>
        <v>0</v>
      </c>
      <c r="G52" s="2">
        <v>0</v>
      </c>
      <c r="H52" s="207">
        <v>0</v>
      </c>
      <c r="I52" s="208"/>
      <c r="J52" s="208"/>
      <c r="K52" s="208"/>
      <c r="L52" s="209"/>
      <c r="M52" s="2">
        <v>0</v>
      </c>
      <c r="N52" s="2">
        <v>0</v>
      </c>
      <c r="O52" s="2">
        <v>0</v>
      </c>
      <c r="P52" s="205"/>
    </row>
    <row r="53" spans="1:16" ht="18" customHeight="1" x14ac:dyDescent="0.2">
      <c r="A53" s="196"/>
      <c r="B53" s="198"/>
      <c r="C53" s="327"/>
      <c r="D53" s="44" t="s">
        <v>5</v>
      </c>
      <c r="E53" s="2">
        <v>0</v>
      </c>
      <c r="F53" s="3">
        <f t="shared" ref="F53:F54" si="8">SUM(G53:O53)</f>
        <v>5855</v>
      </c>
      <c r="G53" s="2">
        <v>1415</v>
      </c>
      <c r="H53" s="207">
        <v>1480</v>
      </c>
      <c r="I53" s="208"/>
      <c r="J53" s="208"/>
      <c r="K53" s="208"/>
      <c r="L53" s="209"/>
      <c r="M53" s="2">
        <v>1480</v>
      </c>
      <c r="N53" s="2">
        <v>1480</v>
      </c>
      <c r="O53" s="2">
        <v>0</v>
      </c>
      <c r="P53" s="205"/>
    </row>
    <row r="54" spans="1:16" ht="30" x14ac:dyDescent="0.2">
      <c r="A54" s="196"/>
      <c r="B54" s="198"/>
      <c r="C54" s="327"/>
      <c r="D54" s="44" t="s">
        <v>12</v>
      </c>
      <c r="E54" s="2">
        <v>0</v>
      </c>
      <c r="F54" s="3">
        <f t="shared" si="8"/>
        <v>1852.8000000000002</v>
      </c>
      <c r="G54" s="2">
        <v>525.6</v>
      </c>
      <c r="H54" s="207">
        <v>442.4</v>
      </c>
      <c r="I54" s="208"/>
      <c r="J54" s="208"/>
      <c r="K54" s="208"/>
      <c r="L54" s="209"/>
      <c r="M54" s="2">
        <v>442.4</v>
      </c>
      <c r="N54" s="2">
        <v>442.4</v>
      </c>
      <c r="O54" s="2">
        <v>0</v>
      </c>
      <c r="P54" s="205"/>
    </row>
    <row r="55" spans="1:16" ht="15" x14ac:dyDescent="0.2">
      <c r="A55" s="196"/>
      <c r="B55" s="199"/>
      <c r="C55" s="328"/>
      <c r="D55" s="44" t="s">
        <v>18</v>
      </c>
      <c r="E55" s="2">
        <v>0</v>
      </c>
      <c r="F55" s="3">
        <f>SUM(H55:O55)</f>
        <v>0</v>
      </c>
      <c r="G55" s="2">
        <v>0</v>
      </c>
      <c r="H55" s="207">
        <v>0</v>
      </c>
      <c r="I55" s="208"/>
      <c r="J55" s="208"/>
      <c r="K55" s="208"/>
      <c r="L55" s="209"/>
      <c r="M55" s="2">
        <v>0</v>
      </c>
      <c r="N55" s="2">
        <v>0</v>
      </c>
      <c r="O55" s="2">
        <v>0</v>
      </c>
      <c r="P55" s="206"/>
    </row>
    <row r="56" spans="1:16" s="35" customFormat="1" ht="32.25" customHeight="1" x14ac:dyDescent="0.2">
      <c r="A56" s="196"/>
      <c r="B56" s="210" t="s">
        <v>224</v>
      </c>
      <c r="C56" s="213" t="s">
        <v>99</v>
      </c>
      <c r="D56" s="213" t="s">
        <v>113</v>
      </c>
      <c r="E56" s="34"/>
      <c r="F56" s="244" t="s">
        <v>0</v>
      </c>
      <c r="G56" s="216" t="s">
        <v>160</v>
      </c>
      <c r="H56" s="218" t="s">
        <v>206</v>
      </c>
      <c r="I56" s="219" t="s">
        <v>204</v>
      </c>
      <c r="J56" s="219"/>
      <c r="K56" s="219"/>
      <c r="L56" s="219"/>
      <c r="M56" s="204" t="s">
        <v>39</v>
      </c>
      <c r="N56" s="204" t="s">
        <v>40</v>
      </c>
      <c r="O56" s="204" t="s">
        <v>41</v>
      </c>
      <c r="P56" s="204"/>
    </row>
    <row r="57" spans="1:16" ht="32.25" customHeight="1" x14ac:dyDescent="0.2">
      <c r="A57" s="196"/>
      <c r="B57" s="211"/>
      <c r="C57" s="214"/>
      <c r="D57" s="214"/>
      <c r="E57" s="3"/>
      <c r="F57" s="246"/>
      <c r="G57" s="217"/>
      <c r="H57" s="218"/>
      <c r="I57" s="144" t="s">
        <v>207</v>
      </c>
      <c r="J57" s="144" t="s">
        <v>208</v>
      </c>
      <c r="K57" s="144" t="s">
        <v>209</v>
      </c>
      <c r="L57" s="144" t="s">
        <v>205</v>
      </c>
      <c r="M57" s="206"/>
      <c r="N57" s="206"/>
      <c r="O57" s="206"/>
      <c r="P57" s="205"/>
    </row>
    <row r="58" spans="1:16" ht="32.25" customHeight="1" x14ac:dyDescent="0.2">
      <c r="A58" s="233"/>
      <c r="B58" s="212"/>
      <c r="C58" s="215"/>
      <c r="D58" s="215"/>
      <c r="E58" s="3"/>
      <c r="F58" s="159" t="s">
        <v>25</v>
      </c>
      <c r="G58" s="37" t="s">
        <v>25</v>
      </c>
      <c r="H58" s="86" t="s">
        <v>25</v>
      </c>
      <c r="I58" s="85">
        <v>1</v>
      </c>
      <c r="J58" s="85">
        <v>1</v>
      </c>
      <c r="K58" s="85">
        <v>1</v>
      </c>
      <c r="L58" s="85">
        <v>1</v>
      </c>
      <c r="M58" s="36">
        <v>1</v>
      </c>
      <c r="N58" s="36">
        <v>1</v>
      </c>
      <c r="O58" s="36">
        <v>1</v>
      </c>
      <c r="P58" s="206"/>
    </row>
    <row r="59" spans="1:16" ht="15" customHeight="1" x14ac:dyDescent="0.2">
      <c r="A59" s="195" t="s">
        <v>34</v>
      </c>
      <c r="B59" s="197" t="s">
        <v>54</v>
      </c>
      <c r="C59" s="326" t="s">
        <v>44</v>
      </c>
      <c r="D59" s="44" t="s">
        <v>2</v>
      </c>
      <c r="E59" s="3">
        <f>SUM(E60:E63)</f>
        <v>0</v>
      </c>
      <c r="F59" s="3">
        <f>SUM(H59:O59)</f>
        <v>0</v>
      </c>
      <c r="G59" s="3">
        <f>SUM(G60:G63)</f>
        <v>0</v>
      </c>
      <c r="H59" s="207">
        <f>SUM(H60:L63)</f>
        <v>0</v>
      </c>
      <c r="I59" s="208"/>
      <c r="J59" s="208"/>
      <c r="K59" s="208"/>
      <c r="L59" s="209"/>
      <c r="M59" s="3">
        <f>SUM(M60:M63)</f>
        <v>0</v>
      </c>
      <c r="N59" s="3">
        <f>SUM(N60:N63)</f>
        <v>0</v>
      </c>
      <c r="O59" s="3">
        <f>SUM(O60:O63)</f>
        <v>0</v>
      </c>
      <c r="P59" s="204" t="s">
        <v>110</v>
      </c>
    </row>
    <row r="60" spans="1:16" ht="15" x14ac:dyDescent="0.2">
      <c r="A60" s="196"/>
      <c r="B60" s="198"/>
      <c r="C60" s="327"/>
      <c r="D60" s="44" t="s">
        <v>1</v>
      </c>
      <c r="E60" s="2">
        <v>0</v>
      </c>
      <c r="F60" s="3">
        <f>SUM(H60:O60)</f>
        <v>0</v>
      </c>
      <c r="G60" s="2">
        <v>0</v>
      </c>
      <c r="H60" s="207">
        <v>0</v>
      </c>
      <c r="I60" s="208"/>
      <c r="J60" s="208"/>
      <c r="K60" s="208"/>
      <c r="L60" s="209"/>
      <c r="M60" s="2">
        <v>0</v>
      </c>
      <c r="N60" s="2">
        <v>0</v>
      </c>
      <c r="O60" s="2">
        <v>0</v>
      </c>
      <c r="P60" s="205"/>
    </row>
    <row r="61" spans="1:16" ht="30" x14ac:dyDescent="0.2">
      <c r="A61" s="196"/>
      <c r="B61" s="198"/>
      <c r="C61" s="327"/>
      <c r="D61" s="44" t="s">
        <v>5</v>
      </c>
      <c r="E61" s="2">
        <v>0</v>
      </c>
      <c r="F61" s="3">
        <f>SUM(L61:O61)</f>
        <v>0</v>
      </c>
      <c r="G61" s="2">
        <v>0</v>
      </c>
      <c r="H61" s="207">
        <v>0</v>
      </c>
      <c r="I61" s="208"/>
      <c r="J61" s="208"/>
      <c r="K61" s="208"/>
      <c r="L61" s="209"/>
      <c r="M61" s="2">
        <v>0</v>
      </c>
      <c r="N61" s="2">
        <v>0</v>
      </c>
      <c r="O61" s="2">
        <v>0</v>
      </c>
      <c r="P61" s="205"/>
    </row>
    <row r="62" spans="1:16" ht="30" x14ac:dyDescent="0.2">
      <c r="A62" s="196"/>
      <c r="B62" s="198"/>
      <c r="C62" s="327"/>
      <c r="D62" s="44" t="s">
        <v>12</v>
      </c>
      <c r="E62" s="2">
        <v>0</v>
      </c>
      <c r="F62" s="3">
        <f>SUM(L62:O62)</f>
        <v>0</v>
      </c>
      <c r="G62" s="2">
        <v>0</v>
      </c>
      <c r="H62" s="207">
        <v>0</v>
      </c>
      <c r="I62" s="208"/>
      <c r="J62" s="208"/>
      <c r="K62" s="208"/>
      <c r="L62" s="209"/>
      <c r="M62" s="2">
        <v>0</v>
      </c>
      <c r="N62" s="2">
        <v>0</v>
      </c>
      <c r="O62" s="2">
        <v>0</v>
      </c>
      <c r="P62" s="205"/>
    </row>
    <row r="63" spans="1:16" ht="15" x14ac:dyDescent="0.2">
      <c r="A63" s="196"/>
      <c r="B63" s="199"/>
      <c r="C63" s="328"/>
      <c r="D63" s="44" t="s">
        <v>18</v>
      </c>
      <c r="E63" s="2">
        <v>0</v>
      </c>
      <c r="F63" s="3">
        <f>SUM(L63:O63)</f>
        <v>0</v>
      </c>
      <c r="G63" s="2">
        <v>0</v>
      </c>
      <c r="H63" s="207">
        <v>0</v>
      </c>
      <c r="I63" s="208"/>
      <c r="J63" s="208"/>
      <c r="K63" s="208"/>
      <c r="L63" s="209"/>
      <c r="M63" s="2">
        <v>0</v>
      </c>
      <c r="N63" s="2">
        <v>0</v>
      </c>
      <c r="O63" s="2">
        <v>0</v>
      </c>
      <c r="P63" s="206"/>
    </row>
    <row r="64" spans="1:16" s="35" customFormat="1" ht="15" customHeight="1" x14ac:dyDescent="0.2">
      <c r="A64" s="196"/>
      <c r="B64" s="210" t="s">
        <v>225</v>
      </c>
      <c r="C64" s="213" t="s">
        <v>99</v>
      </c>
      <c r="D64" s="213" t="s">
        <v>113</v>
      </c>
      <c r="E64" s="34"/>
      <c r="F64" s="244" t="s">
        <v>0</v>
      </c>
      <c r="G64" s="216" t="s">
        <v>160</v>
      </c>
      <c r="H64" s="218" t="s">
        <v>206</v>
      </c>
      <c r="I64" s="219" t="s">
        <v>204</v>
      </c>
      <c r="J64" s="219"/>
      <c r="K64" s="219"/>
      <c r="L64" s="219"/>
      <c r="M64" s="204" t="s">
        <v>39</v>
      </c>
      <c r="N64" s="204" t="s">
        <v>40</v>
      </c>
      <c r="O64" s="204" t="s">
        <v>41</v>
      </c>
      <c r="P64" s="204"/>
    </row>
    <row r="65" spans="1:16" ht="24" x14ac:dyDescent="0.2">
      <c r="A65" s="196"/>
      <c r="B65" s="211"/>
      <c r="C65" s="214"/>
      <c r="D65" s="214"/>
      <c r="E65" s="3"/>
      <c r="F65" s="246"/>
      <c r="G65" s="217"/>
      <c r="H65" s="218"/>
      <c r="I65" s="144" t="s">
        <v>207</v>
      </c>
      <c r="J65" s="144" t="s">
        <v>208</v>
      </c>
      <c r="K65" s="144" t="s">
        <v>209</v>
      </c>
      <c r="L65" s="144" t="s">
        <v>205</v>
      </c>
      <c r="M65" s="206"/>
      <c r="N65" s="206"/>
      <c r="O65" s="206"/>
      <c r="P65" s="205"/>
    </row>
    <row r="66" spans="1:16" ht="15" x14ac:dyDescent="0.2">
      <c r="A66" s="233"/>
      <c r="B66" s="212"/>
      <c r="C66" s="215"/>
      <c r="D66" s="215"/>
      <c r="E66" s="3"/>
      <c r="F66" s="159">
        <v>0</v>
      </c>
      <c r="G66" s="37" t="s">
        <v>35</v>
      </c>
      <c r="H66" s="86" t="s">
        <v>35</v>
      </c>
      <c r="I66" s="85">
        <v>0</v>
      </c>
      <c r="J66" s="85">
        <v>0</v>
      </c>
      <c r="K66" s="85">
        <v>0</v>
      </c>
      <c r="L66" s="85">
        <v>0</v>
      </c>
      <c r="M66" s="36">
        <v>0</v>
      </c>
      <c r="N66" s="36">
        <v>0</v>
      </c>
      <c r="O66" s="36">
        <v>0</v>
      </c>
      <c r="P66" s="206"/>
    </row>
    <row r="67" spans="1:16" ht="15" hidden="1" customHeight="1" x14ac:dyDescent="0.2">
      <c r="A67" s="195" t="s">
        <v>55</v>
      </c>
      <c r="B67" s="197" t="s">
        <v>56</v>
      </c>
      <c r="C67" s="326" t="s">
        <v>44</v>
      </c>
      <c r="D67" s="44" t="s">
        <v>2</v>
      </c>
      <c r="E67" s="3">
        <f>SUM(E68:E71)</f>
        <v>0</v>
      </c>
      <c r="F67" s="3">
        <f>SUM(H67:O67)</f>
        <v>0</v>
      </c>
      <c r="G67" s="160"/>
      <c r="H67" s="207">
        <f>SUM(H68:L71)</f>
        <v>0</v>
      </c>
      <c r="I67" s="208"/>
      <c r="J67" s="208"/>
      <c r="K67" s="208"/>
      <c r="L67" s="209"/>
      <c r="M67" s="3">
        <f>SUM(M68:M71)</f>
        <v>0</v>
      </c>
      <c r="N67" s="3">
        <f>SUM(N68:N71)</f>
        <v>0</v>
      </c>
      <c r="O67" s="3">
        <f>SUM(O68:O71)</f>
        <v>0</v>
      </c>
      <c r="P67" s="204" t="s">
        <v>110</v>
      </c>
    </row>
    <row r="68" spans="1:16" ht="15" hidden="1" x14ac:dyDescent="0.2">
      <c r="A68" s="196"/>
      <c r="B68" s="198"/>
      <c r="C68" s="327"/>
      <c r="D68" s="44" t="s">
        <v>1</v>
      </c>
      <c r="E68" s="2">
        <v>0</v>
      </c>
      <c r="F68" s="3">
        <f>SUM(H68:O68)</f>
        <v>0</v>
      </c>
      <c r="G68" s="160"/>
      <c r="H68" s="207">
        <v>0</v>
      </c>
      <c r="I68" s="208"/>
      <c r="J68" s="208"/>
      <c r="K68" s="208"/>
      <c r="L68" s="209"/>
      <c r="M68" s="2">
        <v>0</v>
      </c>
      <c r="N68" s="2">
        <v>0</v>
      </c>
      <c r="O68" s="2">
        <v>0</v>
      </c>
      <c r="P68" s="205"/>
    </row>
    <row r="69" spans="1:16" ht="30" hidden="1" x14ac:dyDescent="0.2">
      <c r="A69" s="196"/>
      <c r="B69" s="198"/>
      <c r="C69" s="327"/>
      <c r="D69" s="44" t="s">
        <v>5</v>
      </c>
      <c r="E69" s="2">
        <v>0</v>
      </c>
      <c r="F69" s="3">
        <f>SUM(H69:O69)</f>
        <v>0</v>
      </c>
      <c r="G69" s="160"/>
      <c r="H69" s="207">
        <v>0</v>
      </c>
      <c r="I69" s="208"/>
      <c r="J69" s="208"/>
      <c r="K69" s="208"/>
      <c r="L69" s="209"/>
      <c r="M69" s="2">
        <v>0</v>
      </c>
      <c r="N69" s="2">
        <v>0</v>
      </c>
      <c r="O69" s="2">
        <v>0</v>
      </c>
      <c r="P69" s="205"/>
    </row>
    <row r="70" spans="1:16" ht="30" hidden="1" x14ac:dyDescent="0.2">
      <c r="A70" s="196"/>
      <c r="B70" s="198"/>
      <c r="C70" s="327"/>
      <c r="D70" s="44" t="s">
        <v>12</v>
      </c>
      <c r="E70" s="2">
        <v>0</v>
      </c>
      <c r="F70" s="3">
        <f>SUM(H70:O70)</f>
        <v>0</v>
      </c>
      <c r="G70" s="160"/>
      <c r="H70" s="207">
        <v>0</v>
      </c>
      <c r="I70" s="208"/>
      <c r="J70" s="208"/>
      <c r="K70" s="208"/>
      <c r="L70" s="209"/>
      <c r="M70" s="2">
        <v>0</v>
      </c>
      <c r="N70" s="2">
        <v>0</v>
      </c>
      <c r="O70" s="2">
        <v>0</v>
      </c>
      <c r="P70" s="205"/>
    </row>
    <row r="71" spans="1:16" ht="15" hidden="1" x14ac:dyDescent="0.2">
      <c r="A71" s="196"/>
      <c r="B71" s="199"/>
      <c r="C71" s="328"/>
      <c r="D71" s="44" t="s">
        <v>18</v>
      </c>
      <c r="E71" s="2">
        <v>0</v>
      </c>
      <c r="F71" s="3">
        <f>SUM(H71:O71)</f>
        <v>0</v>
      </c>
      <c r="G71" s="160"/>
      <c r="H71" s="207">
        <v>0</v>
      </c>
      <c r="I71" s="208"/>
      <c r="J71" s="208"/>
      <c r="K71" s="208"/>
      <c r="L71" s="209"/>
      <c r="M71" s="2">
        <v>0</v>
      </c>
      <c r="N71" s="2">
        <v>0</v>
      </c>
      <c r="O71" s="2">
        <v>0</v>
      </c>
      <c r="P71" s="206"/>
    </row>
    <row r="72" spans="1:16" s="35" customFormat="1" ht="15" hidden="1" customHeight="1" x14ac:dyDescent="0.2">
      <c r="A72" s="196"/>
      <c r="B72" s="210" t="s">
        <v>101</v>
      </c>
      <c r="C72" s="213" t="s">
        <v>99</v>
      </c>
      <c r="D72" s="213" t="s">
        <v>100</v>
      </c>
      <c r="E72" s="34"/>
      <c r="F72" s="244" t="s">
        <v>0</v>
      </c>
      <c r="G72" s="157"/>
      <c r="H72" s="216" t="s">
        <v>91</v>
      </c>
      <c r="I72" s="329" t="s">
        <v>92</v>
      </c>
      <c r="J72" s="330"/>
      <c r="K72" s="330"/>
      <c r="L72" s="331"/>
      <c r="M72" s="204" t="s">
        <v>39</v>
      </c>
      <c r="N72" s="204" t="s">
        <v>40</v>
      </c>
      <c r="O72" s="204" t="s">
        <v>41</v>
      </c>
      <c r="P72" s="204"/>
    </row>
    <row r="73" spans="1:16" ht="15" hidden="1" customHeight="1" x14ac:dyDescent="0.2">
      <c r="A73" s="196"/>
      <c r="B73" s="211"/>
      <c r="C73" s="214"/>
      <c r="D73" s="214"/>
      <c r="E73" s="3"/>
      <c r="F73" s="246"/>
      <c r="G73" s="158"/>
      <c r="H73" s="217"/>
      <c r="I73" s="33" t="s">
        <v>95</v>
      </c>
      <c r="J73" s="33" t="s">
        <v>96</v>
      </c>
      <c r="K73" s="33" t="s">
        <v>97</v>
      </c>
      <c r="L73" s="159" t="s">
        <v>98</v>
      </c>
      <c r="M73" s="206"/>
      <c r="N73" s="206"/>
      <c r="O73" s="206"/>
      <c r="P73" s="205"/>
    </row>
    <row r="74" spans="1:16" ht="15" hidden="1" x14ac:dyDescent="0.2">
      <c r="A74" s="233"/>
      <c r="B74" s="212"/>
      <c r="C74" s="215"/>
      <c r="D74" s="215"/>
      <c r="E74" s="3"/>
      <c r="F74" s="159" t="s">
        <v>94</v>
      </c>
      <c r="G74" s="33"/>
      <c r="H74" s="12"/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206"/>
    </row>
    <row r="75" spans="1:16" ht="15" customHeight="1" x14ac:dyDescent="0.2">
      <c r="A75" s="302" t="s">
        <v>297</v>
      </c>
      <c r="B75" s="305" t="s">
        <v>309</v>
      </c>
      <c r="C75" s="308" t="s">
        <v>44</v>
      </c>
      <c r="D75" s="165" t="s">
        <v>2</v>
      </c>
      <c r="E75" s="146">
        <f>SUM(E76:E79)</f>
        <v>0</v>
      </c>
      <c r="F75" s="146">
        <f>SUM(H75:O75)</f>
        <v>48739.83</v>
      </c>
      <c r="G75" s="146">
        <f>SUM(G76:G79)</f>
        <v>0</v>
      </c>
      <c r="H75" s="201">
        <f>SUM(H76:L79)</f>
        <v>19495.93</v>
      </c>
      <c r="I75" s="202"/>
      <c r="J75" s="202"/>
      <c r="K75" s="202"/>
      <c r="L75" s="203"/>
      <c r="M75" s="146">
        <f>SUM(M76:M79)</f>
        <v>29243.9</v>
      </c>
      <c r="N75" s="146">
        <f>SUM(N76:N79)</f>
        <v>0</v>
      </c>
      <c r="O75" s="146">
        <f>SUM(O76:O79)</f>
        <v>0</v>
      </c>
      <c r="P75" s="311" t="s">
        <v>110</v>
      </c>
    </row>
    <row r="76" spans="1:16" ht="15" x14ac:dyDescent="0.2">
      <c r="A76" s="303"/>
      <c r="B76" s="306"/>
      <c r="C76" s="309"/>
      <c r="D76" s="165" t="s">
        <v>1</v>
      </c>
      <c r="E76" s="166">
        <v>0</v>
      </c>
      <c r="F76" s="146">
        <f>SUM(H76:O76)</f>
        <v>0</v>
      </c>
      <c r="G76" s="166">
        <v>0</v>
      </c>
      <c r="H76" s="201">
        <v>0</v>
      </c>
      <c r="I76" s="202"/>
      <c r="J76" s="202"/>
      <c r="K76" s="202"/>
      <c r="L76" s="203"/>
      <c r="M76" s="166">
        <v>0</v>
      </c>
      <c r="N76" s="166">
        <v>0</v>
      </c>
      <c r="O76" s="166">
        <v>0</v>
      </c>
      <c r="P76" s="312"/>
    </row>
    <row r="77" spans="1:16" ht="30" x14ac:dyDescent="0.2">
      <c r="A77" s="303"/>
      <c r="B77" s="306"/>
      <c r="C77" s="309"/>
      <c r="D77" s="165" t="s">
        <v>5</v>
      </c>
      <c r="E77" s="166">
        <v>0</v>
      </c>
      <c r="F77" s="146">
        <f>SUM(G77:O77)</f>
        <v>22917.46</v>
      </c>
      <c r="G77" s="166">
        <v>0</v>
      </c>
      <c r="H77" s="201">
        <v>12652.85</v>
      </c>
      <c r="I77" s="202"/>
      <c r="J77" s="202"/>
      <c r="K77" s="202"/>
      <c r="L77" s="203"/>
      <c r="M77" s="166">
        <v>10264.61</v>
      </c>
      <c r="N77" s="166">
        <v>0</v>
      </c>
      <c r="O77" s="166">
        <v>0</v>
      </c>
      <c r="P77" s="312"/>
    </row>
    <row r="78" spans="1:16" ht="30" x14ac:dyDescent="0.2">
      <c r="A78" s="303"/>
      <c r="B78" s="306"/>
      <c r="C78" s="309"/>
      <c r="D78" s="165" t="s">
        <v>12</v>
      </c>
      <c r="E78" s="166">
        <v>0</v>
      </c>
      <c r="F78" s="146">
        <f>SUM(G78:O78)</f>
        <v>25822.370000000003</v>
      </c>
      <c r="G78" s="166">
        <v>0</v>
      </c>
      <c r="H78" s="201">
        <v>6843.08</v>
      </c>
      <c r="I78" s="202"/>
      <c r="J78" s="202"/>
      <c r="K78" s="202"/>
      <c r="L78" s="203"/>
      <c r="M78" s="166">
        <v>18979.29</v>
      </c>
      <c r="N78" s="166">
        <v>0</v>
      </c>
      <c r="O78" s="166">
        <v>0</v>
      </c>
      <c r="P78" s="312"/>
    </row>
    <row r="79" spans="1:16" ht="15" x14ac:dyDescent="0.2">
      <c r="A79" s="303"/>
      <c r="B79" s="307"/>
      <c r="C79" s="310"/>
      <c r="D79" s="165" t="s">
        <v>18</v>
      </c>
      <c r="E79" s="166">
        <v>0</v>
      </c>
      <c r="F79" s="146">
        <f>SUM(L79:O79)</f>
        <v>0</v>
      </c>
      <c r="G79" s="166">
        <v>0</v>
      </c>
      <c r="H79" s="201">
        <v>0</v>
      </c>
      <c r="I79" s="202"/>
      <c r="J79" s="202"/>
      <c r="K79" s="202"/>
      <c r="L79" s="203"/>
      <c r="M79" s="166">
        <v>0</v>
      </c>
      <c r="N79" s="166">
        <v>0</v>
      </c>
      <c r="O79" s="166">
        <v>0</v>
      </c>
      <c r="P79" s="313"/>
    </row>
    <row r="80" spans="1:16" s="35" customFormat="1" ht="15" customHeight="1" x14ac:dyDescent="0.2">
      <c r="A80" s="303"/>
      <c r="B80" s="314" t="s">
        <v>311</v>
      </c>
      <c r="C80" s="317" t="s">
        <v>99</v>
      </c>
      <c r="D80" s="317" t="s">
        <v>113</v>
      </c>
      <c r="E80" s="167"/>
      <c r="F80" s="320" t="s">
        <v>0</v>
      </c>
      <c r="G80" s="322" t="s">
        <v>160</v>
      </c>
      <c r="H80" s="324" t="s">
        <v>206</v>
      </c>
      <c r="I80" s="325" t="s">
        <v>204</v>
      </c>
      <c r="J80" s="325"/>
      <c r="K80" s="325"/>
      <c r="L80" s="325"/>
      <c r="M80" s="311" t="s">
        <v>39</v>
      </c>
      <c r="N80" s="311" t="s">
        <v>40</v>
      </c>
      <c r="O80" s="311" t="s">
        <v>41</v>
      </c>
      <c r="P80" s="311"/>
    </row>
    <row r="81" spans="1:20" ht="24" x14ac:dyDescent="0.2">
      <c r="A81" s="303"/>
      <c r="B81" s="315"/>
      <c r="C81" s="318"/>
      <c r="D81" s="318"/>
      <c r="E81" s="146"/>
      <c r="F81" s="321"/>
      <c r="G81" s="323"/>
      <c r="H81" s="324"/>
      <c r="I81" s="168" t="s">
        <v>207</v>
      </c>
      <c r="J81" s="168" t="s">
        <v>208</v>
      </c>
      <c r="K81" s="168" t="s">
        <v>209</v>
      </c>
      <c r="L81" s="168" t="s">
        <v>205</v>
      </c>
      <c r="M81" s="313"/>
      <c r="N81" s="313"/>
      <c r="O81" s="313"/>
      <c r="P81" s="312"/>
    </row>
    <row r="82" spans="1:20" ht="15" x14ac:dyDescent="0.2">
      <c r="A82" s="304"/>
      <c r="B82" s="316"/>
      <c r="C82" s="319"/>
      <c r="D82" s="319"/>
      <c r="E82" s="146"/>
      <c r="F82" s="151">
        <v>111</v>
      </c>
      <c r="G82" s="147" t="s">
        <v>35</v>
      </c>
      <c r="H82" s="149" t="s">
        <v>310</v>
      </c>
      <c r="I82" s="150">
        <v>0</v>
      </c>
      <c r="J82" s="150">
        <v>0</v>
      </c>
      <c r="K82" s="150">
        <v>0</v>
      </c>
      <c r="L82" s="150">
        <v>68</v>
      </c>
      <c r="M82" s="148">
        <v>43</v>
      </c>
      <c r="N82" s="148">
        <v>0</v>
      </c>
      <c r="O82" s="148">
        <v>0</v>
      </c>
      <c r="P82" s="313"/>
    </row>
    <row r="83" spans="1:20" ht="15" customHeight="1" x14ac:dyDescent="0.2">
      <c r="A83" s="195" t="s">
        <v>58</v>
      </c>
      <c r="B83" s="197" t="s">
        <v>214</v>
      </c>
      <c r="C83" s="326" t="s">
        <v>44</v>
      </c>
      <c r="D83" s="44" t="s">
        <v>2</v>
      </c>
      <c r="E83" s="3">
        <f>SUM(E84:E87)</f>
        <v>0</v>
      </c>
      <c r="F83" s="3">
        <f>SUM(G83:O83)</f>
        <v>2132252.75</v>
      </c>
      <c r="G83" s="3">
        <f>SUM(G84:G87)</f>
        <v>494446.61</v>
      </c>
      <c r="H83" s="207">
        <f>SUM(H84:L87)</f>
        <v>562011.38</v>
      </c>
      <c r="I83" s="208"/>
      <c r="J83" s="208"/>
      <c r="K83" s="208"/>
      <c r="L83" s="209"/>
      <c r="M83" s="3">
        <f>SUM(M84:M87)</f>
        <v>537897.38</v>
      </c>
      <c r="N83" s="3">
        <f>SUM(N84:N87)</f>
        <v>537897.38</v>
      </c>
      <c r="O83" s="3">
        <f>SUM(O84:O87)</f>
        <v>0</v>
      </c>
      <c r="P83" s="204" t="s">
        <v>110</v>
      </c>
      <c r="R83" s="16"/>
    </row>
    <row r="84" spans="1:20" ht="15" x14ac:dyDescent="0.2">
      <c r="A84" s="196"/>
      <c r="B84" s="198"/>
      <c r="C84" s="327"/>
      <c r="D84" s="44" t="s">
        <v>1</v>
      </c>
      <c r="E84" s="2">
        <v>0</v>
      </c>
      <c r="F84" s="3">
        <f>SUM(H84:O84)</f>
        <v>0</v>
      </c>
      <c r="G84" s="2">
        <v>0</v>
      </c>
      <c r="H84" s="207">
        <v>0</v>
      </c>
      <c r="I84" s="208"/>
      <c r="J84" s="208"/>
      <c r="K84" s="208"/>
      <c r="L84" s="209"/>
      <c r="M84" s="2">
        <v>0</v>
      </c>
      <c r="N84" s="2">
        <v>0</v>
      </c>
      <c r="O84" s="2">
        <v>0</v>
      </c>
      <c r="P84" s="205"/>
      <c r="R84" s="16"/>
    </row>
    <row r="85" spans="1:20" ht="20.25" customHeight="1" x14ac:dyDescent="0.2">
      <c r="A85" s="196"/>
      <c r="B85" s="198"/>
      <c r="C85" s="327"/>
      <c r="D85" s="44" t="s">
        <v>5</v>
      </c>
      <c r="E85" s="2">
        <v>0</v>
      </c>
      <c r="F85" s="3">
        <f>SUM(H85:O85)</f>
        <v>0</v>
      </c>
      <c r="G85" s="2">
        <v>0</v>
      </c>
      <c r="H85" s="207">
        <v>0</v>
      </c>
      <c r="I85" s="208"/>
      <c r="J85" s="208"/>
      <c r="K85" s="208"/>
      <c r="L85" s="209"/>
      <c r="M85" s="2">
        <v>0</v>
      </c>
      <c r="N85" s="2">
        <v>0</v>
      </c>
      <c r="O85" s="2">
        <v>0</v>
      </c>
      <c r="P85" s="205"/>
      <c r="T85" s="16"/>
    </row>
    <row r="86" spans="1:20" ht="30" x14ac:dyDescent="0.2">
      <c r="A86" s="196"/>
      <c r="B86" s="198"/>
      <c r="C86" s="327"/>
      <c r="D86" s="44" t="s">
        <v>12</v>
      </c>
      <c r="E86" s="2">
        <v>0</v>
      </c>
      <c r="F86" s="3">
        <f>SUM(G86:O86)</f>
        <v>2132252.75</v>
      </c>
      <c r="G86" s="2">
        <v>494446.61</v>
      </c>
      <c r="H86" s="207">
        <v>562011.38</v>
      </c>
      <c r="I86" s="208"/>
      <c r="J86" s="208"/>
      <c r="K86" s="208"/>
      <c r="L86" s="209"/>
      <c r="M86" s="2">
        <v>537897.38</v>
      </c>
      <c r="N86" s="2">
        <v>537897.38</v>
      </c>
      <c r="O86" s="2">
        <v>0</v>
      </c>
      <c r="P86" s="205"/>
    </row>
    <row r="87" spans="1:20" ht="15" x14ac:dyDescent="0.2">
      <c r="A87" s="196"/>
      <c r="B87" s="199"/>
      <c r="C87" s="328"/>
      <c r="D87" s="44" t="s">
        <v>18</v>
      </c>
      <c r="E87" s="2">
        <v>0</v>
      </c>
      <c r="F87" s="3">
        <f>SUM(H87:O87)</f>
        <v>0</v>
      </c>
      <c r="G87" s="2">
        <v>0</v>
      </c>
      <c r="H87" s="207">
        <v>0</v>
      </c>
      <c r="I87" s="208"/>
      <c r="J87" s="208"/>
      <c r="K87" s="208"/>
      <c r="L87" s="209"/>
      <c r="M87" s="2">
        <v>0</v>
      </c>
      <c r="N87" s="2">
        <v>0</v>
      </c>
      <c r="O87" s="2">
        <v>0</v>
      </c>
      <c r="P87" s="206"/>
    </row>
    <row r="88" spans="1:20" s="35" customFormat="1" ht="25.5" customHeight="1" x14ac:dyDescent="0.2">
      <c r="A88" s="196"/>
      <c r="B88" s="210" t="s">
        <v>275</v>
      </c>
      <c r="C88" s="213" t="s">
        <v>99</v>
      </c>
      <c r="D88" s="213" t="s">
        <v>113</v>
      </c>
      <c r="E88" s="34"/>
      <c r="F88" s="244" t="s">
        <v>0</v>
      </c>
      <c r="G88" s="216" t="s">
        <v>160</v>
      </c>
      <c r="H88" s="218" t="s">
        <v>206</v>
      </c>
      <c r="I88" s="219" t="s">
        <v>204</v>
      </c>
      <c r="J88" s="219"/>
      <c r="K88" s="219"/>
      <c r="L88" s="219"/>
      <c r="M88" s="204" t="s">
        <v>39</v>
      </c>
      <c r="N88" s="204" t="s">
        <v>40</v>
      </c>
      <c r="O88" s="204" t="s">
        <v>41</v>
      </c>
      <c r="P88" s="223"/>
      <c r="R88" s="136"/>
    </row>
    <row r="89" spans="1:20" ht="25.5" customHeight="1" x14ac:dyDescent="0.2">
      <c r="A89" s="196"/>
      <c r="B89" s="211"/>
      <c r="C89" s="214"/>
      <c r="D89" s="214"/>
      <c r="E89" s="3"/>
      <c r="F89" s="246"/>
      <c r="G89" s="217"/>
      <c r="H89" s="218"/>
      <c r="I89" s="144" t="s">
        <v>207</v>
      </c>
      <c r="J89" s="144" t="s">
        <v>208</v>
      </c>
      <c r="K89" s="144" t="s">
        <v>209</v>
      </c>
      <c r="L89" s="144" t="s">
        <v>205</v>
      </c>
      <c r="M89" s="206"/>
      <c r="N89" s="206"/>
      <c r="O89" s="206"/>
      <c r="P89" s="223"/>
    </row>
    <row r="90" spans="1:20" ht="25.5" customHeight="1" x14ac:dyDescent="0.2">
      <c r="A90" s="233"/>
      <c r="B90" s="212"/>
      <c r="C90" s="215"/>
      <c r="D90" s="215"/>
      <c r="E90" s="3"/>
      <c r="F90" s="159">
        <v>2570.62</v>
      </c>
      <c r="G90" s="159">
        <v>2570.62</v>
      </c>
      <c r="H90" s="159">
        <v>2570.62</v>
      </c>
      <c r="I90" s="159">
        <v>2570.62</v>
      </c>
      <c r="J90" s="159">
        <v>2570.62</v>
      </c>
      <c r="K90" s="159">
        <v>2570.62</v>
      </c>
      <c r="L90" s="159">
        <v>2570.62</v>
      </c>
      <c r="M90" s="159">
        <v>2570.62</v>
      </c>
      <c r="N90" s="159">
        <v>2570.62</v>
      </c>
      <c r="O90" s="159">
        <v>2570.62</v>
      </c>
      <c r="P90" s="223"/>
    </row>
    <row r="91" spans="1:20" ht="15" customHeight="1" x14ac:dyDescent="0.2">
      <c r="A91" s="195" t="s">
        <v>50</v>
      </c>
      <c r="B91" s="197" t="s">
        <v>276</v>
      </c>
      <c r="C91" s="326" t="s">
        <v>44</v>
      </c>
      <c r="D91" s="44" t="s">
        <v>2</v>
      </c>
      <c r="E91" s="3">
        <f>SUM(E92:E95)</f>
        <v>0</v>
      </c>
      <c r="F91" s="3">
        <f>SUM(H91:O91)</f>
        <v>0</v>
      </c>
      <c r="G91" s="3">
        <f>SUM(G92:G95)</f>
        <v>0</v>
      </c>
      <c r="H91" s="207">
        <f>SUM(H92:L95)</f>
        <v>0</v>
      </c>
      <c r="I91" s="208"/>
      <c r="J91" s="208"/>
      <c r="K91" s="208"/>
      <c r="L91" s="209"/>
      <c r="M91" s="3">
        <f>SUM(M92:M95)</f>
        <v>0</v>
      </c>
      <c r="N91" s="3">
        <f>SUM(N92:N95)</f>
        <v>0</v>
      </c>
      <c r="O91" s="3">
        <f>SUM(O92:O95)</f>
        <v>0</v>
      </c>
      <c r="P91" s="204" t="s">
        <v>110</v>
      </c>
    </row>
    <row r="92" spans="1:20" ht="15" x14ac:dyDescent="0.2">
      <c r="A92" s="196"/>
      <c r="B92" s="198"/>
      <c r="C92" s="327"/>
      <c r="D92" s="44" t="s">
        <v>1</v>
      </c>
      <c r="E92" s="2">
        <v>0</v>
      </c>
      <c r="F92" s="3">
        <f>SUM(H92:O92)</f>
        <v>0</v>
      </c>
      <c r="G92" s="2">
        <v>0</v>
      </c>
      <c r="H92" s="207">
        <v>0</v>
      </c>
      <c r="I92" s="208"/>
      <c r="J92" s="208"/>
      <c r="K92" s="208"/>
      <c r="L92" s="209"/>
      <c r="M92" s="2">
        <v>0</v>
      </c>
      <c r="N92" s="2">
        <v>0</v>
      </c>
      <c r="O92" s="2">
        <v>0</v>
      </c>
      <c r="P92" s="205"/>
    </row>
    <row r="93" spans="1:20" ht="21.75" customHeight="1" x14ac:dyDescent="0.2">
      <c r="A93" s="196"/>
      <c r="B93" s="198"/>
      <c r="C93" s="327"/>
      <c r="D93" s="44" t="s">
        <v>5</v>
      </c>
      <c r="E93" s="2">
        <v>0</v>
      </c>
      <c r="F93" s="3">
        <f>SUM(L93:O93)</f>
        <v>0</v>
      </c>
      <c r="G93" s="2">
        <v>0</v>
      </c>
      <c r="H93" s="207">
        <v>0</v>
      </c>
      <c r="I93" s="208"/>
      <c r="J93" s="208"/>
      <c r="K93" s="208"/>
      <c r="L93" s="209"/>
      <c r="M93" s="2">
        <v>0</v>
      </c>
      <c r="N93" s="2">
        <v>0</v>
      </c>
      <c r="O93" s="2">
        <v>0</v>
      </c>
      <c r="P93" s="205"/>
    </row>
    <row r="94" spans="1:20" ht="30" x14ac:dyDescent="0.2">
      <c r="A94" s="196"/>
      <c r="B94" s="198"/>
      <c r="C94" s="327"/>
      <c r="D94" s="44" t="s">
        <v>12</v>
      </c>
      <c r="E94" s="2">
        <v>0</v>
      </c>
      <c r="F94" s="3">
        <v>0</v>
      </c>
      <c r="G94" s="2">
        <v>0</v>
      </c>
      <c r="H94" s="207">
        <v>0</v>
      </c>
      <c r="I94" s="208"/>
      <c r="J94" s="208"/>
      <c r="K94" s="208"/>
      <c r="L94" s="209"/>
      <c r="M94" s="2">
        <v>0</v>
      </c>
      <c r="N94" s="2">
        <v>0</v>
      </c>
      <c r="O94" s="2">
        <v>0</v>
      </c>
      <c r="P94" s="205"/>
    </row>
    <row r="95" spans="1:20" ht="15" x14ac:dyDescent="0.2">
      <c r="A95" s="196"/>
      <c r="B95" s="199"/>
      <c r="C95" s="328"/>
      <c r="D95" s="44" t="s">
        <v>18</v>
      </c>
      <c r="E95" s="2">
        <v>0</v>
      </c>
      <c r="F95" s="3">
        <f>SUM(L95:O95)</f>
        <v>0</v>
      </c>
      <c r="G95" s="2">
        <v>0</v>
      </c>
      <c r="H95" s="207">
        <v>0</v>
      </c>
      <c r="I95" s="208"/>
      <c r="J95" s="208"/>
      <c r="K95" s="208"/>
      <c r="L95" s="209"/>
      <c r="M95" s="2">
        <v>0</v>
      </c>
      <c r="N95" s="2">
        <v>0</v>
      </c>
      <c r="O95" s="2">
        <v>0</v>
      </c>
      <c r="P95" s="206"/>
    </row>
    <row r="96" spans="1:20" s="35" customFormat="1" ht="15" customHeight="1" x14ac:dyDescent="0.2">
      <c r="A96" s="196"/>
      <c r="B96" s="210" t="s">
        <v>227</v>
      </c>
      <c r="C96" s="213" t="s">
        <v>99</v>
      </c>
      <c r="D96" s="213" t="s">
        <v>113</v>
      </c>
      <c r="E96" s="34"/>
      <c r="F96" s="244" t="s">
        <v>0</v>
      </c>
      <c r="G96" s="216" t="s">
        <v>160</v>
      </c>
      <c r="H96" s="218" t="s">
        <v>206</v>
      </c>
      <c r="I96" s="219" t="s">
        <v>204</v>
      </c>
      <c r="J96" s="219"/>
      <c r="K96" s="219"/>
      <c r="L96" s="219"/>
      <c r="M96" s="204" t="s">
        <v>39</v>
      </c>
      <c r="N96" s="204" t="s">
        <v>40</v>
      </c>
      <c r="O96" s="204" t="s">
        <v>41</v>
      </c>
      <c r="P96" s="204"/>
    </row>
    <row r="97" spans="1:18" ht="24" x14ac:dyDescent="0.2">
      <c r="A97" s="196"/>
      <c r="B97" s="211"/>
      <c r="C97" s="214"/>
      <c r="D97" s="214"/>
      <c r="E97" s="3"/>
      <c r="F97" s="246"/>
      <c r="G97" s="217"/>
      <c r="H97" s="218"/>
      <c r="I97" s="144" t="s">
        <v>207</v>
      </c>
      <c r="J97" s="144" t="s">
        <v>208</v>
      </c>
      <c r="K97" s="144" t="s">
        <v>209</v>
      </c>
      <c r="L97" s="144" t="s">
        <v>205</v>
      </c>
      <c r="M97" s="206"/>
      <c r="N97" s="206"/>
      <c r="O97" s="206"/>
      <c r="P97" s="205"/>
    </row>
    <row r="98" spans="1:18" ht="24" customHeight="1" x14ac:dyDescent="0.2">
      <c r="A98" s="233"/>
      <c r="B98" s="212"/>
      <c r="C98" s="215"/>
      <c r="D98" s="215"/>
      <c r="E98" s="3"/>
      <c r="F98" s="159" t="s">
        <v>35</v>
      </c>
      <c r="G98" s="37" t="s">
        <v>35</v>
      </c>
      <c r="H98" s="86" t="s">
        <v>35</v>
      </c>
      <c r="I98" s="85">
        <v>0</v>
      </c>
      <c r="J98" s="85">
        <v>0</v>
      </c>
      <c r="K98" s="85">
        <v>0</v>
      </c>
      <c r="L98" s="85">
        <v>0</v>
      </c>
      <c r="M98" s="36">
        <v>0</v>
      </c>
      <c r="N98" s="36">
        <v>0</v>
      </c>
      <c r="O98" s="36">
        <v>0</v>
      </c>
      <c r="P98" s="206"/>
    </row>
    <row r="99" spans="1:18" ht="15" customHeight="1" x14ac:dyDescent="0.2">
      <c r="A99" s="195" t="s">
        <v>145</v>
      </c>
      <c r="B99" s="197" t="s">
        <v>59</v>
      </c>
      <c r="C99" s="326" t="s">
        <v>44</v>
      </c>
      <c r="D99" s="44" t="s">
        <v>2</v>
      </c>
      <c r="E99" s="3"/>
      <c r="F99" s="3">
        <f>SUM(G99:O99)</f>
        <v>127884.5</v>
      </c>
      <c r="G99" s="3">
        <f>SUM(G100:G103)</f>
        <v>15454.5</v>
      </c>
      <c r="H99" s="207">
        <f>SUM(H100:L103)</f>
        <v>33580</v>
      </c>
      <c r="I99" s="208"/>
      <c r="J99" s="208"/>
      <c r="K99" s="208"/>
      <c r="L99" s="209"/>
      <c r="M99" s="3">
        <f>SUM(M100:M103)</f>
        <v>33580</v>
      </c>
      <c r="N99" s="3">
        <f>SUM(N100:N103)</f>
        <v>33580</v>
      </c>
      <c r="O99" s="3">
        <f>SUM(O100:O103)</f>
        <v>11690</v>
      </c>
      <c r="P99" s="204" t="s">
        <v>110</v>
      </c>
    </row>
    <row r="100" spans="1:18" ht="15" x14ac:dyDescent="0.2">
      <c r="A100" s="196"/>
      <c r="B100" s="198"/>
      <c r="C100" s="327"/>
      <c r="D100" s="44" t="s">
        <v>1</v>
      </c>
      <c r="E100" s="3">
        <f>F100</f>
        <v>0</v>
      </c>
      <c r="F100" s="3">
        <f>SUM(H100:O100)</f>
        <v>0</v>
      </c>
      <c r="G100" s="2">
        <v>0</v>
      </c>
      <c r="H100" s="207">
        <v>0</v>
      </c>
      <c r="I100" s="208"/>
      <c r="J100" s="208"/>
      <c r="K100" s="208"/>
      <c r="L100" s="209"/>
      <c r="M100" s="2">
        <v>0</v>
      </c>
      <c r="N100" s="2">
        <v>0</v>
      </c>
      <c r="O100" s="2">
        <v>0</v>
      </c>
      <c r="P100" s="205"/>
    </row>
    <row r="101" spans="1:18" ht="20.25" customHeight="1" x14ac:dyDescent="0.2">
      <c r="A101" s="196"/>
      <c r="B101" s="198"/>
      <c r="C101" s="327"/>
      <c r="D101" s="44" t="s">
        <v>5</v>
      </c>
      <c r="E101" s="3">
        <f>F101</f>
        <v>0</v>
      </c>
      <c r="F101" s="3">
        <f>SUM(H101:O101)</f>
        <v>0</v>
      </c>
      <c r="G101" s="2">
        <v>0</v>
      </c>
      <c r="H101" s="207">
        <v>0</v>
      </c>
      <c r="I101" s="208"/>
      <c r="J101" s="208"/>
      <c r="K101" s="208"/>
      <c r="L101" s="209"/>
      <c r="M101" s="2">
        <v>0</v>
      </c>
      <c r="N101" s="2">
        <v>0</v>
      </c>
      <c r="O101" s="2">
        <v>0</v>
      </c>
      <c r="P101" s="205"/>
    </row>
    <row r="102" spans="1:18" ht="30" x14ac:dyDescent="0.2">
      <c r="A102" s="196"/>
      <c r="B102" s="198"/>
      <c r="C102" s="327"/>
      <c r="D102" s="44" t="s">
        <v>12</v>
      </c>
      <c r="E102" s="3"/>
      <c r="F102" s="3">
        <f>SUM(G102:O102)</f>
        <v>127884.5</v>
      </c>
      <c r="G102" s="2">
        <v>15454.5</v>
      </c>
      <c r="H102" s="207">
        <v>33580</v>
      </c>
      <c r="I102" s="208"/>
      <c r="J102" s="208"/>
      <c r="K102" s="208"/>
      <c r="L102" s="209"/>
      <c r="M102" s="2">
        <v>33580</v>
      </c>
      <c r="N102" s="2">
        <v>33580</v>
      </c>
      <c r="O102" s="2">
        <v>11690</v>
      </c>
      <c r="P102" s="205"/>
    </row>
    <row r="103" spans="1:18" ht="15" x14ac:dyDescent="0.2">
      <c r="A103" s="196"/>
      <c r="B103" s="199"/>
      <c r="C103" s="328"/>
      <c r="D103" s="44" t="s">
        <v>18</v>
      </c>
      <c r="E103" s="2">
        <v>0</v>
      </c>
      <c r="F103" s="3">
        <f>SUM(H103:O103)</f>
        <v>0</v>
      </c>
      <c r="G103" s="2">
        <v>0</v>
      </c>
      <c r="H103" s="207">
        <v>0</v>
      </c>
      <c r="I103" s="208"/>
      <c r="J103" s="208"/>
      <c r="K103" s="208"/>
      <c r="L103" s="209"/>
      <c r="M103" s="2">
        <v>0</v>
      </c>
      <c r="N103" s="2">
        <v>0</v>
      </c>
      <c r="O103" s="2">
        <v>0</v>
      </c>
      <c r="P103" s="206"/>
    </row>
    <row r="104" spans="1:18" s="35" customFormat="1" ht="15" customHeight="1" x14ac:dyDescent="0.2">
      <c r="A104" s="196"/>
      <c r="B104" s="210" t="s">
        <v>277</v>
      </c>
      <c r="C104" s="213" t="s">
        <v>99</v>
      </c>
      <c r="D104" s="213" t="s">
        <v>113</v>
      </c>
      <c r="E104" s="34"/>
      <c r="F104" s="244" t="s">
        <v>0</v>
      </c>
      <c r="G104" s="216" t="s">
        <v>160</v>
      </c>
      <c r="H104" s="218" t="s">
        <v>206</v>
      </c>
      <c r="I104" s="219" t="s">
        <v>204</v>
      </c>
      <c r="J104" s="219"/>
      <c r="K104" s="219"/>
      <c r="L104" s="219"/>
      <c r="M104" s="204" t="s">
        <v>39</v>
      </c>
      <c r="N104" s="204" t="s">
        <v>40</v>
      </c>
      <c r="O104" s="204" t="s">
        <v>41</v>
      </c>
      <c r="P104" s="204"/>
    </row>
    <row r="105" spans="1:18" ht="24" x14ac:dyDescent="0.2">
      <c r="A105" s="196"/>
      <c r="B105" s="211"/>
      <c r="C105" s="214"/>
      <c r="D105" s="214"/>
      <c r="E105" s="3"/>
      <c r="F105" s="246"/>
      <c r="G105" s="217"/>
      <c r="H105" s="218"/>
      <c r="I105" s="144" t="s">
        <v>207</v>
      </c>
      <c r="J105" s="144" t="s">
        <v>208</v>
      </c>
      <c r="K105" s="144" t="s">
        <v>209</v>
      </c>
      <c r="L105" s="144" t="s">
        <v>205</v>
      </c>
      <c r="M105" s="206"/>
      <c r="N105" s="206"/>
      <c r="O105" s="206"/>
      <c r="P105" s="205"/>
    </row>
    <row r="106" spans="1:18" ht="22.5" customHeight="1" x14ac:dyDescent="0.2">
      <c r="A106" s="233"/>
      <c r="B106" s="212"/>
      <c r="C106" s="215"/>
      <c r="D106" s="215"/>
      <c r="E106" s="3"/>
      <c r="F106" s="159" t="s">
        <v>292</v>
      </c>
      <c r="G106" s="37" t="s">
        <v>293</v>
      </c>
      <c r="H106" s="37" t="s">
        <v>292</v>
      </c>
      <c r="I106" s="37" t="s">
        <v>292</v>
      </c>
      <c r="J106" s="37" t="s">
        <v>292</v>
      </c>
      <c r="K106" s="37" t="s">
        <v>292</v>
      </c>
      <c r="L106" s="37" t="s">
        <v>292</v>
      </c>
      <c r="M106" s="37" t="s">
        <v>292</v>
      </c>
      <c r="N106" s="37" t="s">
        <v>292</v>
      </c>
      <c r="O106" s="37" t="s">
        <v>292</v>
      </c>
      <c r="P106" s="206"/>
    </row>
    <row r="107" spans="1:18" ht="15" hidden="1" customHeight="1" x14ac:dyDescent="0.2">
      <c r="A107" s="195" t="s">
        <v>60</v>
      </c>
      <c r="B107" s="197" t="s">
        <v>61</v>
      </c>
      <c r="C107" s="326" t="s">
        <v>44</v>
      </c>
      <c r="D107" s="44" t="s">
        <v>2</v>
      </c>
      <c r="E107" s="3">
        <f>SUM(E108:E111)</f>
        <v>0</v>
      </c>
      <c r="F107" s="3">
        <f>SUM(H107:O107)</f>
        <v>0</v>
      </c>
      <c r="G107" s="160"/>
      <c r="H107" s="207">
        <f>SUM(L108:L111)</f>
        <v>0</v>
      </c>
      <c r="I107" s="208"/>
      <c r="J107" s="208"/>
      <c r="K107" s="208"/>
      <c r="L107" s="209"/>
      <c r="M107" s="3">
        <f>SUM(M108:M111)</f>
        <v>0</v>
      </c>
      <c r="N107" s="3">
        <f>SUM(N108:N111)</f>
        <v>0</v>
      </c>
      <c r="O107" s="3">
        <f>SUM(O108:O111)</f>
        <v>0</v>
      </c>
      <c r="P107" s="204" t="s">
        <v>110</v>
      </c>
    </row>
    <row r="108" spans="1:18" ht="15" hidden="1" x14ac:dyDescent="0.2">
      <c r="A108" s="196"/>
      <c r="B108" s="198"/>
      <c r="C108" s="327"/>
      <c r="D108" s="44" t="s">
        <v>1</v>
      </c>
      <c r="E108" s="2">
        <v>0</v>
      </c>
      <c r="F108" s="3">
        <f>SUM(H108:O108)</f>
        <v>0</v>
      </c>
      <c r="G108" s="160"/>
      <c r="H108" s="207">
        <v>0</v>
      </c>
      <c r="I108" s="208"/>
      <c r="J108" s="208"/>
      <c r="K108" s="208"/>
      <c r="L108" s="209"/>
      <c r="M108" s="2">
        <v>0</v>
      </c>
      <c r="N108" s="2">
        <v>0</v>
      </c>
      <c r="O108" s="2">
        <v>0</v>
      </c>
      <c r="P108" s="205"/>
    </row>
    <row r="109" spans="1:18" ht="30" hidden="1" x14ac:dyDescent="0.2">
      <c r="A109" s="196"/>
      <c r="B109" s="198"/>
      <c r="C109" s="327"/>
      <c r="D109" s="44" t="s">
        <v>5</v>
      </c>
      <c r="E109" s="2">
        <v>0</v>
      </c>
      <c r="F109" s="3">
        <f>SUM(L109:O109)</f>
        <v>0</v>
      </c>
      <c r="G109" s="160"/>
      <c r="H109" s="207">
        <v>0</v>
      </c>
      <c r="I109" s="208"/>
      <c r="J109" s="208"/>
      <c r="K109" s="208"/>
      <c r="L109" s="209"/>
      <c r="M109" s="2">
        <v>0</v>
      </c>
      <c r="N109" s="2">
        <v>0</v>
      </c>
      <c r="O109" s="2">
        <v>0</v>
      </c>
      <c r="P109" s="205"/>
    </row>
    <row r="110" spans="1:18" ht="30" hidden="1" x14ac:dyDescent="0.2">
      <c r="A110" s="196"/>
      <c r="B110" s="198"/>
      <c r="C110" s="327"/>
      <c r="D110" s="44" t="s">
        <v>12</v>
      </c>
      <c r="E110" s="2">
        <v>0</v>
      </c>
      <c r="F110" s="3">
        <v>0</v>
      </c>
      <c r="G110" s="160"/>
      <c r="H110" s="207">
        <v>0</v>
      </c>
      <c r="I110" s="208"/>
      <c r="J110" s="208"/>
      <c r="K110" s="208"/>
      <c r="L110" s="209"/>
      <c r="M110" s="2">
        <v>0</v>
      </c>
      <c r="N110" s="2">
        <v>0</v>
      </c>
      <c r="O110" s="2">
        <v>0</v>
      </c>
      <c r="P110" s="205"/>
      <c r="Q110" s="16"/>
      <c r="R110" s="16"/>
    </row>
    <row r="111" spans="1:18" ht="15" hidden="1" x14ac:dyDescent="0.2">
      <c r="A111" s="196"/>
      <c r="B111" s="199"/>
      <c r="C111" s="328"/>
      <c r="D111" s="44" t="s">
        <v>18</v>
      </c>
      <c r="E111" s="2">
        <v>0</v>
      </c>
      <c r="F111" s="3">
        <f>SUM(L111:O111)</f>
        <v>0</v>
      </c>
      <c r="G111" s="160"/>
      <c r="H111" s="207">
        <v>0</v>
      </c>
      <c r="I111" s="208"/>
      <c r="J111" s="208"/>
      <c r="K111" s="208"/>
      <c r="L111" s="209"/>
      <c r="M111" s="2">
        <v>0</v>
      </c>
      <c r="N111" s="2">
        <v>0</v>
      </c>
      <c r="O111" s="2">
        <v>0</v>
      </c>
      <c r="P111" s="206"/>
    </row>
    <row r="112" spans="1:18" s="35" customFormat="1" ht="15" hidden="1" customHeight="1" x14ac:dyDescent="0.2">
      <c r="A112" s="196"/>
      <c r="B112" s="210" t="s">
        <v>102</v>
      </c>
      <c r="C112" s="213" t="s">
        <v>99</v>
      </c>
      <c r="D112" s="213" t="s">
        <v>100</v>
      </c>
      <c r="E112" s="34"/>
      <c r="F112" s="244" t="s">
        <v>0</v>
      </c>
      <c r="G112" s="157"/>
      <c r="H112" s="216" t="s">
        <v>91</v>
      </c>
      <c r="I112" s="329" t="s">
        <v>92</v>
      </c>
      <c r="J112" s="330"/>
      <c r="K112" s="330"/>
      <c r="L112" s="331"/>
      <c r="M112" s="204" t="s">
        <v>39</v>
      </c>
      <c r="N112" s="204" t="s">
        <v>40</v>
      </c>
      <c r="O112" s="204" t="s">
        <v>41</v>
      </c>
      <c r="P112" s="204"/>
    </row>
    <row r="113" spans="1:18" ht="15" hidden="1" customHeight="1" x14ac:dyDescent="0.2">
      <c r="A113" s="196"/>
      <c r="B113" s="211"/>
      <c r="C113" s="214"/>
      <c r="D113" s="214"/>
      <c r="E113" s="3"/>
      <c r="F113" s="246"/>
      <c r="G113" s="158"/>
      <c r="H113" s="217"/>
      <c r="I113" s="33" t="s">
        <v>95</v>
      </c>
      <c r="J113" s="33" t="s">
        <v>96</v>
      </c>
      <c r="K113" s="33" t="s">
        <v>97</v>
      </c>
      <c r="L113" s="159" t="s">
        <v>98</v>
      </c>
      <c r="M113" s="206"/>
      <c r="N113" s="206"/>
      <c r="O113" s="206"/>
      <c r="P113" s="205"/>
    </row>
    <row r="114" spans="1:18" ht="19.5" hidden="1" customHeight="1" x14ac:dyDescent="0.2">
      <c r="A114" s="233"/>
      <c r="B114" s="212"/>
      <c r="C114" s="215"/>
      <c r="D114" s="215"/>
      <c r="E114" s="3"/>
      <c r="F114" s="159" t="s">
        <v>94</v>
      </c>
      <c r="G114" s="33"/>
      <c r="H114" s="12"/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206"/>
    </row>
    <row r="115" spans="1:18" ht="15" customHeight="1" x14ac:dyDescent="0.2">
      <c r="A115" s="195" t="s">
        <v>60</v>
      </c>
      <c r="B115" s="197" t="s">
        <v>62</v>
      </c>
      <c r="C115" s="326" t="s">
        <v>44</v>
      </c>
      <c r="D115" s="44" t="s">
        <v>2</v>
      </c>
      <c r="E115" s="3">
        <f>SUM(E116:E119)</f>
        <v>10000</v>
      </c>
      <c r="F115" s="3">
        <f>SUM(H115:O115)</f>
        <v>4000</v>
      </c>
      <c r="G115" s="3">
        <f>SUM(G116:G119)</f>
        <v>0</v>
      </c>
      <c r="H115" s="207">
        <f>SUM(H116:L119)</f>
        <v>4000</v>
      </c>
      <c r="I115" s="208"/>
      <c r="J115" s="208"/>
      <c r="K115" s="208"/>
      <c r="L115" s="209"/>
      <c r="M115" s="3">
        <f>SUM(M116:M119)</f>
        <v>0</v>
      </c>
      <c r="N115" s="3">
        <f>SUM(N116:N119)</f>
        <v>0</v>
      </c>
      <c r="O115" s="3">
        <f>SUM(O116:O119)</f>
        <v>0</v>
      </c>
      <c r="P115" s="204" t="s">
        <v>110</v>
      </c>
    </row>
    <row r="116" spans="1:18" ht="15" x14ac:dyDescent="0.2">
      <c r="A116" s="196"/>
      <c r="B116" s="198"/>
      <c r="C116" s="327"/>
      <c r="D116" s="44" t="s">
        <v>1</v>
      </c>
      <c r="E116" s="2">
        <v>0</v>
      </c>
      <c r="F116" s="3">
        <f>SUM(H116:O116)</f>
        <v>0</v>
      </c>
      <c r="G116" s="2">
        <v>0</v>
      </c>
      <c r="H116" s="207">
        <v>0</v>
      </c>
      <c r="I116" s="208"/>
      <c r="J116" s="208"/>
      <c r="K116" s="208"/>
      <c r="L116" s="209"/>
      <c r="M116" s="2">
        <v>0</v>
      </c>
      <c r="N116" s="2">
        <v>0</v>
      </c>
      <c r="O116" s="2">
        <v>0</v>
      </c>
      <c r="P116" s="205"/>
    </row>
    <row r="117" spans="1:18" ht="20.25" customHeight="1" x14ac:dyDescent="0.2">
      <c r="A117" s="196"/>
      <c r="B117" s="198"/>
      <c r="C117" s="327"/>
      <c r="D117" s="44" t="s">
        <v>5</v>
      </c>
      <c r="E117" s="2">
        <v>0</v>
      </c>
      <c r="F117" s="3">
        <f>SUM(H117:O117)</f>
        <v>0</v>
      </c>
      <c r="G117" s="2">
        <v>0</v>
      </c>
      <c r="H117" s="207">
        <v>0</v>
      </c>
      <c r="I117" s="208"/>
      <c r="J117" s="208"/>
      <c r="K117" s="208"/>
      <c r="L117" s="209"/>
      <c r="M117" s="2">
        <v>0</v>
      </c>
      <c r="N117" s="2">
        <v>0</v>
      </c>
      <c r="O117" s="2">
        <v>0</v>
      </c>
      <c r="P117" s="205"/>
    </row>
    <row r="118" spans="1:18" ht="30" x14ac:dyDescent="0.2">
      <c r="A118" s="196"/>
      <c r="B118" s="198"/>
      <c r="C118" s="327"/>
      <c r="D118" s="44" t="s">
        <v>12</v>
      </c>
      <c r="E118" s="2">
        <v>10000</v>
      </c>
      <c r="F118" s="2">
        <f>SUM(H118:O118)</f>
        <v>4000</v>
      </c>
      <c r="G118" s="2">
        <v>0</v>
      </c>
      <c r="H118" s="207">
        <v>4000</v>
      </c>
      <c r="I118" s="208"/>
      <c r="J118" s="208"/>
      <c r="K118" s="208"/>
      <c r="L118" s="209"/>
      <c r="M118" s="2">
        <v>0</v>
      </c>
      <c r="N118" s="2">
        <v>0</v>
      </c>
      <c r="O118" s="2">
        <v>0</v>
      </c>
      <c r="P118" s="205"/>
    </row>
    <row r="119" spans="1:18" ht="15" x14ac:dyDescent="0.2">
      <c r="A119" s="196"/>
      <c r="B119" s="199"/>
      <c r="C119" s="328"/>
      <c r="D119" s="44" t="s">
        <v>18</v>
      </c>
      <c r="E119" s="2">
        <v>0</v>
      </c>
      <c r="F119" s="3">
        <f>SUM(H119:O119)</f>
        <v>0</v>
      </c>
      <c r="G119" s="2">
        <v>0</v>
      </c>
      <c r="H119" s="207">
        <v>0</v>
      </c>
      <c r="I119" s="208"/>
      <c r="J119" s="208"/>
      <c r="K119" s="208"/>
      <c r="L119" s="209"/>
      <c r="M119" s="2">
        <v>0</v>
      </c>
      <c r="N119" s="2">
        <v>0</v>
      </c>
      <c r="O119" s="2">
        <v>0</v>
      </c>
      <c r="P119" s="206"/>
    </row>
    <row r="120" spans="1:18" s="35" customFormat="1" ht="15" customHeight="1" x14ac:dyDescent="0.2">
      <c r="A120" s="196"/>
      <c r="B120" s="210" t="s">
        <v>116</v>
      </c>
      <c r="C120" s="213" t="s">
        <v>99</v>
      </c>
      <c r="D120" s="213" t="s">
        <v>113</v>
      </c>
      <c r="E120" s="34"/>
      <c r="F120" s="244" t="s">
        <v>0</v>
      </c>
      <c r="G120" s="216" t="s">
        <v>160</v>
      </c>
      <c r="H120" s="218" t="s">
        <v>206</v>
      </c>
      <c r="I120" s="219" t="s">
        <v>204</v>
      </c>
      <c r="J120" s="219"/>
      <c r="K120" s="219"/>
      <c r="L120" s="219"/>
      <c r="M120" s="204" t="s">
        <v>39</v>
      </c>
      <c r="N120" s="204" t="s">
        <v>40</v>
      </c>
      <c r="O120" s="204" t="s">
        <v>41</v>
      </c>
      <c r="P120" s="204"/>
    </row>
    <row r="121" spans="1:18" ht="24" x14ac:dyDescent="0.2">
      <c r="A121" s="196"/>
      <c r="B121" s="211"/>
      <c r="C121" s="214"/>
      <c r="D121" s="214"/>
      <c r="E121" s="3"/>
      <c r="F121" s="246"/>
      <c r="G121" s="217"/>
      <c r="H121" s="218"/>
      <c r="I121" s="144" t="s">
        <v>207</v>
      </c>
      <c r="J121" s="144" t="s">
        <v>208</v>
      </c>
      <c r="K121" s="144" t="s">
        <v>209</v>
      </c>
      <c r="L121" s="144" t="s">
        <v>205</v>
      </c>
      <c r="M121" s="206"/>
      <c r="N121" s="206"/>
      <c r="O121" s="206"/>
      <c r="P121" s="205"/>
    </row>
    <row r="122" spans="1:18" ht="15" x14ac:dyDescent="0.2">
      <c r="A122" s="233"/>
      <c r="B122" s="212"/>
      <c r="C122" s="215"/>
      <c r="D122" s="215"/>
      <c r="E122" s="3"/>
      <c r="F122" s="9">
        <v>1</v>
      </c>
      <c r="G122" s="37" t="s">
        <v>35</v>
      </c>
      <c r="H122" s="86" t="s">
        <v>25</v>
      </c>
      <c r="I122" s="85">
        <v>0</v>
      </c>
      <c r="J122" s="85">
        <v>0</v>
      </c>
      <c r="K122" s="85">
        <v>0</v>
      </c>
      <c r="L122" s="85">
        <v>1</v>
      </c>
      <c r="M122" s="36">
        <v>0</v>
      </c>
      <c r="N122" s="36">
        <v>0</v>
      </c>
      <c r="O122" s="36">
        <v>0</v>
      </c>
      <c r="P122" s="206"/>
    </row>
    <row r="123" spans="1:18" ht="15" customHeight="1" x14ac:dyDescent="0.2">
      <c r="A123" s="195" t="s">
        <v>146</v>
      </c>
      <c r="B123" s="197" t="s">
        <v>63</v>
      </c>
      <c r="C123" s="326" t="s">
        <v>44</v>
      </c>
      <c r="D123" s="44" t="s">
        <v>2</v>
      </c>
      <c r="E123" s="3">
        <f>SUM(E124:E127)</f>
        <v>208995.05</v>
      </c>
      <c r="F123" s="2">
        <f>SUM(G123:O123)</f>
        <v>1132629.55</v>
      </c>
      <c r="G123" s="3">
        <f>SUM(G124:G127)</f>
        <v>228399.8</v>
      </c>
      <c r="H123" s="207">
        <f>SUM(H124:L127)</f>
        <v>230143.25</v>
      </c>
      <c r="I123" s="208"/>
      <c r="J123" s="208"/>
      <c r="K123" s="208"/>
      <c r="L123" s="209"/>
      <c r="M123" s="3">
        <f>SUM(M124:M127)</f>
        <v>226493.25</v>
      </c>
      <c r="N123" s="3">
        <f>SUM(N124:N127)</f>
        <v>226493.25</v>
      </c>
      <c r="O123" s="3">
        <f>SUM(O124:O127)</f>
        <v>221100</v>
      </c>
      <c r="P123" s="204" t="s">
        <v>110</v>
      </c>
    </row>
    <row r="124" spans="1:18" ht="15" x14ac:dyDescent="0.2">
      <c r="A124" s="196"/>
      <c r="B124" s="198"/>
      <c r="C124" s="327"/>
      <c r="D124" s="44" t="s">
        <v>1</v>
      </c>
      <c r="E124" s="2">
        <v>0</v>
      </c>
      <c r="F124" s="2">
        <f>SUM(H124:O124)</f>
        <v>0</v>
      </c>
      <c r="G124" s="2">
        <v>0</v>
      </c>
      <c r="H124" s="207">
        <v>0</v>
      </c>
      <c r="I124" s="208"/>
      <c r="J124" s="208"/>
      <c r="K124" s="208"/>
      <c r="L124" s="209"/>
      <c r="M124" s="2">
        <v>0</v>
      </c>
      <c r="N124" s="2">
        <v>0</v>
      </c>
      <c r="O124" s="2">
        <v>0</v>
      </c>
      <c r="P124" s="205"/>
    </row>
    <row r="125" spans="1:18" ht="17.25" customHeight="1" x14ac:dyDescent="0.2">
      <c r="A125" s="196"/>
      <c r="B125" s="198"/>
      <c r="C125" s="327"/>
      <c r="D125" s="44" t="s">
        <v>5</v>
      </c>
      <c r="E125" s="2">
        <v>0</v>
      </c>
      <c r="F125" s="2">
        <f>SUM(H125:O125)</f>
        <v>0</v>
      </c>
      <c r="G125" s="2">
        <v>0</v>
      </c>
      <c r="H125" s="207">
        <v>0</v>
      </c>
      <c r="I125" s="208"/>
      <c r="J125" s="208"/>
      <c r="K125" s="208"/>
      <c r="L125" s="209"/>
      <c r="M125" s="2">
        <v>0</v>
      </c>
      <c r="N125" s="2">
        <v>0</v>
      </c>
      <c r="O125" s="2">
        <v>0</v>
      </c>
      <c r="P125" s="205"/>
    </row>
    <row r="126" spans="1:18" ht="30" x14ac:dyDescent="0.2">
      <c r="A126" s="196"/>
      <c r="B126" s="198"/>
      <c r="C126" s="327"/>
      <c r="D126" s="44" t="s">
        <v>12</v>
      </c>
      <c r="E126" s="2">
        <v>208995.05</v>
      </c>
      <c r="F126" s="2">
        <f>SUM(G126:O126)</f>
        <v>1132629.55</v>
      </c>
      <c r="G126" s="2">
        <v>228399.8</v>
      </c>
      <c r="H126" s="207">
        <v>230143.25</v>
      </c>
      <c r="I126" s="208"/>
      <c r="J126" s="208"/>
      <c r="K126" s="208"/>
      <c r="L126" s="209"/>
      <c r="M126" s="2">
        <v>226493.25</v>
      </c>
      <c r="N126" s="2">
        <v>226493.25</v>
      </c>
      <c r="O126" s="2">
        <v>221100</v>
      </c>
      <c r="P126" s="205"/>
      <c r="R126" s="16"/>
    </row>
    <row r="127" spans="1:18" ht="15" x14ac:dyDescent="0.2">
      <c r="A127" s="196"/>
      <c r="B127" s="199"/>
      <c r="C127" s="328"/>
      <c r="D127" s="44" t="s">
        <v>18</v>
      </c>
      <c r="E127" s="2">
        <v>0</v>
      </c>
      <c r="F127" s="3">
        <f>SUM(H127:O127)</f>
        <v>0</v>
      </c>
      <c r="G127" s="2">
        <v>0</v>
      </c>
      <c r="H127" s="207">
        <v>0</v>
      </c>
      <c r="I127" s="208"/>
      <c r="J127" s="208"/>
      <c r="K127" s="208"/>
      <c r="L127" s="209"/>
      <c r="M127" s="2">
        <v>0</v>
      </c>
      <c r="N127" s="2">
        <v>0</v>
      </c>
      <c r="O127" s="2">
        <v>0</v>
      </c>
      <c r="P127" s="206"/>
    </row>
    <row r="128" spans="1:18" s="35" customFormat="1" ht="15" customHeight="1" x14ac:dyDescent="0.2">
      <c r="A128" s="196"/>
      <c r="B128" s="210" t="s">
        <v>117</v>
      </c>
      <c r="C128" s="213" t="s">
        <v>99</v>
      </c>
      <c r="D128" s="213" t="s">
        <v>113</v>
      </c>
      <c r="E128" s="34"/>
      <c r="F128" s="244" t="s">
        <v>0</v>
      </c>
      <c r="G128" s="216" t="s">
        <v>160</v>
      </c>
      <c r="H128" s="218" t="s">
        <v>206</v>
      </c>
      <c r="I128" s="219" t="s">
        <v>204</v>
      </c>
      <c r="J128" s="219"/>
      <c r="K128" s="219"/>
      <c r="L128" s="219"/>
      <c r="M128" s="204" t="s">
        <v>39</v>
      </c>
      <c r="N128" s="204" t="s">
        <v>40</v>
      </c>
      <c r="O128" s="204" t="s">
        <v>41</v>
      </c>
      <c r="P128" s="204"/>
    </row>
    <row r="129" spans="1:16" ht="24" x14ac:dyDescent="0.2">
      <c r="A129" s="196"/>
      <c r="B129" s="211"/>
      <c r="C129" s="214"/>
      <c r="D129" s="214"/>
      <c r="E129" s="3"/>
      <c r="F129" s="246"/>
      <c r="G129" s="217"/>
      <c r="H129" s="218"/>
      <c r="I129" s="144" t="s">
        <v>207</v>
      </c>
      <c r="J129" s="144" t="s">
        <v>208</v>
      </c>
      <c r="K129" s="144" t="s">
        <v>209</v>
      </c>
      <c r="L129" s="144" t="s">
        <v>205</v>
      </c>
      <c r="M129" s="206"/>
      <c r="N129" s="206"/>
      <c r="O129" s="206"/>
      <c r="P129" s="205"/>
    </row>
    <row r="130" spans="1:16" ht="15" x14ac:dyDescent="0.2">
      <c r="A130" s="233"/>
      <c r="B130" s="212"/>
      <c r="C130" s="215"/>
      <c r="D130" s="215"/>
      <c r="E130" s="3"/>
      <c r="F130" s="159" t="s">
        <v>121</v>
      </c>
      <c r="G130" s="37" t="s">
        <v>196</v>
      </c>
      <c r="H130" s="37">
        <v>600</v>
      </c>
      <c r="I130" s="36">
        <v>100</v>
      </c>
      <c r="J130" s="36">
        <v>300</v>
      </c>
      <c r="K130" s="36">
        <v>500</v>
      </c>
      <c r="L130" s="36">
        <v>600</v>
      </c>
      <c r="M130" s="36">
        <v>600</v>
      </c>
      <c r="N130" s="36">
        <v>550</v>
      </c>
      <c r="O130" s="36">
        <v>550</v>
      </c>
      <c r="P130" s="206"/>
    </row>
    <row r="131" spans="1:16" ht="15.75" customHeight="1" x14ac:dyDescent="0.2">
      <c r="A131" s="195" t="s">
        <v>147</v>
      </c>
      <c r="B131" s="197" t="s">
        <v>64</v>
      </c>
      <c r="C131" s="326" t="s">
        <v>44</v>
      </c>
      <c r="D131" s="44" t="s">
        <v>2</v>
      </c>
      <c r="E131" s="3">
        <f>SUM(E132:E135)</f>
        <v>13694.08</v>
      </c>
      <c r="F131" s="2">
        <f>SUM(G131:O131)</f>
        <v>66000</v>
      </c>
      <c r="G131" s="3">
        <f>SUM(G132:G135)</f>
        <v>6000</v>
      </c>
      <c r="H131" s="207">
        <f>SUM(H132:L135)</f>
        <v>60000</v>
      </c>
      <c r="I131" s="208"/>
      <c r="J131" s="208"/>
      <c r="K131" s="208"/>
      <c r="L131" s="209"/>
      <c r="M131" s="3">
        <f>SUM(M132:M135)</f>
        <v>0</v>
      </c>
      <c r="N131" s="3">
        <f>SUM(N132:N135)</f>
        <v>0</v>
      </c>
      <c r="O131" s="3">
        <f>SUM(O132:O135)</f>
        <v>0</v>
      </c>
      <c r="P131" s="204" t="s">
        <v>110</v>
      </c>
    </row>
    <row r="132" spans="1:16" ht="15" x14ac:dyDescent="0.2">
      <c r="A132" s="196"/>
      <c r="B132" s="198"/>
      <c r="C132" s="327"/>
      <c r="D132" s="44" t="s">
        <v>1</v>
      </c>
      <c r="E132" s="2">
        <v>0</v>
      </c>
      <c r="F132" s="2">
        <f>SUM(H132:O132)</f>
        <v>0</v>
      </c>
      <c r="G132" s="2">
        <v>0</v>
      </c>
      <c r="H132" s="207">
        <v>0</v>
      </c>
      <c r="I132" s="208"/>
      <c r="J132" s="208"/>
      <c r="K132" s="208"/>
      <c r="L132" s="209"/>
      <c r="M132" s="2">
        <v>0</v>
      </c>
      <c r="N132" s="2">
        <v>0</v>
      </c>
      <c r="O132" s="2">
        <v>0</v>
      </c>
      <c r="P132" s="205"/>
    </row>
    <row r="133" spans="1:16" ht="19.5" customHeight="1" x14ac:dyDescent="0.2">
      <c r="A133" s="196"/>
      <c r="B133" s="198"/>
      <c r="C133" s="327"/>
      <c r="D133" s="44" t="s">
        <v>5</v>
      </c>
      <c r="E133" s="2">
        <v>0</v>
      </c>
      <c r="F133" s="2">
        <f>SUM(H133:O133)</f>
        <v>0</v>
      </c>
      <c r="G133" s="2">
        <v>0</v>
      </c>
      <c r="H133" s="207">
        <v>0</v>
      </c>
      <c r="I133" s="208"/>
      <c r="J133" s="208"/>
      <c r="K133" s="208"/>
      <c r="L133" s="209"/>
      <c r="M133" s="2">
        <v>0</v>
      </c>
      <c r="N133" s="2">
        <v>0</v>
      </c>
      <c r="O133" s="2">
        <v>0</v>
      </c>
      <c r="P133" s="205"/>
    </row>
    <row r="134" spans="1:16" ht="30" x14ac:dyDescent="0.2">
      <c r="A134" s="196"/>
      <c r="B134" s="198"/>
      <c r="C134" s="327"/>
      <c r="D134" s="44" t="s">
        <v>12</v>
      </c>
      <c r="E134" s="2">
        <v>13694.08</v>
      </c>
      <c r="F134" s="2">
        <f>SUM(G134:O134)</f>
        <v>66000</v>
      </c>
      <c r="G134" s="2">
        <v>6000</v>
      </c>
      <c r="H134" s="207">
        <v>60000</v>
      </c>
      <c r="I134" s="208"/>
      <c r="J134" s="208"/>
      <c r="K134" s="208"/>
      <c r="L134" s="209"/>
      <c r="M134" s="2">
        <v>0</v>
      </c>
      <c r="N134" s="2">
        <v>0</v>
      </c>
      <c r="O134" s="2">
        <v>0</v>
      </c>
      <c r="P134" s="205"/>
    </row>
    <row r="135" spans="1:16" ht="15" x14ac:dyDescent="0.2">
      <c r="A135" s="196"/>
      <c r="B135" s="199"/>
      <c r="C135" s="328"/>
      <c r="D135" s="44" t="s">
        <v>18</v>
      </c>
      <c r="E135" s="2">
        <v>0</v>
      </c>
      <c r="F135" s="3">
        <f>SUM(H135:O135)</f>
        <v>0</v>
      </c>
      <c r="G135" s="2">
        <v>0</v>
      </c>
      <c r="H135" s="207">
        <v>0</v>
      </c>
      <c r="I135" s="208"/>
      <c r="J135" s="208"/>
      <c r="K135" s="208"/>
      <c r="L135" s="209"/>
      <c r="M135" s="2">
        <v>0</v>
      </c>
      <c r="N135" s="2">
        <v>0</v>
      </c>
      <c r="O135" s="2">
        <v>0</v>
      </c>
      <c r="P135" s="206"/>
    </row>
    <row r="136" spans="1:16" s="35" customFormat="1" ht="15" customHeight="1" x14ac:dyDescent="0.2">
      <c r="A136" s="196"/>
      <c r="B136" s="210" t="s">
        <v>118</v>
      </c>
      <c r="C136" s="213" t="s">
        <v>99</v>
      </c>
      <c r="D136" s="213" t="s">
        <v>113</v>
      </c>
      <c r="E136" s="34"/>
      <c r="F136" s="244" t="s">
        <v>0</v>
      </c>
      <c r="G136" s="216" t="s">
        <v>160</v>
      </c>
      <c r="H136" s="218" t="s">
        <v>206</v>
      </c>
      <c r="I136" s="219" t="s">
        <v>204</v>
      </c>
      <c r="J136" s="219"/>
      <c r="K136" s="219"/>
      <c r="L136" s="219"/>
      <c r="M136" s="204" t="s">
        <v>39</v>
      </c>
      <c r="N136" s="204" t="s">
        <v>40</v>
      </c>
      <c r="O136" s="204" t="s">
        <v>41</v>
      </c>
      <c r="P136" s="204"/>
    </row>
    <row r="137" spans="1:16" ht="30" customHeight="1" x14ac:dyDescent="0.2">
      <c r="A137" s="196"/>
      <c r="B137" s="211"/>
      <c r="C137" s="214"/>
      <c r="D137" s="214"/>
      <c r="E137" s="3"/>
      <c r="F137" s="246"/>
      <c r="G137" s="217"/>
      <c r="H137" s="218"/>
      <c r="I137" s="144" t="s">
        <v>207</v>
      </c>
      <c r="J137" s="144" t="s">
        <v>208</v>
      </c>
      <c r="K137" s="144" t="s">
        <v>209</v>
      </c>
      <c r="L137" s="144" t="s">
        <v>205</v>
      </c>
      <c r="M137" s="206"/>
      <c r="N137" s="206"/>
      <c r="O137" s="206"/>
      <c r="P137" s="205"/>
    </row>
    <row r="138" spans="1:16" ht="15" customHeight="1" x14ac:dyDescent="0.2">
      <c r="A138" s="233"/>
      <c r="B138" s="212"/>
      <c r="C138" s="215"/>
      <c r="D138" s="215"/>
      <c r="E138" s="3"/>
      <c r="F138" s="159">
        <v>5784</v>
      </c>
      <c r="G138" s="36">
        <v>3112</v>
      </c>
      <c r="H138" s="36">
        <v>2672</v>
      </c>
      <c r="I138" s="36">
        <v>500</v>
      </c>
      <c r="J138" s="36">
        <v>1200</v>
      </c>
      <c r="K138" s="36">
        <v>1900</v>
      </c>
      <c r="L138" s="36">
        <v>2672</v>
      </c>
      <c r="M138" s="36">
        <v>0</v>
      </c>
      <c r="N138" s="36">
        <v>0</v>
      </c>
      <c r="O138" s="36">
        <v>0</v>
      </c>
      <c r="P138" s="206"/>
    </row>
    <row r="139" spans="1:16" ht="15" x14ac:dyDescent="0.2">
      <c r="A139" s="195" t="s">
        <v>307</v>
      </c>
      <c r="B139" s="197" t="s">
        <v>80</v>
      </c>
      <c r="C139" s="326" t="s">
        <v>44</v>
      </c>
      <c r="D139" s="44" t="s">
        <v>2</v>
      </c>
      <c r="E139" s="3">
        <f>SUM(E140:E143)</f>
        <v>0</v>
      </c>
      <c r="F139" s="3">
        <f>SUM(G139:O139)</f>
        <v>3141.1</v>
      </c>
      <c r="G139" s="2">
        <f>G141+G140+G142</f>
        <v>3141.1</v>
      </c>
      <c r="H139" s="207">
        <f>SUM(H140:L143)</f>
        <v>0</v>
      </c>
      <c r="I139" s="208"/>
      <c r="J139" s="208"/>
      <c r="K139" s="208"/>
      <c r="L139" s="209"/>
      <c r="M139" s="3">
        <f>SUM(M140:M143)</f>
        <v>0</v>
      </c>
      <c r="N139" s="3">
        <f>SUM(N140:N143)</f>
        <v>0</v>
      </c>
      <c r="O139" s="3">
        <f>SUM(O140:O143)</f>
        <v>0</v>
      </c>
      <c r="P139" s="204" t="s">
        <v>110</v>
      </c>
    </row>
    <row r="140" spans="1:16" ht="15" x14ac:dyDescent="0.2">
      <c r="A140" s="196"/>
      <c r="B140" s="198"/>
      <c r="C140" s="327"/>
      <c r="D140" s="44" t="s">
        <v>1</v>
      </c>
      <c r="E140" s="2">
        <v>0</v>
      </c>
      <c r="F140" s="3">
        <f>SUM(H140:O140)</f>
        <v>0</v>
      </c>
      <c r="G140" s="2">
        <v>0</v>
      </c>
      <c r="H140" s="207">
        <v>0</v>
      </c>
      <c r="I140" s="208"/>
      <c r="J140" s="208"/>
      <c r="K140" s="208"/>
      <c r="L140" s="209"/>
      <c r="M140" s="2">
        <v>0</v>
      </c>
      <c r="N140" s="2">
        <v>0</v>
      </c>
      <c r="O140" s="2">
        <v>0</v>
      </c>
      <c r="P140" s="205"/>
    </row>
    <row r="141" spans="1:16" ht="19.5" customHeight="1" x14ac:dyDescent="0.2">
      <c r="A141" s="196"/>
      <c r="B141" s="198"/>
      <c r="C141" s="327"/>
      <c r="D141" s="44" t="s">
        <v>5</v>
      </c>
      <c r="E141" s="2">
        <v>0</v>
      </c>
      <c r="F141" s="3">
        <f>SUM(H141:O141)</f>
        <v>0</v>
      </c>
      <c r="G141" s="2">
        <v>0</v>
      </c>
      <c r="H141" s="207">
        <v>0</v>
      </c>
      <c r="I141" s="208"/>
      <c r="J141" s="208"/>
      <c r="K141" s="208"/>
      <c r="L141" s="209"/>
      <c r="M141" s="2">
        <v>0</v>
      </c>
      <c r="N141" s="2">
        <v>0</v>
      </c>
      <c r="O141" s="2">
        <v>0</v>
      </c>
      <c r="P141" s="205"/>
    </row>
    <row r="142" spans="1:16" ht="30" x14ac:dyDescent="0.2">
      <c r="A142" s="196"/>
      <c r="B142" s="198"/>
      <c r="C142" s="327"/>
      <c r="D142" s="44" t="s">
        <v>12</v>
      </c>
      <c r="E142" s="2">
        <v>0</v>
      </c>
      <c r="F142" s="3">
        <f>SUM(G142:O142)</f>
        <v>3141.1</v>
      </c>
      <c r="G142" s="2">
        <v>3141.1</v>
      </c>
      <c r="H142" s="207">
        <v>0</v>
      </c>
      <c r="I142" s="208"/>
      <c r="J142" s="208"/>
      <c r="K142" s="208"/>
      <c r="L142" s="209"/>
      <c r="M142" s="2">
        <v>0</v>
      </c>
      <c r="N142" s="2">
        <v>0</v>
      </c>
      <c r="O142" s="2">
        <v>0</v>
      </c>
      <c r="P142" s="205"/>
    </row>
    <row r="143" spans="1:16" ht="15" x14ac:dyDescent="0.2">
      <c r="A143" s="196"/>
      <c r="B143" s="199"/>
      <c r="C143" s="328"/>
      <c r="D143" s="44" t="s">
        <v>18</v>
      </c>
      <c r="E143" s="2">
        <v>0</v>
      </c>
      <c r="F143" s="3">
        <f>SUM(H143:O143)</f>
        <v>0</v>
      </c>
      <c r="G143" s="160">
        <v>0</v>
      </c>
      <c r="H143" s="207">
        <v>0</v>
      </c>
      <c r="I143" s="208"/>
      <c r="J143" s="208"/>
      <c r="K143" s="208"/>
      <c r="L143" s="209"/>
      <c r="M143" s="2">
        <v>0</v>
      </c>
      <c r="N143" s="2">
        <v>0</v>
      </c>
      <c r="O143" s="2">
        <v>0</v>
      </c>
      <c r="P143" s="206"/>
    </row>
    <row r="144" spans="1:16" s="35" customFormat="1" ht="15" customHeight="1" x14ac:dyDescent="0.2">
      <c r="A144" s="196"/>
      <c r="B144" s="210" t="s">
        <v>123</v>
      </c>
      <c r="C144" s="213" t="s">
        <v>99</v>
      </c>
      <c r="D144" s="213" t="s">
        <v>113</v>
      </c>
      <c r="E144" s="34"/>
      <c r="F144" s="244" t="s">
        <v>0</v>
      </c>
      <c r="G144" s="216" t="s">
        <v>160</v>
      </c>
      <c r="H144" s="218" t="s">
        <v>206</v>
      </c>
      <c r="I144" s="219" t="s">
        <v>204</v>
      </c>
      <c r="J144" s="219"/>
      <c r="K144" s="219"/>
      <c r="L144" s="219"/>
      <c r="M144" s="204" t="s">
        <v>39</v>
      </c>
      <c r="N144" s="204" t="s">
        <v>40</v>
      </c>
      <c r="O144" s="204" t="s">
        <v>41</v>
      </c>
      <c r="P144" s="204"/>
    </row>
    <row r="145" spans="1:16" ht="24" x14ac:dyDescent="0.2">
      <c r="A145" s="196"/>
      <c r="B145" s="211"/>
      <c r="C145" s="214"/>
      <c r="D145" s="214"/>
      <c r="E145" s="3"/>
      <c r="F145" s="246"/>
      <c r="G145" s="217"/>
      <c r="H145" s="218"/>
      <c r="I145" s="144" t="s">
        <v>207</v>
      </c>
      <c r="J145" s="144" t="s">
        <v>208</v>
      </c>
      <c r="K145" s="144" t="s">
        <v>209</v>
      </c>
      <c r="L145" s="144" t="s">
        <v>205</v>
      </c>
      <c r="M145" s="206"/>
      <c r="N145" s="206"/>
      <c r="O145" s="206"/>
      <c r="P145" s="205"/>
    </row>
    <row r="146" spans="1:16" ht="15" x14ac:dyDescent="0.2">
      <c r="A146" s="233"/>
      <c r="B146" s="212"/>
      <c r="C146" s="215"/>
      <c r="D146" s="215"/>
      <c r="E146" s="3"/>
      <c r="F146" s="159" t="s">
        <v>290</v>
      </c>
      <c r="G146" s="37" t="s">
        <v>192</v>
      </c>
      <c r="H146" s="37" t="s">
        <v>291</v>
      </c>
      <c r="I146" s="36">
        <v>0</v>
      </c>
      <c r="J146" s="36">
        <v>0</v>
      </c>
      <c r="K146" s="36">
        <v>0</v>
      </c>
      <c r="L146" s="36">
        <v>81</v>
      </c>
      <c r="M146" s="36">
        <v>0</v>
      </c>
      <c r="N146" s="36">
        <v>0</v>
      </c>
      <c r="O146" s="36">
        <v>0</v>
      </c>
      <c r="P146" s="206"/>
    </row>
    <row r="147" spans="1:16" ht="15" hidden="1" customHeight="1" x14ac:dyDescent="0.2">
      <c r="A147" s="195" t="s">
        <v>81</v>
      </c>
      <c r="B147" s="197" t="s">
        <v>82</v>
      </c>
      <c r="C147" s="326" t="s">
        <v>44</v>
      </c>
      <c r="D147" s="44" t="s">
        <v>2</v>
      </c>
      <c r="E147" s="3">
        <f>SUM(E148:E151)</f>
        <v>0</v>
      </c>
      <c r="F147" s="3">
        <f>SUM(H147:O147)</f>
        <v>0</v>
      </c>
      <c r="G147" s="3">
        <f>SUM(G148:G151)</f>
        <v>0</v>
      </c>
      <c r="H147" s="207">
        <f>SUM(H148:L151)</f>
        <v>0</v>
      </c>
      <c r="I147" s="208"/>
      <c r="J147" s="208"/>
      <c r="K147" s="208"/>
      <c r="L147" s="209"/>
      <c r="M147" s="3">
        <f>SUM(M148:M151)</f>
        <v>0</v>
      </c>
      <c r="N147" s="3">
        <f>SUM(N148:N151)</f>
        <v>0</v>
      </c>
      <c r="O147" s="3">
        <f>SUM(O148:O151)</f>
        <v>0</v>
      </c>
      <c r="P147" s="204" t="s">
        <v>110</v>
      </c>
    </row>
    <row r="148" spans="1:16" ht="15" hidden="1" x14ac:dyDescent="0.2">
      <c r="A148" s="196"/>
      <c r="B148" s="198"/>
      <c r="C148" s="327"/>
      <c r="D148" s="44" t="s">
        <v>1</v>
      </c>
      <c r="E148" s="2">
        <v>0</v>
      </c>
      <c r="F148" s="3">
        <f>SUM(L148:O148)</f>
        <v>0</v>
      </c>
      <c r="G148" s="2">
        <v>0</v>
      </c>
      <c r="H148" s="207">
        <v>0</v>
      </c>
      <c r="I148" s="208"/>
      <c r="J148" s="208"/>
      <c r="K148" s="208"/>
      <c r="L148" s="209"/>
      <c r="M148" s="2">
        <v>0</v>
      </c>
      <c r="N148" s="2">
        <v>0</v>
      </c>
      <c r="O148" s="2">
        <v>0</v>
      </c>
      <c r="P148" s="205"/>
    </row>
    <row r="149" spans="1:16" ht="30" hidden="1" x14ac:dyDescent="0.2">
      <c r="A149" s="196"/>
      <c r="B149" s="198"/>
      <c r="C149" s="327"/>
      <c r="D149" s="44" t="s">
        <v>5</v>
      </c>
      <c r="E149" s="2">
        <v>0</v>
      </c>
      <c r="F149" s="3">
        <f>SUM(L149:O149)</f>
        <v>0</v>
      </c>
      <c r="G149" s="2">
        <v>0</v>
      </c>
      <c r="H149" s="207">
        <v>0</v>
      </c>
      <c r="I149" s="208"/>
      <c r="J149" s="208"/>
      <c r="K149" s="208"/>
      <c r="L149" s="209"/>
      <c r="M149" s="2">
        <v>0</v>
      </c>
      <c r="N149" s="2">
        <v>0</v>
      </c>
      <c r="O149" s="2">
        <v>0</v>
      </c>
      <c r="P149" s="205"/>
    </row>
    <row r="150" spans="1:16" ht="30" hidden="1" x14ac:dyDescent="0.2">
      <c r="A150" s="196"/>
      <c r="B150" s="198"/>
      <c r="C150" s="327"/>
      <c r="D150" s="44" t="s">
        <v>12</v>
      </c>
      <c r="E150" s="2">
        <v>0</v>
      </c>
      <c r="F150" s="3">
        <f>SUM(L150:O150)</f>
        <v>0</v>
      </c>
      <c r="G150" s="2">
        <v>0</v>
      </c>
      <c r="H150" s="207">
        <v>0</v>
      </c>
      <c r="I150" s="208"/>
      <c r="J150" s="208"/>
      <c r="K150" s="208"/>
      <c r="L150" s="209"/>
      <c r="M150" s="2">
        <v>0</v>
      </c>
      <c r="N150" s="2">
        <v>0</v>
      </c>
      <c r="O150" s="2">
        <v>0</v>
      </c>
      <c r="P150" s="205"/>
    </row>
    <row r="151" spans="1:16" ht="15" hidden="1" x14ac:dyDescent="0.2">
      <c r="A151" s="196"/>
      <c r="B151" s="199"/>
      <c r="C151" s="328"/>
      <c r="D151" s="44" t="s">
        <v>18</v>
      </c>
      <c r="E151" s="2">
        <v>0</v>
      </c>
      <c r="F151" s="3">
        <f>SUM(L151:O151)</f>
        <v>0</v>
      </c>
      <c r="G151" s="2">
        <v>0</v>
      </c>
      <c r="H151" s="207">
        <v>0</v>
      </c>
      <c r="I151" s="208"/>
      <c r="J151" s="208"/>
      <c r="K151" s="208"/>
      <c r="L151" s="209"/>
      <c r="M151" s="2">
        <v>0</v>
      </c>
      <c r="N151" s="2">
        <v>0</v>
      </c>
      <c r="O151" s="2">
        <v>0</v>
      </c>
      <c r="P151" s="206"/>
    </row>
    <row r="152" spans="1:16" s="35" customFormat="1" ht="15" hidden="1" customHeight="1" x14ac:dyDescent="0.2">
      <c r="A152" s="196"/>
      <c r="B152" s="210" t="s">
        <v>103</v>
      </c>
      <c r="C152" s="213" t="s">
        <v>99</v>
      </c>
      <c r="D152" s="213" t="s">
        <v>93</v>
      </c>
      <c r="E152" s="34"/>
      <c r="F152" s="244" t="s">
        <v>0</v>
      </c>
      <c r="G152" s="216" t="s">
        <v>160</v>
      </c>
      <c r="H152" s="218" t="s">
        <v>206</v>
      </c>
      <c r="I152" s="219" t="s">
        <v>204</v>
      </c>
      <c r="J152" s="219"/>
      <c r="K152" s="219"/>
      <c r="L152" s="219"/>
      <c r="M152" s="204" t="s">
        <v>39</v>
      </c>
      <c r="N152" s="204" t="s">
        <v>40</v>
      </c>
      <c r="O152" s="204" t="s">
        <v>41</v>
      </c>
      <c r="P152" s="204"/>
    </row>
    <row r="153" spans="1:16" ht="24" hidden="1" x14ac:dyDescent="0.2">
      <c r="A153" s="196"/>
      <c r="B153" s="211"/>
      <c r="C153" s="214"/>
      <c r="D153" s="214"/>
      <c r="E153" s="3"/>
      <c r="F153" s="246"/>
      <c r="G153" s="217"/>
      <c r="H153" s="218"/>
      <c r="I153" s="144" t="s">
        <v>207</v>
      </c>
      <c r="J153" s="144" t="s">
        <v>208</v>
      </c>
      <c r="K153" s="144" t="s">
        <v>209</v>
      </c>
      <c r="L153" s="144" t="s">
        <v>205</v>
      </c>
      <c r="M153" s="206"/>
      <c r="N153" s="206"/>
      <c r="O153" s="206"/>
      <c r="P153" s="205"/>
    </row>
    <row r="154" spans="1:16" ht="15" hidden="1" x14ac:dyDescent="0.2">
      <c r="A154" s="233"/>
      <c r="B154" s="212"/>
      <c r="C154" s="215"/>
      <c r="D154" s="215"/>
      <c r="E154" s="3"/>
      <c r="F154" s="159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206"/>
    </row>
    <row r="155" spans="1:16" ht="15.75" hidden="1" customHeight="1" x14ac:dyDescent="0.2">
      <c r="A155" s="195" t="s">
        <v>84</v>
      </c>
      <c r="B155" s="197" t="s">
        <v>83</v>
      </c>
      <c r="C155" s="326" t="s">
        <v>44</v>
      </c>
      <c r="D155" s="44" t="s">
        <v>2</v>
      </c>
      <c r="E155" s="3">
        <f>SUM(E156:E159)</f>
        <v>0</v>
      </c>
      <c r="F155" s="3">
        <f>SUM(H155:O155)</f>
        <v>0</v>
      </c>
      <c r="G155" s="3">
        <f>SUM(G156:G159)</f>
        <v>0</v>
      </c>
      <c r="H155" s="207">
        <f>SUM(L156:L159)</f>
        <v>0</v>
      </c>
      <c r="I155" s="208"/>
      <c r="J155" s="208"/>
      <c r="K155" s="208"/>
      <c r="L155" s="209"/>
      <c r="M155" s="3">
        <f>SUM(M156:M159)</f>
        <v>0</v>
      </c>
      <c r="N155" s="3">
        <f>SUM(N156:N159)</f>
        <v>0</v>
      </c>
      <c r="O155" s="3">
        <f>SUM(O156:O159)</f>
        <v>0</v>
      </c>
      <c r="P155" s="204" t="s">
        <v>110</v>
      </c>
    </row>
    <row r="156" spans="1:16" ht="15" hidden="1" x14ac:dyDescent="0.2">
      <c r="A156" s="196"/>
      <c r="B156" s="198"/>
      <c r="C156" s="327"/>
      <c r="D156" s="44" t="s">
        <v>1</v>
      </c>
      <c r="E156" s="2">
        <v>0</v>
      </c>
      <c r="F156" s="3">
        <f>SUM(L156:O156)</f>
        <v>0</v>
      </c>
      <c r="G156" s="2">
        <v>0</v>
      </c>
      <c r="H156" s="207">
        <v>0</v>
      </c>
      <c r="I156" s="208"/>
      <c r="J156" s="208"/>
      <c r="K156" s="208"/>
      <c r="L156" s="209"/>
      <c r="M156" s="2">
        <v>0</v>
      </c>
      <c r="N156" s="2">
        <v>0</v>
      </c>
      <c r="O156" s="2">
        <v>0</v>
      </c>
      <c r="P156" s="205"/>
    </row>
    <row r="157" spans="1:16" ht="30" hidden="1" x14ac:dyDescent="0.2">
      <c r="A157" s="196"/>
      <c r="B157" s="198"/>
      <c r="C157" s="327"/>
      <c r="D157" s="44" t="s">
        <v>5</v>
      </c>
      <c r="E157" s="2">
        <v>0</v>
      </c>
      <c r="F157" s="3">
        <f>SUM(L157:O157)</f>
        <v>0</v>
      </c>
      <c r="G157" s="2">
        <v>0</v>
      </c>
      <c r="H157" s="207">
        <v>0</v>
      </c>
      <c r="I157" s="208"/>
      <c r="J157" s="208"/>
      <c r="K157" s="208"/>
      <c r="L157" s="209"/>
      <c r="M157" s="2">
        <v>0</v>
      </c>
      <c r="N157" s="2">
        <v>0</v>
      </c>
      <c r="O157" s="2">
        <v>0</v>
      </c>
      <c r="P157" s="205"/>
    </row>
    <row r="158" spans="1:16" ht="30" hidden="1" x14ac:dyDescent="0.2">
      <c r="A158" s="196"/>
      <c r="B158" s="198"/>
      <c r="C158" s="327"/>
      <c r="D158" s="44" t="s">
        <v>12</v>
      </c>
      <c r="E158" s="2">
        <v>0</v>
      </c>
      <c r="F158" s="3">
        <f>SUM(L158:O158)</f>
        <v>0</v>
      </c>
      <c r="G158" s="2">
        <v>0</v>
      </c>
      <c r="H158" s="207">
        <v>0</v>
      </c>
      <c r="I158" s="208"/>
      <c r="J158" s="208"/>
      <c r="K158" s="208"/>
      <c r="L158" s="209"/>
      <c r="M158" s="2">
        <v>0</v>
      </c>
      <c r="N158" s="2">
        <v>0</v>
      </c>
      <c r="O158" s="2">
        <v>0</v>
      </c>
      <c r="P158" s="205"/>
    </row>
    <row r="159" spans="1:16" ht="15" hidden="1" x14ac:dyDescent="0.2">
      <c r="A159" s="196"/>
      <c r="B159" s="199"/>
      <c r="C159" s="328"/>
      <c r="D159" s="44" t="s">
        <v>18</v>
      </c>
      <c r="E159" s="2">
        <v>0</v>
      </c>
      <c r="F159" s="3">
        <f>SUM(L159:O159)</f>
        <v>0</v>
      </c>
      <c r="G159" s="2">
        <v>0</v>
      </c>
      <c r="H159" s="207">
        <v>0</v>
      </c>
      <c r="I159" s="208"/>
      <c r="J159" s="208"/>
      <c r="K159" s="208"/>
      <c r="L159" s="209"/>
      <c r="M159" s="2">
        <v>0</v>
      </c>
      <c r="N159" s="2">
        <v>0</v>
      </c>
      <c r="O159" s="2">
        <v>0</v>
      </c>
      <c r="P159" s="206"/>
    </row>
    <row r="160" spans="1:16" s="35" customFormat="1" ht="15" hidden="1" customHeight="1" x14ac:dyDescent="0.2">
      <c r="A160" s="196"/>
      <c r="B160" s="210" t="s">
        <v>104</v>
      </c>
      <c r="C160" s="213" t="s">
        <v>99</v>
      </c>
      <c r="D160" s="213" t="s">
        <v>93</v>
      </c>
      <c r="E160" s="34"/>
      <c r="F160" s="244" t="s">
        <v>0</v>
      </c>
      <c r="G160" s="216" t="s">
        <v>160</v>
      </c>
      <c r="H160" s="218" t="s">
        <v>206</v>
      </c>
      <c r="I160" s="219" t="s">
        <v>204</v>
      </c>
      <c r="J160" s="219"/>
      <c r="K160" s="219"/>
      <c r="L160" s="219"/>
      <c r="M160" s="204" t="s">
        <v>39</v>
      </c>
      <c r="N160" s="204" t="s">
        <v>40</v>
      </c>
      <c r="O160" s="204" t="s">
        <v>41</v>
      </c>
      <c r="P160" s="204"/>
    </row>
    <row r="161" spans="1:16" ht="24" hidden="1" x14ac:dyDescent="0.2">
      <c r="A161" s="196"/>
      <c r="B161" s="211"/>
      <c r="C161" s="214"/>
      <c r="D161" s="214"/>
      <c r="E161" s="3"/>
      <c r="F161" s="246"/>
      <c r="G161" s="217"/>
      <c r="H161" s="218"/>
      <c r="I161" s="144" t="s">
        <v>207</v>
      </c>
      <c r="J161" s="144" t="s">
        <v>208</v>
      </c>
      <c r="K161" s="144" t="s">
        <v>209</v>
      </c>
      <c r="L161" s="144" t="s">
        <v>205</v>
      </c>
      <c r="M161" s="206"/>
      <c r="N161" s="206"/>
      <c r="O161" s="206"/>
      <c r="P161" s="205"/>
    </row>
    <row r="162" spans="1:16" ht="15" hidden="1" x14ac:dyDescent="0.2">
      <c r="A162" s="233"/>
      <c r="B162" s="212"/>
      <c r="C162" s="215"/>
      <c r="D162" s="215"/>
      <c r="E162" s="3"/>
      <c r="F162" s="159">
        <v>0</v>
      </c>
      <c r="G162" s="36">
        <v>0</v>
      </c>
      <c r="H162" s="81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206"/>
    </row>
    <row r="163" spans="1:16" ht="15" hidden="1" x14ac:dyDescent="0.2">
      <c r="A163" s="195" t="s">
        <v>86</v>
      </c>
      <c r="B163" s="197" t="s">
        <v>85</v>
      </c>
      <c r="C163" s="326" t="s">
        <v>44</v>
      </c>
      <c r="D163" s="44" t="s">
        <v>2</v>
      </c>
      <c r="E163" s="3">
        <f>SUM(E164:E167)</f>
        <v>0</v>
      </c>
      <c r="F163" s="3">
        <f>SUM(H163:O163)</f>
        <v>0</v>
      </c>
      <c r="G163" s="3">
        <f>SUM(G164:G167)</f>
        <v>0</v>
      </c>
      <c r="H163" s="207">
        <f>SUM(L164:L167)</f>
        <v>0</v>
      </c>
      <c r="I163" s="208"/>
      <c r="J163" s="208"/>
      <c r="K163" s="208"/>
      <c r="L163" s="209"/>
      <c r="M163" s="3">
        <f>SUM(M164:M167)</f>
        <v>0</v>
      </c>
      <c r="N163" s="3">
        <f>SUM(N164:N167)</f>
        <v>0</v>
      </c>
      <c r="O163" s="3">
        <f>SUM(O164:O167)</f>
        <v>0</v>
      </c>
      <c r="P163" s="204" t="s">
        <v>110</v>
      </c>
    </row>
    <row r="164" spans="1:16" ht="15" hidden="1" x14ac:dyDescent="0.2">
      <c r="A164" s="196"/>
      <c r="B164" s="198"/>
      <c r="C164" s="327"/>
      <c r="D164" s="44" t="s">
        <v>1</v>
      </c>
      <c r="E164" s="2">
        <v>0</v>
      </c>
      <c r="F164" s="3">
        <f>SUM(L164:O164)</f>
        <v>0</v>
      </c>
      <c r="G164" s="2">
        <v>0</v>
      </c>
      <c r="H164" s="207">
        <v>0</v>
      </c>
      <c r="I164" s="208"/>
      <c r="J164" s="208"/>
      <c r="K164" s="208"/>
      <c r="L164" s="209"/>
      <c r="M164" s="2">
        <v>0</v>
      </c>
      <c r="N164" s="2">
        <v>0</v>
      </c>
      <c r="O164" s="2">
        <v>0</v>
      </c>
      <c r="P164" s="205"/>
    </row>
    <row r="165" spans="1:16" ht="30" hidden="1" x14ac:dyDescent="0.2">
      <c r="A165" s="196"/>
      <c r="B165" s="198"/>
      <c r="C165" s="327"/>
      <c r="D165" s="44" t="s">
        <v>5</v>
      </c>
      <c r="E165" s="2">
        <v>0</v>
      </c>
      <c r="F165" s="3">
        <f>SUM(L165:O165)</f>
        <v>0</v>
      </c>
      <c r="G165" s="2">
        <v>0</v>
      </c>
      <c r="H165" s="207">
        <v>0</v>
      </c>
      <c r="I165" s="208"/>
      <c r="J165" s="208"/>
      <c r="K165" s="208"/>
      <c r="L165" s="209"/>
      <c r="M165" s="2">
        <v>0</v>
      </c>
      <c r="N165" s="2">
        <v>0</v>
      </c>
      <c r="O165" s="2">
        <v>0</v>
      </c>
      <c r="P165" s="205"/>
    </row>
    <row r="166" spans="1:16" ht="30" hidden="1" x14ac:dyDescent="0.2">
      <c r="A166" s="196"/>
      <c r="B166" s="198"/>
      <c r="C166" s="327"/>
      <c r="D166" s="44" t="s">
        <v>12</v>
      </c>
      <c r="E166" s="2">
        <v>0</v>
      </c>
      <c r="F166" s="3">
        <f>SUM(L166:O166)</f>
        <v>0</v>
      </c>
      <c r="G166" s="2">
        <v>0</v>
      </c>
      <c r="H166" s="207">
        <v>0</v>
      </c>
      <c r="I166" s="208"/>
      <c r="J166" s="208"/>
      <c r="K166" s="208"/>
      <c r="L166" s="209"/>
      <c r="M166" s="2">
        <v>0</v>
      </c>
      <c r="N166" s="2">
        <v>0</v>
      </c>
      <c r="O166" s="2">
        <v>0</v>
      </c>
      <c r="P166" s="205"/>
    </row>
    <row r="167" spans="1:16" ht="15" hidden="1" x14ac:dyDescent="0.2">
      <c r="A167" s="196"/>
      <c r="B167" s="199"/>
      <c r="C167" s="328"/>
      <c r="D167" s="44" t="s">
        <v>18</v>
      </c>
      <c r="E167" s="2">
        <v>0</v>
      </c>
      <c r="F167" s="3">
        <f>SUM(L167:O167)</f>
        <v>0</v>
      </c>
      <c r="G167" s="2">
        <v>0</v>
      </c>
      <c r="H167" s="207">
        <v>0</v>
      </c>
      <c r="I167" s="208"/>
      <c r="J167" s="208"/>
      <c r="K167" s="208"/>
      <c r="L167" s="209"/>
      <c r="M167" s="2">
        <v>0</v>
      </c>
      <c r="N167" s="2">
        <v>0</v>
      </c>
      <c r="O167" s="2">
        <v>0</v>
      </c>
      <c r="P167" s="206"/>
    </row>
    <row r="168" spans="1:16" s="35" customFormat="1" ht="15" hidden="1" customHeight="1" x14ac:dyDescent="0.2">
      <c r="A168" s="196"/>
      <c r="B168" s="210" t="s">
        <v>105</v>
      </c>
      <c r="C168" s="213" t="s">
        <v>99</v>
      </c>
      <c r="D168" s="213" t="s">
        <v>100</v>
      </c>
      <c r="E168" s="34"/>
      <c r="F168" s="244" t="s">
        <v>0</v>
      </c>
      <c r="G168" s="216" t="s">
        <v>160</v>
      </c>
      <c r="H168" s="218" t="s">
        <v>206</v>
      </c>
      <c r="I168" s="219" t="s">
        <v>204</v>
      </c>
      <c r="J168" s="219"/>
      <c r="K168" s="219"/>
      <c r="L168" s="219"/>
      <c r="M168" s="204" t="s">
        <v>39</v>
      </c>
      <c r="N168" s="204" t="s">
        <v>40</v>
      </c>
      <c r="O168" s="204" t="s">
        <v>41</v>
      </c>
      <c r="P168" s="204"/>
    </row>
    <row r="169" spans="1:16" ht="24" hidden="1" x14ac:dyDescent="0.2">
      <c r="A169" s="196"/>
      <c r="B169" s="211"/>
      <c r="C169" s="214"/>
      <c r="D169" s="214"/>
      <c r="E169" s="3"/>
      <c r="F169" s="246"/>
      <c r="G169" s="217"/>
      <c r="H169" s="218"/>
      <c r="I169" s="144" t="s">
        <v>207</v>
      </c>
      <c r="J169" s="144" t="s">
        <v>208</v>
      </c>
      <c r="K169" s="144" t="s">
        <v>209</v>
      </c>
      <c r="L169" s="144" t="s">
        <v>205</v>
      </c>
      <c r="M169" s="206"/>
      <c r="N169" s="206"/>
      <c r="O169" s="206"/>
      <c r="P169" s="205"/>
    </row>
    <row r="170" spans="1:16" ht="15" hidden="1" x14ac:dyDescent="0.2">
      <c r="A170" s="233"/>
      <c r="B170" s="212"/>
      <c r="C170" s="215"/>
      <c r="D170" s="215"/>
      <c r="E170" s="3"/>
      <c r="F170" s="159">
        <v>0</v>
      </c>
      <c r="G170" s="37">
        <v>0</v>
      </c>
      <c r="H170" s="37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206"/>
    </row>
    <row r="171" spans="1:16" ht="15" x14ac:dyDescent="0.2">
      <c r="A171" s="195" t="s">
        <v>308</v>
      </c>
      <c r="B171" s="197" t="s">
        <v>194</v>
      </c>
      <c r="C171" s="326" t="s">
        <v>44</v>
      </c>
      <c r="D171" s="44" t="s">
        <v>2</v>
      </c>
      <c r="E171" s="3">
        <f>SUM(E172:E175)</f>
        <v>0</v>
      </c>
      <c r="F171" s="3">
        <f>SUM(H171:O171)</f>
        <v>14433.12</v>
      </c>
      <c r="G171" s="3">
        <f>SUM(G172:G175)</f>
        <v>0</v>
      </c>
      <c r="H171" s="207">
        <f>SUM(H172:L175)</f>
        <v>14433.12</v>
      </c>
      <c r="I171" s="208"/>
      <c r="J171" s="208"/>
      <c r="K171" s="208"/>
      <c r="L171" s="209"/>
      <c r="M171" s="3">
        <f>SUM(M172:M175)</f>
        <v>0</v>
      </c>
      <c r="N171" s="3">
        <f>SUM(N172:N175)</f>
        <v>0</v>
      </c>
      <c r="O171" s="3">
        <f>SUM(O172:O175)</f>
        <v>0</v>
      </c>
      <c r="P171" s="204" t="s">
        <v>110</v>
      </c>
    </row>
    <row r="172" spans="1:16" ht="15" x14ac:dyDescent="0.2">
      <c r="A172" s="196"/>
      <c r="B172" s="198"/>
      <c r="C172" s="327"/>
      <c r="D172" s="44" t="s">
        <v>1</v>
      </c>
      <c r="E172" s="2">
        <v>0</v>
      </c>
      <c r="F172" s="3">
        <f>SUM(L172:O172)</f>
        <v>0</v>
      </c>
      <c r="G172" s="2">
        <v>0</v>
      </c>
      <c r="H172" s="207">
        <v>0</v>
      </c>
      <c r="I172" s="208"/>
      <c r="J172" s="208"/>
      <c r="K172" s="208"/>
      <c r="L172" s="209"/>
      <c r="M172" s="2">
        <v>0</v>
      </c>
      <c r="N172" s="2">
        <v>0</v>
      </c>
      <c r="O172" s="2">
        <v>0</v>
      </c>
      <c r="P172" s="205"/>
    </row>
    <row r="173" spans="1:16" ht="15.75" customHeight="1" x14ac:dyDescent="0.2">
      <c r="A173" s="196"/>
      <c r="B173" s="198"/>
      <c r="C173" s="327"/>
      <c r="D173" s="44" t="s">
        <v>5</v>
      </c>
      <c r="E173" s="2">
        <v>0</v>
      </c>
      <c r="F173" s="3">
        <f>SUM(L173:O173)</f>
        <v>0</v>
      </c>
      <c r="G173" s="2">
        <v>0</v>
      </c>
      <c r="H173" s="207">
        <v>0</v>
      </c>
      <c r="I173" s="208"/>
      <c r="J173" s="208"/>
      <c r="K173" s="208"/>
      <c r="L173" s="209"/>
      <c r="M173" s="2">
        <v>0</v>
      </c>
      <c r="N173" s="2">
        <v>0</v>
      </c>
      <c r="O173" s="2">
        <v>0</v>
      </c>
      <c r="P173" s="205"/>
    </row>
    <row r="174" spans="1:16" ht="30" x14ac:dyDescent="0.2">
      <c r="A174" s="196"/>
      <c r="B174" s="198"/>
      <c r="C174" s="327"/>
      <c r="D174" s="44" t="s">
        <v>12</v>
      </c>
      <c r="E174" s="2">
        <v>0</v>
      </c>
      <c r="F174" s="3">
        <f>SUM(G174:O174)</f>
        <v>14433.12</v>
      </c>
      <c r="G174" s="2">
        <v>0</v>
      </c>
      <c r="H174" s="207">
        <v>14433.12</v>
      </c>
      <c r="I174" s="208"/>
      <c r="J174" s="208"/>
      <c r="K174" s="208"/>
      <c r="L174" s="209"/>
      <c r="M174" s="2">
        <v>0</v>
      </c>
      <c r="N174" s="2">
        <v>0</v>
      </c>
      <c r="O174" s="2">
        <v>0</v>
      </c>
      <c r="P174" s="205"/>
    </row>
    <row r="175" spans="1:16" ht="15" x14ac:dyDescent="0.2">
      <c r="A175" s="196"/>
      <c r="B175" s="199"/>
      <c r="C175" s="328"/>
      <c r="D175" s="44" t="s">
        <v>18</v>
      </c>
      <c r="E175" s="2">
        <v>0</v>
      </c>
      <c r="F175" s="3">
        <f>SUM(L175:O175)</f>
        <v>0</v>
      </c>
      <c r="G175" s="2">
        <v>0</v>
      </c>
      <c r="H175" s="207">
        <v>0</v>
      </c>
      <c r="I175" s="208"/>
      <c r="J175" s="208"/>
      <c r="K175" s="208"/>
      <c r="L175" s="209"/>
      <c r="M175" s="2">
        <v>0</v>
      </c>
      <c r="N175" s="2">
        <v>0</v>
      </c>
      <c r="O175" s="2">
        <v>0</v>
      </c>
      <c r="P175" s="206"/>
    </row>
    <row r="176" spans="1:16" s="35" customFormat="1" ht="15" customHeight="1" x14ac:dyDescent="0.2">
      <c r="A176" s="196"/>
      <c r="B176" s="210" t="s">
        <v>278</v>
      </c>
      <c r="C176" s="213" t="s">
        <v>99</v>
      </c>
      <c r="D176" s="213" t="s">
        <v>93</v>
      </c>
      <c r="E176" s="34"/>
      <c r="F176" s="244" t="s">
        <v>0</v>
      </c>
      <c r="G176" s="216" t="s">
        <v>160</v>
      </c>
      <c r="H176" s="218" t="s">
        <v>206</v>
      </c>
      <c r="I176" s="219" t="s">
        <v>204</v>
      </c>
      <c r="J176" s="219"/>
      <c r="K176" s="219"/>
      <c r="L176" s="219"/>
      <c r="M176" s="204" t="s">
        <v>39</v>
      </c>
      <c r="N176" s="204" t="s">
        <v>40</v>
      </c>
      <c r="O176" s="204" t="s">
        <v>41</v>
      </c>
      <c r="P176" s="204"/>
    </row>
    <row r="177" spans="1:19" ht="32.25" customHeight="1" x14ac:dyDescent="0.2">
      <c r="A177" s="196"/>
      <c r="B177" s="211"/>
      <c r="C177" s="214"/>
      <c r="D177" s="214"/>
      <c r="E177" s="3"/>
      <c r="F177" s="246"/>
      <c r="G177" s="217"/>
      <c r="H177" s="218"/>
      <c r="I177" s="144" t="s">
        <v>207</v>
      </c>
      <c r="J177" s="144" t="s">
        <v>208</v>
      </c>
      <c r="K177" s="144" t="s">
        <v>209</v>
      </c>
      <c r="L177" s="144" t="s">
        <v>205</v>
      </c>
      <c r="M177" s="206"/>
      <c r="N177" s="206"/>
      <c r="O177" s="206"/>
      <c r="P177" s="205"/>
    </row>
    <row r="178" spans="1:19" ht="15.75" customHeight="1" x14ac:dyDescent="0.2">
      <c r="A178" s="233"/>
      <c r="B178" s="212"/>
      <c r="C178" s="215"/>
      <c r="D178" s="215"/>
      <c r="E178" s="3"/>
      <c r="F178" s="159">
        <v>1</v>
      </c>
      <c r="G178" s="37" t="s">
        <v>35</v>
      </c>
      <c r="H178" s="36">
        <v>1</v>
      </c>
      <c r="I178" s="36">
        <v>0</v>
      </c>
      <c r="J178" s="36">
        <v>0</v>
      </c>
      <c r="K178" s="36">
        <v>1</v>
      </c>
      <c r="L178" s="36">
        <v>1</v>
      </c>
      <c r="M178" s="36">
        <v>0</v>
      </c>
      <c r="N178" s="36">
        <v>0</v>
      </c>
      <c r="O178" s="36">
        <v>0</v>
      </c>
      <c r="P178" s="206"/>
    </row>
    <row r="179" spans="1:19" ht="15" hidden="1" x14ac:dyDescent="0.2">
      <c r="A179" s="195" t="s">
        <v>193</v>
      </c>
      <c r="B179" s="197" t="s">
        <v>108</v>
      </c>
      <c r="C179" s="326" t="s">
        <v>44</v>
      </c>
      <c r="D179" s="44" t="s">
        <v>2</v>
      </c>
      <c r="E179" s="3">
        <f>SUM(E180:E183)</f>
        <v>0</v>
      </c>
      <c r="F179" s="3">
        <f>SUM(H179:O179)</f>
        <v>0</v>
      </c>
      <c r="G179" s="3">
        <f>SUM(G180:G183)</f>
        <v>0</v>
      </c>
      <c r="H179" s="207">
        <f>SUM(L180:L183)</f>
        <v>0</v>
      </c>
      <c r="I179" s="208"/>
      <c r="J179" s="208"/>
      <c r="K179" s="208"/>
      <c r="L179" s="209"/>
      <c r="M179" s="3">
        <f>SUM(M180:M183)</f>
        <v>0</v>
      </c>
      <c r="N179" s="3">
        <f>SUM(N180:N183)</f>
        <v>0</v>
      </c>
      <c r="O179" s="3">
        <f>SUM(O180:O183)</f>
        <v>0</v>
      </c>
      <c r="P179" s="204" t="s">
        <v>110</v>
      </c>
    </row>
    <row r="180" spans="1:19" ht="15" hidden="1" x14ac:dyDescent="0.2">
      <c r="A180" s="196"/>
      <c r="B180" s="198"/>
      <c r="C180" s="327"/>
      <c r="D180" s="44" t="s">
        <v>1</v>
      </c>
      <c r="E180" s="2">
        <v>0</v>
      </c>
      <c r="F180" s="3">
        <f>SUM(L180:O180)</f>
        <v>0</v>
      </c>
      <c r="G180" s="2">
        <v>0</v>
      </c>
      <c r="H180" s="207">
        <v>0</v>
      </c>
      <c r="I180" s="208"/>
      <c r="J180" s="208"/>
      <c r="K180" s="208"/>
      <c r="L180" s="209"/>
      <c r="M180" s="2">
        <v>0</v>
      </c>
      <c r="N180" s="2">
        <v>0</v>
      </c>
      <c r="O180" s="2">
        <v>0</v>
      </c>
      <c r="P180" s="205"/>
    </row>
    <row r="181" spans="1:19" ht="30" hidden="1" x14ac:dyDescent="0.2">
      <c r="A181" s="196"/>
      <c r="B181" s="198"/>
      <c r="C181" s="327"/>
      <c r="D181" s="44" t="s">
        <v>5</v>
      </c>
      <c r="E181" s="2">
        <v>0</v>
      </c>
      <c r="F181" s="3">
        <f>SUM(L181:O181)</f>
        <v>0</v>
      </c>
      <c r="G181" s="2">
        <v>0</v>
      </c>
      <c r="H181" s="207">
        <v>0</v>
      </c>
      <c r="I181" s="208"/>
      <c r="J181" s="208"/>
      <c r="K181" s="208"/>
      <c r="L181" s="209"/>
      <c r="M181" s="2">
        <v>0</v>
      </c>
      <c r="N181" s="2">
        <v>0</v>
      </c>
      <c r="O181" s="2">
        <v>0</v>
      </c>
      <c r="P181" s="205"/>
    </row>
    <row r="182" spans="1:19" ht="30" hidden="1" x14ac:dyDescent="0.2">
      <c r="A182" s="196"/>
      <c r="B182" s="198"/>
      <c r="C182" s="327"/>
      <c r="D182" s="44" t="s">
        <v>12</v>
      </c>
      <c r="E182" s="2">
        <v>0</v>
      </c>
      <c r="F182" s="3">
        <f>SUM(L182:O182)</f>
        <v>0</v>
      </c>
      <c r="G182" s="2">
        <v>0</v>
      </c>
      <c r="H182" s="207">
        <v>0</v>
      </c>
      <c r="I182" s="208"/>
      <c r="J182" s="208"/>
      <c r="K182" s="208"/>
      <c r="L182" s="209"/>
      <c r="M182" s="2">
        <v>0</v>
      </c>
      <c r="N182" s="2">
        <v>0</v>
      </c>
      <c r="O182" s="2">
        <v>0</v>
      </c>
      <c r="P182" s="205"/>
    </row>
    <row r="183" spans="1:19" ht="15" hidden="1" x14ac:dyDescent="0.2">
      <c r="A183" s="196"/>
      <c r="B183" s="199"/>
      <c r="C183" s="328"/>
      <c r="D183" s="44" t="s">
        <v>18</v>
      </c>
      <c r="E183" s="2">
        <v>0</v>
      </c>
      <c r="F183" s="3">
        <f>SUM(L183:O183)</f>
        <v>0</v>
      </c>
      <c r="G183" s="2">
        <v>0</v>
      </c>
      <c r="H183" s="207">
        <v>0</v>
      </c>
      <c r="I183" s="208"/>
      <c r="J183" s="208"/>
      <c r="K183" s="208"/>
      <c r="L183" s="209"/>
      <c r="M183" s="2">
        <v>0</v>
      </c>
      <c r="N183" s="2">
        <v>0</v>
      </c>
      <c r="O183" s="2">
        <v>0</v>
      </c>
      <c r="P183" s="206"/>
    </row>
    <row r="184" spans="1:19" s="35" customFormat="1" ht="15" hidden="1" customHeight="1" x14ac:dyDescent="0.2">
      <c r="A184" s="196"/>
      <c r="B184" s="210" t="s">
        <v>109</v>
      </c>
      <c r="C184" s="213" t="s">
        <v>99</v>
      </c>
      <c r="D184" s="213" t="s">
        <v>93</v>
      </c>
      <c r="E184" s="34"/>
      <c r="F184" s="244" t="s">
        <v>0</v>
      </c>
      <c r="G184" s="216" t="s">
        <v>160</v>
      </c>
      <c r="H184" s="218" t="s">
        <v>206</v>
      </c>
      <c r="I184" s="219" t="s">
        <v>204</v>
      </c>
      <c r="J184" s="219"/>
      <c r="K184" s="219"/>
      <c r="L184" s="219"/>
      <c r="M184" s="204" t="s">
        <v>39</v>
      </c>
      <c r="N184" s="204" t="s">
        <v>40</v>
      </c>
      <c r="O184" s="204" t="s">
        <v>41</v>
      </c>
      <c r="P184" s="204"/>
    </row>
    <row r="185" spans="1:19" ht="24" hidden="1" x14ac:dyDescent="0.2">
      <c r="A185" s="196"/>
      <c r="B185" s="211"/>
      <c r="C185" s="214"/>
      <c r="D185" s="214"/>
      <c r="E185" s="3"/>
      <c r="F185" s="246"/>
      <c r="G185" s="217"/>
      <c r="H185" s="218"/>
      <c r="I185" s="144" t="s">
        <v>207</v>
      </c>
      <c r="J185" s="144" t="s">
        <v>208</v>
      </c>
      <c r="K185" s="144" t="s">
        <v>209</v>
      </c>
      <c r="L185" s="144" t="s">
        <v>205</v>
      </c>
      <c r="M185" s="206"/>
      <c r="N185" s="206"/>
      <c r="O185" s="206"/>
      <c r="P185" s="205"/>
    </row>
    <row r="186" spans="1:19" ht="15" hidden="1" x14ac:dyDescent="0.2">
      <c r="A186" s="233"/>
      <c r="B186" s="212"/>
      <c r="C186" s="215"/>
      <c r="D186" s="215"/>
      <c r="E186" s="3"/>
      <c r="F186" s="159">
        <v>0</v>
      </c>
      <c r="G186" s="37">
        <v>0</v>
      </c>
      <c r="H186" s="37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206"/>
    </row>
    <row r="187" spans="1:19" ht="15" customHeight="1" x14ac:dyDescent="0.2">
      <c r="A187" s="240" t="s">
        <v>20</v>
      </c>
      <c r="B187" s="247" t="s">
        <v>65</v>
      </c>
      <c r="C187" s="236" t="s">
        <v>44</v>
      </c>
      <c r="D187" s="161" t="s">
        <v>2</v>
      </c>
      <c r="E187" s="27">
        <v>0</v>
      </c>
      <c r="F187" s="27">
        <f>SUM(H187:O187)</f>
        <v>0</v>
      </c>
      <c r="G187" s="27">
        <f>SUM(G188:G191)</f>
        <v>0</v>
      </c>
      <c r="H187" s="220">
        <f>SUM(H188:L191)</f>
        <v>0</v>
      </c>
      <c r="I187" s="221"/>
      <c r="J187" s="221"/>
      <c r="K187" s="221"/>
      <c r="L187" s="222"/>
      <c r="M187" s="27">
        <f>SUM(M188:M191)</f>
        <v>0</v>
      </c>
      <c r="N187" s="27">
        <f>SUM(N188:N191)</f>
        <v>0</v>
      </c>
      <c r="O187" s="27">
        <f>SUM(O188:O191)</f>
        <v>0</v>
      </c>
      <c r="P187" s="204" t="s">
        <v>110</v>
      </c>
    </row>
    <row r="188" spans="1:19" ht="14.25" customHeight="1" x14ac:dyDescent="0.2">
      <c r="A188" s="240"/>
      <c r="B188" s="247"/>
      <c r="C188" s="236"/>
      <c r="D188" s="161" t="s">
        <v>1</v>
      </c>
      <c r="E188" s="27">
        <v>0</v>
      </c>
      <c r="F188" s="27">
        <f t="shared" ref="F188:F190" si="9">SUM(H188:O188)</f>
        <v>0</v>
      </c>
      <c r="G188" s="27">
        <f>G193</f>
        <v>0</v>
      </c>
      <c r="H188" s="220">
        <f>H193</f>
        <v>0</v>
      </c>
      <c r="I188" s="221"/>
      <c r="J188" s="221"/>
      <c r="K188" s="221"/>
      <c r="L188" s="222"/>
      <c r="M188" s="27">
        <f>M193</f>
        <v>0</v>
      </c>
      <c r="N188" s="27">
        <f>N193</f>
        <v>0</v>
      </c>
      <c r="O188" s="27">
        <f>O193</f>
        <v>0</v>
      </c>
      <c r="P188" s="205"/>
    </row>
    <row r="189" spans="1:19" ht="28.5" x14ac:dyDescent="0.2">
      <c r="A189" s="240"/>
      <c r="B189" s="247"/>
      <c r="C189" s="236"/>
      <c r="D189" s="161" t="s">
        <v>5</v>
      </c>
      <c r="E189" s="27">
        <v>0</v>
      </c>
      <c r="F189" s="27">
        <f t="shared" si="9"/>
        <v>0</v>
      </c>
      <c r="G189" s="27">
        <f t="shared" ref="G189" si="10">G194</f>
        <v>0</v>
      </c>
      <c r="H189" s="220">
        <f>H194</f>
        <v>0</v>
      </c>
      <c r="I189" s="221"/>
      <c r="J189" s="221"/>
      <c r="K189" s="221"/>
      <c r="L189" s="222"/>
      <c r="M189" s="27">
        <f t="shared" ref="M189:O191" si="11">M194</f>
        <v>0</v>
      </c>
      <c r="N189" s="27">
        <f t="shared" si="11"/>
        <v>0</v>
      </c>
      <c r="O189" s="27">
        <f t="shared" si="11"/>
        <v>0</v>
      </c>
      <c r="P189" s="205"/>
    </row>
    <row r="190" spans="1:19" ht="28.5" x14ac:dyDescent="0.2">
      <c r="A190" s="240"/>
      <c r="B190" s="247"/>
      <c r="C190" s="236"/>
      <c r="D190" s="161" t="s">
        <v>12</v>
      </c>
      <c r="E190" s="27">
        <v>0</v>
      </c>
      <c r="F190" s="27">
        <f t="shared" si="9"/>
        <v>0</v>
      </c>
      <c r="G190" s="27">
        <f t="shared" ref="G190" si="12">G195</f>
        <v>0</v>
      </c>
      <c r="H190" s="220">
        <f>H195</f>
        <v>0</v>
      </c>
      <c r="I190" s="221"/>
      <c r="J190" s="221"/>
      <c r="K190" s="221"/>
      <c r="L190" s="222"/>
      <c r="M190" s="27">
        <f t="shared" si="11"/>
        <v>0</v>
      </c>
      <c r="N190" s="27">
        <f t="shared" si="11"/>
        <v>0</v>
      </c>
      <c r="O190" s="27">
        <f t="shared" si="11"/>
        <v>0</v>
      </c>
      <c r="P190" s="205"/>
      <c r="Q190" s="16"/>
      <c r="S190" s="17"/>
    </row>
    <row r="191" spans="1:19" ht="22.5" customHeight="1" x14ac:dyDescent="0.2">
      <c r="A191" s="240"/>
      <c r="B191" s="247"/>
      <c r="C191" s="236"/>
      <c r="D191" s="161" t="s">
        <v>115</v>
      </c>
      <c r="E191" s="27">
        <v>0</v>
      </c>
      <c r="F191" s="27">
        <v>0</v>
      </c>
      <c r="G191" s="27">
        <f t="shared" ref="G191" si="13">G196</f>
        <v>0</v>
      </c>
      <c r="H191" s="220">
        <f>H196</f>
        <v>0</v>
      </c>
      <c r="I191" s="221"/>
      <c r="J191" s="221"/>
      <c r="K191" s="221"/>
      <c r="L191" s="222"/>
      <c r="M191" s="27">
        <f t="shared" si="11"/>
        <v>0</v>
      </c>
      <c r="N191" s="27">
        <f t="shared" si="11"/>
        <v>0</v>
      </c>
      <c r="O191" s="27">
        <f t="shared" si="11"/>
        <v>0</v>
      </c>
      <c r="P191" s="206"/>
    </row>
    <row r="192" spans="1:19" ht="15" customHeight="1" x14ac:dyDescent="0.2">
      <c r="A192" s="195" t="s">
        <v>66</v>
      </c>
      <c r="B192" s="197" t="s">
        <v>36</v>
      </c>
      <c r="C192" s="326" t="s">
        <v>44</v>
      </c>
      <c r="D192" s="44" t="s">
        <v>2</v>
      </c>
      <c r="E192" s="3">
        <f>SUM(E193:E196)</f>
        <v>0</v>
      </c>
      <c r="F192" s="3">
        <f>SUM(H192:O192)</f>
        <v>0</v>
      </c>
      <c r="G192" s="3">
        <f>SUM(G193:G196)</f>
        <v>0</v>
      </c>
      <c r="H192" s="207">
        <f>SUM(L193:L196)</f>
        <v>0</v>
      </c>
      <c r="I192" s="208"/>
      <c r="J192" s="208"/>
      <c r="K192" s="208"/>
      <c r="L192" s="209"/>
      <c r="M192" s="3">
        <f>SUM(M193:M196)</f>
        <v>0</v>
      </c>
      <c r="N192" s="3">
        <f>SUM(N193:N196)</f>
        <v>0</v>
      </c>
      <c r="O192" s="3">
        <f>SUM(O193:O196)</f>
        <v>0</v>
      </c>
      <c r="P192" s="204" t="s">
        <v>110</v>
      </c>
    </row>
    <row r="193" spans="1:19" ht="15" x14ac:dyDescent="0.2">
      <c r="A193" s="196"/>
      <c r="B193" s="198"/>
      <c r="C193" s="327"/>
      <c r="D193" s="44" t="s">
        <v>1</v>
      </c>
      <c r="E193" s="3">
        <v>0</v>
      </c>
      <c r="F193" s="3">
        <f>SUM(H193:O193)</f>
        <v>0</v>
      </c>
      <c r="G193" s="3">
        <v>0</v>
      </c>
      <c r="H193" s="207">
        <v>0</v>
      </c>
      <c r="I193" s="208"/>
      <c r="J193" s="208"/>
      <c r="K193" s="208"/>
      <c r="L193" s="209"/>
      <c r="M193" s="2">
        <v>0</v>
      </c>
      <c r="N193" s="2">
        <v>0</v>
      </c>
      <c r="O193" s="2">
        <v>0</v>
      </c>
      <c r="P193" s="205"/>
    </row>
    <row r="194" spans="1:19" ht="21.75" customHeight="1" x14ac:dyDescent="0.2">
      <c r="A194" s="196"/>
      <c r="B194" s="198"/>
      <c r="C194" s="327"/>
      <c r="D194" s="44" t="s">
        <v>5</v>
      </c>
      <c r="E194" s="3">
        <v>0</v>
      </c>
      <c r="F194" s="3">
        <f>SUM(H194:O194)</f>
        <v>0</v>
      </c>
      <c r="G194" s="3">
        <v>0</v>
      </c>
      <c r="H194" s="207">
        <v>0</v>
      </c>
      <c r="I194" s="208"/>
      <c r="J194" s="208"/>
      <c r="K194" s="208"/>
      <c r="L194" s="209"/>
      <c r="M194" s="2">
        <v>0</v>
      </c>
      <c r="N194" s="2">
        <v>0</v>
      </c>
      <c r="O194" s="2">
        <v>0</v>
      </c>
      <c r="P194" s="205"/>
    </row>
    <row r="195" spans="1:19" ht="30" x14ac:dyDescent="0.2">
      <c r="A195" s="196"/>
      <c r="B195" s="198"/>
      <c r="C195" s="327"/>
      <c r="D195" s="44" t="s">
        <v>12</v>
      </c>
      <c r="E195" s="3">
        <v>0</v>
      </c>
      <c r="F195" s="3">
        <f>SUM(H195:O195)</f>
        <v>0</v>
      </c>
      <c r="G195" s="3">
        <v>0</v>
      </c>
      <c r="H195" s="207">
        <v>0</v>
      </c>
      <c r="I195" s="208"/>
      <c r="J195" s="208"/>
      <c r="K195" s="208"/>
      <c r="L195" s="209"/>
      <c r="M195" s="2">
        <v>0</v>
      </c>
      <c r="N195" s="2">
        <v>0</v>
      </c>
      <c r="O195" s="2">
        <v>0</v>
      </c>
      <c r="P195" s="205"/>
      <c r="Q195" s="16"/>
    </row>
    <row r="196" spans="1:19" ht="15" x14ac:dyDescent="0.2">
      <c r="A196" s="196"/>
      <c r="B196" s="199"/>
      <c r="C196" s="328"/>
      <c r="D196" s="44" t="s">
        <v>18</v>
      </c>
      <c r="E196" s="3">
        <v>0</v>
      </c>
      <c r="F196" s="3">
        <f>SUM(H196:O196)</f>
        <v>0</v>
      </c>
      <c r="G196" s="3">
        <v>0</v>
      </c>
      <c r="H196" s="207">
        <v>0</v>
      </c>
      <c r="I196" s="208"/>
      <c r="J196" s="208"/>
      <c r="K196" s="208"/>
      <c r="L196" s="209"/>
      <c r="M196" s="2">
        <v>0</v>
      </c>
      <c r="N196" s="2">
        <v>0</v>
      </c>
      <c r="O196" s="2">
        <v>0</v>
      </c>
      <c r="P196" s="206"/>
    </row>
    <row r="197" spans="1:19" s="35" customFormat="1" ht="15" customHeight="1" x14ac:dyDescent="0.2">
      <c r="A197" s="196"/>
      <c r="B197" s="210" t="s">
        <v>119</v>
      </c>
      <c r="C197" s="213" t="s">
        <v>99</v>
      </c>
      <c r="D197" s="213" t="s">
        <v>113</v>
      </c>
      <c r="E197" s="34"/>
      <c r="F197" s="244" t="s">
        <v>0</v>
      </c>
      <c r="G197" s="216" t="s">
        <v>160</v>
      </c>
      <c r="H197" s="218" t="s">
        <v>206</v>
      </c>
      <c r="I197" s="219" t="s">
        <v>204</v>
      </c>
      <c r="J197" s="219"/>
      <c r="K197" s="219"/>
      <c r="L197" s="219"/>
      <c r="M197" s="204" t="s">
        <v>39</v>
      </c>
      <c r="N197" s="204" t="s">
        <v>40</v>
      </c>
      <c r="O197" s="204" t="s">
        <v>41</v>
      </c>
      <c r="P197" s="204"/>
    </row>
    <row r="198" spans="1:19" ht="24" x14ac:dyDescent="0.2">
      <c r="A198" s="196"/>
      <c r="B198" s="211"/>
      <c r="C198" s="214"/>
      <c r="D198" s="214"/>
      <c r="E198" s="3"/>
      <c r="F198" s="246"/>
      <c r="G198" s="217"/>
      <c r="H198" s="218"/>
      <c r="I198" s="144" t="s">
        <v>207</v>
      </c>
      <c r="J198" s="144" t="s">
        <v>208</v>
      </c>
      <c r="K198" s="144" t="s">
        <v>209</v>
      </c>
      <c r="L198" s="144" t="s">
        <v>205</v>
      </c>
      <c r="M198" s="206"/>
      <c r="N198" s="206"/>
      <c r="O198" s="206"/>
      <c r="P198" s="205"/>
    </row>
    <row r="199" spans="1:19" ht="15" x14ac:dyDescent="0.2">
      <c r="A199" s="233"/>
      <c r="B199" s="212"/>
      <c r="C199" s="215"/>
      <c r="D199" s="215"/>
      <c r="E199" s="3"/>
      <c r="F199" s="159">
        <v>0</v>
      </c>
      <c r="G199" s="37">
        <v>0</v>
      </c>
      <c r="H199" s="37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206"/>
    </row>
    <row r="200" spans="1:19" ht="15" customHeight="1" x14ac:dyDescent="0.2">
      <c r="A200" s="240" t="s">
        <v>26</v>
      </c>
      <c r="B200" s="247" t="s">
        <v>67</v>
      </c>
      <c r="C200" s="236" t="s">
        <v>44</v>
      </c>
      <c r="D200" s="161" t="s">
        <v>2</v>
      </c>
      <c r="E200" s="27">
        <v>0</v>
      </c>
      <c r="F200" s="27">
        <f>SUM(G200:O200)</f>
        <v>12774</v>
      </c>
      <c r="G200" s="27">
        <f>SUM(G201:G204)</f>
        <v>0</v>
      </c>
      <c r="H200" s="220">
        <f>SUM(H201:L204)</f>
        <v>12774</v>
      </c>
      <c r="I200" s="221"/>
      <c r="J200" s="221"/>
      <c r="K200" s="221"/>
      <c r="L200" s="222"/>
      <c r="M200" s="27">
        <f>SUM(M201:M204)</f>
        <v>0</v>
      </c>
      <c r="N200" s="27">
        <f>SUM(N201:N204)</f>
        <v>0</v>
      </c>
      <c r="O200" s="27">
        <f>SUM(O201:O204)</f>
        <v>0</v>
      </c>
      <c r="P200" s="204" t="s">
        <v>110</v>
      </c>
    </row>
    <row r="201" spans="1:19" ht="14.25" customHeight="1" x14ac:dyDescent="0.2">
      <c r="A201" s="240"/>
      <c r="B201" s="247"/>
      <c r="C201" s="236"/>
      <c r="D201" s="161" t="s">
        <v>1</v>
      </c>
      <c r="E201" s="27">
        <v>0</v>
      </c>
      <c r="F201" s="27">
        <v>0</v>
      </c>
      <c r="G201" s="27">
        <f t="shared" ref="G201" si="14">G206+G214</f>
        <v>0</v>
      </c>
      <c r="H201" s="220">
        <f>H206+L214</f>
        <v>0</v>
      </c>
      <c r="I201" s="221"/>
      <c r="J201" s="221"/>
      <c r="K201" s="221"/>
      <c r="L201" s="222"/>
      <c r="M201" s="27">
        <f t="shared" ref="M201:O204" si="15">M206+M214</f>
        <v>0</v>
      </c>
      <c r="N201" s="27">
        <f t="shared" si="15"/>
        <v>0</v>
      </c>
      <c r="O201" s="27">
        <f t="shared" si="15"/>
        <v>0</v>
      </c>
      <c r="P201" s="205"/>
    </row>
    <row r="202" spans="1:19" ht="28.5" x14ac:dyDescent="0.2">
      <c r="A202" s="240"/>
      <c r="B202" s="247"/>
      <c r="C202" s="236"/>
      <c r="D202" s="161" t="s">
        <v>5</v>
      </c>
      <c r="E202" s="27">
        <v>0</v>
      </c>
      <c r="F202" s="27">
        <f>SUM(H202:O202)</f>
        <v>0</v>
      </c>
      <c r="G202" s="27">
        <f t="shared" ref="G202" si="16">G207+G215</f>
        <v>0</v>
      </c>
      <c r="H202" s="220">
        <f>H207+L215</f>
        <v>0</v>
      </c>
      <c r="I202" s="221"/>
      <c r="J202" s="221"/>
      <c r="K202" s="221"/>
      <c r="L202" s="222"/>
      <c r="M202" s="27">
        <f t="shared" si="15"/>
        <v>0</v>
      </c>
      <c r="N202" s="27">
        <f t="shared" si="15"/>
        <v>0</v>
      </c>
      <c r="O202" s="27">
        <f t="shared" si="15"/>
        <v>0</v>
      </c>
      <c r="P202" s="205"/>
    </row>
    <row r="203" spans="1:19" ht="28.5" x14ac:dyDescent="0.2">
      <c r="A203" s="240"/>
      <c r="B203" s="247"/>
      <c r="C203" s="236"/>
      <c r="D203" s="161" t="s">
        <v>12</v>
      </c>
      <c r="E203" s="27">
        <v>0</v>
      </c>
      <c r="F203" s="27">
        <f>SUM(G203:O203)</f>
        <v>12774</v>
      </c>
      <c r="G203" s="27">
        <f t="shared" ref="G203" si="17">G208+G216</f>
        <v>0</v>
      </c>
      <c r="H203" s="220">
        <v>12774</v>
      </c>
      <c r="I203" s="221"/>
      <c r="J203" s="221"/>
      <c r="K203" s="221"/>
      <c r="L203" s="222"/>
      <c r="M203" s="27">
        <f t="shared" si="15"/>
        <v>0</v>
      </c>
      <c r="N203" s="27">
        <f t="shared" si="15"/>
        <v>0</v>
      </c>
      <c r="O203" s="27">
        <f t="shared" si="15"/>
        <v>0</v>
      </c>
      <c r="P203" s="205"/>
      <c r="Q203" s="16"/>
      <c r="S203" s="17"/>
    </row>
    <row r="204" spans="1:19" ht="22.5" customHeight="1" x14ac:dyDescent="0.2">
      <c r="A204" s="240"/>
      <c r="B204" s="247"/>
      <c r="C204" s="236"/>
      <c r="D204" s="161" t="s">
        <v>18</v>
      </c>
      <c r="E204" s="27">
        <v>0</v>
      </c>
      <c r="F204" s="27">
        <v>0</v>
      </c>
      <c r="G204" s="27">
        <f t="shared" ref="G204" si="18">G209+G217</f>
        <v>0</v>
      </c>
      <c r="H204" s="220">
        <f>H209+L217</f>
        <v>0</v>
      </c>
      <c r="I204" s="221"/>
      <c r="J204" s="221"/>
      <c r="K204" s="221"/>
      <c r="L204" s="222"/>
      <c r="M204" s="27">
        <f t="shared" si="15"/>
        <v>0</v>
      </c>
      <c r="N204" s="27">
        <f t="shared" si="15"/>
        <v>0</v>
      </c>
      <c r="O204" s="27">
        <f t="shared" si="15"/>
        <v>0</v>
      </c>
      <c r="P204" s="206"/>
    </row>
    <row r="205" spans="1:19" ht="15" customHeight="1" x14ac:dyDescent="0.2">
      <c r="A205" s="195" t="s">
        <v>68</v>
      </c>
      <c r="B205" s="197" t="s">
        <v>215</v>
      </c>
      <c r="C205" s="326" t="s">
        <v>44</v>
      </c>
      <c r="D205" s="44" t="s">
        <v>2</v>
      </c>
      <c r="E205" s="3">
        <f>SUM(E206:E209)</f>
        <v>1531.32</v>
      </c>
      <c r="F205" s="3">
        <f>SUM(H205:O205)</f>
        <v>12774</v>
      </c>
      <c r="G205" s="3">
        <f>SUM(G206:G209)</f>
        <v>0</v>
      </c>
      <c r="H205" s="207">
        <f>SUM(H206:L209)</f>
        <v>12774</v>
      </c>
      <c r="I205" s="208"/>
      <c r="J205" s="208"/>
      <c r="K205" s="208"/>
      <c r="L205" s="209"/>
      <c r="M205" s="3">
        <f>SUM(M206:M209)</f>
        <v>0</v>
      </c>
      <c r="N205" s="3">
        <f>SUM(N206:N209)</f>
        <v>0</v>
      </c>
      <c r="O205" s="3">
        <f>SUM(O206:O209)</f>
        <v>0</v>
      </c>
      <c r="P205" s="204" t="s">
        <v>110</v>
      </c>
    </row>
    <row r="206" spans="1:19" ht="15" x14ac:dyDescent="0.2">
      <c r="A206" s="196"/>
      <c r="B206" s="198"/>
      <c r="C206" s="327"/>
      <c r="D206" s="44" t="s">
        <v>1</v>
      </c>
      <c r="E206" s="3">
        <v>0</v>
      </c>
      <c r="F206" s="3">
        <f>SUM(H206:O206)</f>
        <v>0</v>
      </c>
      <c r="G206" s="3">
        <v>0</v>
      </c>
      <c r="H206" s="207">
        <v>0</v>
      </c>
      <c r="I206" s="208"/>
      <c r="J206" s="208"/>
      <c r="K206" s="208"/>
      <c r="L206" s="209"/>
      <c r="M206" s="2">
        <v>0</v>
      </c>
      <c r="N206" s="2">
        <v>0</v>
      </c>
      <c r="O206" s="2">
        <v>0</v>
      </c>
      <c r="P206" s="205"/>
    </row>
    <row r="207" spans="1:19" ht="19.5" customHeight="1" x14ac:dyDescent="0.2">
      <c r="A207" s="196"/>
      <c r="B207" s="198"/>
      <c r="C207" s="327"/>
      <c r="D207" s="44" t="s">
        <v>5</v>
      </c>
      <c r="E207" s="3">
        <v>0</v>
      </c>
      <c r="F207" s="3">
        <f>SUM(H207:O207)</f>
        <v>0</v>
      </c>
      <c r="G207" s="3">
        <v>0</v>
      </c>
      <c r="H207" s="207">
        <v>0</v>
      </c>
      <c r="I207" s="208"/>
      <c r="J207" s="208"/>
      <c r="K207" s="208"/>
      <c r="L207" s="209"/>
      <c r="M207" s="3">
        <v>0</v>
      </c>
      <c r="N207" s="2">
        <v>0</v>
      </c>
      <c r="O207" s="2">
        <v>0</v>
      </c>
      <c r="P207" s="205"/>
    </row>
    <row r="208" spans="1:19" ht="30" x14ac:dyDescent="0.2">
      <c r="A208" s="196"/>
      <c r="B208" s="198"/>
      <c r="C208" s="327"/>
      <c r="D208" s="44" t="s">
        <v>12</v>
      </c>
      <c r="E208" s="3">
        <v>1531.32</v>
      </c>
      <c r="F208" s="3">
        <f>SUM(H208:O208)</f>
        <v>12774</v>
      </c>
      <c r="G208" s="3">
        <v>0</v>
      </c>
      <c r="H208" s="207">
        <v>12774</v>
      </c>
      <c r="I208" s="208"/>
      <c r="J208" s="208"/>
      <c r="K208" s="208"/>
      <c r="L208" s="209"/>
      <c r="M208" s="3">
        <v>0</v>
      </c>
      <c r="N208" s="2">
        <v>0</v>
      </c>
      <c r="O208" s="2">
        <v>0</v>
      </c>
      <c r="P208" s="205"/>
      <c r="Q208" s="16"/>
    </row>
    <row r="209" spans="1:18" ht="15" x14ac:dyDescent="0.2">
      <c r="A209" s="196"/>
      <c r="B209" s="199"/>
      <c r="C209" s="328"/>
      <c r="D209" s="44" t="s">
        <v>18</v>
      </c>
      <c r="E209" s="3">
        <v>0</v>
      </c>
      <c r="F209" s="3">
        <f>SUM(H209:O209)</f>
        <v>0</v>
      </c>
      <c r="G209" s="3">
        <v>0</v>
      </c>
      <c r="H209" s="207">
        <v>0</v>
      </c>
      <c r="I209" s="208"/>
      <c r="J209" s="208"/>
      <c r="K209" s="208"/>
      <c r="L209" s="209"/>
      <c r="M209" s="2">
        <v>0</v>
      </c>
      <c r="N209" s="2">
        <v>0</v>
      </c>
      <c r="O209" s="2">
        <v>0</v>
      </c>
      <c r="P209" s="206"/>
    </row>
    <row r="210" spans="1:18" s="35" customFormat="1" ht="15" customHeight="1" x14ac:dyDescent="0.2">
      <c r="A210" s="196"/>
      <c r="B210" s="210" t="s">
        <v>216</v>
      </c>
      <c r="C210" s="213" t="s">
        <v>99</v>
      </c>
      <c r="D210" s="213" t="s">
        <v>113</v>
      </c>
      <c r="E210" s="34"/>
      <c r="F210" s="244" t="s">
        <v>0</v>
      </c>
      <c r="G210" s="216" t="s">
        <v>160</v>
      </c>
      <c r="H210" s="218" t="s">
        <v>206</v>
      </c>
      <c r="I210" s="219" t="s">
        <v>204</v>
      </c>
      <c r="J210" s="219"/>
      <c r="K210" s="219"/>
      <c r="L210" s="219"/>
      <c r="M210" s="204" t="s">
        <v>39</v>
      </c>
      <c r="N210" s="204" t="s">
        <v>40</v>
      </c>
      <c r="O210" s="204" t="s">
        <v>41</v>
      </c>
      <c r="P210" s="204"/>
    </row>
    <row r="211" spans="1:18" ht="24" x14ac:dyDescent="0.2">
      <c r="A211" s="196"/>
      <c r="B211" s="211"/>
      <c r="C211" s="214"/>
      <c r="D211" s="214"/>
      <c r="E211" s="3"/>
      <c r="F211" s="246"/>
      <c r="G211" s="217"/>
      <c r="H211" s="218"/>
      <c r="I211" s="144" t="s">
        <v>207</v>
      </c>
      <c r="J211" s="144" t="s">
        <v>208</v>
      </c>
      <c r="K211" s="144" t="s">
        <v>209</v>
      </c>
      <c r="L211" s="144" t="s">
        <v>205</v>
      </c>
      <c r="M211" s="206"/>
      <c r="N211" s="206"/>
      <c r="O211" s="206"/>
      <c r="P211" s="205"/>
    </row>
    <row r="212" spans="1:18" ht="15" x14ac:dyDescent="0.2">
      <c r="A212" s="233"/>
      <c r="B212" s="212"/>
      <c r="C212" s="215"/>
      <c r="D212" s="215"/>
      <c r="E212" s="3"/>
      <c r="F212" s="159" t="s">
        <v>286</v>
      </c>
      <c r="G212" s="82">
        <v>0</v>
      </c>
      <c r="H212" s="37" t="s">
        <v>286</v>
      </c>
      <c r="I212" s="36">
        <v>0</v>
      </c>
      <c r="J212" s="36">
        <v>0</v>
      </c>
      <c r="K212" s="36">
        <v>32</v>
      </c>
      <c r="L212" s="36">
        <v>32</v>
      </c>
      <c r="M212" s="36">
        <v>0</v>
      </c>
      <c r="N212" s="36">
        <v>0</v>
      </c>
      <c r="O212" s="36">
        <v>0</v>
      </c>
      <c r="P212" s="206"/>
    </row>
    <row r="213" spans="1:18" ht="15" hidden="1" customHeight="1" x14ac:dyDescent="0.2">
      <c r="A213" s="195" t="s">
        <v>70</v>
      </c>
      <c r="B213" s="197" t="s">
        <v>71</v>
      </c>
      <c r="C213" s="326" t="s">
        <v>44</v>
      </c>
      <c r="D213" s="44" t="s">
        <v>2</v>
      </c>
      <c r="E213" s="3">
        <f>SUM(E214:E217)</f>
        <v>0</v>
      </c>
      <c r="F213" s="3">
        <f>SUM(H213:O213)</f>
        <v>0</v>
      </c>
      <c r="G213" s="160"/>
      <c r="H213" s="207">
        <f>SUM(L214:L217)</f>
        <v>0</v>
      </c>
      <c r="I213" s="208"/>
      <c r="J213" s="208"/>
      <c r="K213" s="208"/>
      <c r="L213" s="209"/>
      <c r="M213" s="3">
        <f>SUM(M214:M217)</f>
        <v>0</v>
      </c>
      <c r="N213" s="3">
        <f>SUM(N214:N217)</f>
        <v>0</v>
      </c>
      <c r="O213" s="3">
        <f>SUM(O214:O217)</f>
        <v>0</v>
      </c>
      <c r="P213" s="204" t="s">
        <v>110</v>
      </c>
    </row>
    <row r="214" spans="1:18" ht="15" hidden="1" x14ac:dyDescent="0.2">
      <c r="A214" s="196"/>
      <c r="B214" s="198"/>
      <c r="C214" s="327"/>
      <c r="D214" s="44" t="s">
        <v>1</v>
      </c>
      <c r="E214" s="3">
        <v>0</v>
      </c>
      <c r="F214" s="3">
        <f>SUM(L214:O214)</f>
        <v>0</v>
      </c>
      <c r="G214" s="160"/>
      <c r="H214" s="207">
        <v>0</v>
      </c>
      <c r="I214" s="208"/>
      <c r="J214" s="208"/>
      <c r="K214" s="208"/>
      <c r="L214" s="209"/>
      <c r="M214" s="2">
        <v>0</v>
      </c>
      <c r="N214" s="2">
        <v>0</v>
      </c>
      <c r="O214" s="2">
        <v>0</v>
      </c>
      <c r="P214" s="205"/>
    </row>
    <row r="215" spans="1:18" ht="30" hidden="1" x14ac:dyDescent="0.2">
      <c r="A215" s="196"/>
      <c r="B215" s="198"/>
      <c r="C215" s="327"/>
      <c r="D215" s="44" t="s">
        <v>5</v>
      </c>
      <c r="E215" s="3">
        <v>0</v>
      </c>
      <c r="F215" s="3">
        <f>SUM(L215:O215)</f>
        <v>0</v>
      </c>
      <c r="G215" s="160"/>
      <c r="H215" s="207">
        <v>0</v>
      </c>
      <c r="I215" s="208"/>
      <c r="J215" s="208"/>
      <c r="K215" s="208"/>
      <c r="L215" s="209"/>
      <c r="M215" s="2">
        <v>0</v>
      </c>
      <c r="N215" s="2">
        <v>0</v>
      </c>
      <c r="O215" s="2">
        <v>0</v>
      </c>
      <c r="P215" s="205"/>
    </row>
    <row r="216" spans="1:18" ht="30" hidden="1" x14ac:dyDescent="0.2">
      <c r="A216" s="196"/>
      <c r="B216" s="198"/>
      <c r="C216" s="327"/>
      <c r="D216" s="44" t="s">
        <v>12</v>
      </c>
      <c r="E216" s="3">
        <v>0</v>
      </c>
      <c r="F216" s="3">
        <f>SUM(L216:O216)</f>
        <v>0</v>
      </c>
      <c r="G216" s="160"/>
      <c r="H216" s="207">
        <v>0</v>
      </c>
      <c r="I216" s="208"/>
      <c r="J216" s="208"/>
      <c r="K216" s="208"/>
      <c r="L216" s="209"/>
      <c r="M216" s="2">
        <v>0</v>
      </c>
      <c r="N216" s="2">
        <v>0</v>
      </c>
      <c r="O216" s="2">
        <v>0</v>
      </c>
      <c r="P216" s="205"/>
    </row>
    <row r="217" spans="1:18" ht="34.5" hidden="1" customHeight="1" x14ac:dyDescent="0.2">
      <c r="A217" s="196"/>
      <c r="B217" s="199"/>
      <c r="C217" s="328"/>
      <c r="D217" s="44" t="s">
        <v>18</v>
      </c>
      <c r="E217" s="3">
        <v>0</v>
      </c>
      <c r="F217" s="3">
        <f>SUM(L217:O217)</f>
        <v>0</v>
      </c>
      <c r="G217" s="160"/>
      <c r="H217" s="207">
        <v>0</v>
      </c>
      <c r="I217" s="208"/>
      <c r="J217" s="208"/>
      <c r="K217" s="208"/>
      <c r="L217" s="209"/>
      <c r="M217" s="2">
        <v>0</v>
      </c>
      <c r="N217" s="2">
        <v>0</v>
      </c>
      <c r="O217" s="2">
        <v>0</v>
      </c>
      <c r="P217" s="206"/>
    </row>
    <row r="218" spans="1:18" s="35" customFormat="1" ht="15" hidden="1" customHeight="1" x14ac:dyDescent="0.2">
      <c r="A218" s="196"/>
      <c r="B218" s="210" t="s">
        <v>106</v>
      </c>
      <c r="C218" s="213" t="s">
        <v>99</v>
      </c>
      <c r="D218" s="213" t="s">
        <v>93</v>
      </c>
      <c r="E218" s="34"/>
      <c r="F218" s="244" t="s">
        <v>0</v>
      </c>
      <c r="G218" s="157"/>
      <c r="H218" s="216" t="s">
        <v>91</v>
      </c>
      <c r="I218" s="329" t="s">
        <v>92</v>
      </c>
      <c r="J218" s="330"/>
      <c r="K218" s="330"/>
      <c r="L218" s="331"/>
      <c r="M218" s="204" t="s">
        <v>39</v>
      </c>
      <c r="N218" s="204" t="s">
        <v>40</v>
      </c>
      <c r="O218" s="204" t="s">
        <v>41</v>
      </c>
      <c r="P218" s="204"/>
    </row>
    <row r="219" spans="1:18" ht="15" hidden="1" customHeight="1" x14ac:dyDescent="0.2">
      <c r="A219" s="196"/>
      <c r="B219" s="211"/>
      <c r="C219" s="214"/>
      <c r="D219" s="214"/>
      <c r="E219" s="3"/>
      <c r="F219" s="246"/>
      <c r="G219" s="158"/>
      <c r="H219" s="217"/>
      <c r="I219" s="33" t="s">
        <v>95</v>
      </c>
      <c r="J219" s="33" t="s">
        <v>96</v>
      </c>
      <c r="K219" s="33" t="s">
        <v>97</v>
      </c>
      <c r="L219" s="159" t="s">
        <v>98</v>
      </c>
      <c r="M219" s="206"/>
      <c r="N219" s="206"/>
      <c r="O219" s="206"/>
      <c r="P219" s="205"/>
    </row>
    <row r="220" spans="1:18" ht="15" hidden="1" x14ac:dyDescent="0.2">
      <c r="A220" s="233"/>
      <c r="B220" s="212"/>
      <c r="C220" s="215"/>
      <c r="D220" s="215"/>
      <c r="E220" s="3"/>
      <c r="F220" s="159" t="s">
        <v>94</v>
      </c>
      <c r="G220" s="33"/>
      <c r="H220" s="12"/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206"/>
    </row>
    <row r="221" spans="1:18" ht="14.25" customHeight="1" x14ac:dyDescent="0.2">
      <c r="A221" s="224"/>
      <c r="B221" s="227" t="s">
        <v>28</v>
      </c>
      <c r="C221" s="228"/>
      <c r="D221" s="161" t="s">
        <v>2</v>
      </c>
      <c r="E221" s="24">
        <f>SUM(E222:E225)</f>
        <v>0</v>
      </c>
      <c r="F221" s="24">
        <f>SUM(G221:O221)</f>
        <v>3593822.6699999995</v>
      </c>
      <c r="G221" s="24">
        <f>SUM(G222:G225)</f>
        <v>752834.71999999986</v>
      </c>
      <c r="H221" s="220">
        <f>SUM(H222:L225)</f>
        <v>947638.83</v>
      </c>
      <c r="I221" s="221"/>
      <c r="J221" s="221"/>
      <c r="K221" s="221"/>
      <c r="L221" s="222"/>
      <c r="M221" s="24">
        <f>SUM(M222:M225)</f>
        <v>844901.51</v>
      </c>
      <c r="N221" s="24">
        <f>SUM(N222:N225)</f>
        <v>815657.61</v>
      </c>
      <c r="O221" s="24">
        <f>SUM(O222:O225)</f>
        <v>232790</v>
      </c>
      <c r="P221" s="332"/>
      <c r="R221" s="16"/>
    </row>
    <row r="222" spans="1:18" ht="14.25" customHeight="1" x14ac:dyDescent="0.2">
      <c r="A222" s="225"/>
      <c r="B222" s="229"/>
      <c r="C222" s="230"/>
      <c r="D222" s="161" t="s">
        <v>1</v>
      </c>
      <c r="E222" s="24">
        <v>0</v>
      </c>
      <c r="F222" s="24">
        <f>SUM(H222:O222)</f>
        <v>0</v>
      </c>
      <c r="G222" s="24">
        <f t="shared" ref="G222:H225" si="19">G18+G31+G188+G201</f>
        <v>0</v>
      </c>
      <c r="H222" s="220">
        <f t="shared" si="19"/>
        <v>0</v>
      </c>
      <c r="I222" s="221"/>
      <c r="J222" s="221"/>
      <c r="K222" s="221"/>
      <c r="L222" s="222"/>
      <c r="M222" s="24">
        <f t="shared" ref="M222:O225" si="20">M18+M31+M188+M201</f>
        <v>0</v>
      </c>
      <c r="N222" s="24">
        <f t="shared" si="20"/>
        <v>0</v>
      </c>
      <c r="O222" s="24">
        <f t="shared" si="20"/>
        <v>0</v>
      </c>
      <c r="P222" s="333"/>
    </row>
    <row r="223" spans="1:18" ht="28.5" x14ac:dyDescent="0.2">
      <c r="A223" s="225"/>
      <c r="B223" s="229"/>
      <c r="C223" s="230"/>
      <c r="D223" s="161" t="s">
        <v>5</v>
      </c>
      <c r="E223" s="24">
        <v>0</v>
      </c>
      <c r="F223" s="24">
        <f>SUM(G223:O223)</f>
        <v>31033.56</v>
      </c>
      <c r="G223" s="24">
        <f t="shared" si="19"/>
        <v>3676.1</v>
      </c>
      <c r="H223" s="220">
        <f t="shared" si="19"/>
        <v>14132.85</v>
      </c>
      <c r="I223" s="221"/>
      <c r="J223" s="221"/>
      <c r="K223" s="221"/>
      <c r="L223" s="222"/>
      <c r="M223" s="24">
        <f t="shared" si="20"/>
        <v>11744.61</v>
      </c>
      <c r="N223" s="24">
        <f t="shared" si="20"/>
        <v>1480</v>
      </c>
      <c r="O223" s="24">
        <f t="shared" si="20"/>
        <v>0</v>
      </c>
      <c r="P223" s="333"/>
    </row>
    <row r="224" spans="1:18" ht="28.5" x14ac:dyDescent="0.2">
      <c r="A224" s="225"/>
      <c r="B224" s="229"/>
      <c r="C224" s="230"/>
      <c r="D224" s="161" t="s">
        <v>12</v>
      </c>
      <c r="E224" s="24">
        <v>0</v>
      </c>
      <c r="F224" s="24">
        <f>SUM(G224:O224)</f>
        <v>3562789.11</v>
      </c>
      <c r="G224" s="24">
        <f t="shared" si="19"/>
        <v>749158.61999999988</v>
      </c>
      <c r="H224" s="220">
        <f t="shared" si="19"/>
        <v>933505.98</v>
      </c>
      <c r="I224" s="221"/>
      <c r="J224" s="221"/>
      <c r="K224" s="221"/>
      <c r="L224" s="222"/>
      <c r="M224" s="24">
        <f t="shared" si="20"/>
        <v>833156.9</v>
      </c>
      <c r="N224" s="24">
        <f t="shared" si="20"/>
        <v>814177.61</v>
      </c>
      <c r="O224" s="24">
        <f t="shared" si="20"/>
        <v>232790</v>
      </c>
      <c r="P224" s="333"/>
    </row>
    <row r="225" spans="1:16" ht="14.25" customHeight="1" x14ac:dyDescent="0.2">
      <c r="A225" s="226"/>
      <c r="B225" s="231"/>
      <c r="C225" s="232"/>
      <c r="D225" s="161" t="s">
        <v>114</v>
      </c>
      <c r="E225" s="24">
        <v>0</v>
      </c>
      <c r="F225" s="24">
        <f>SUM(H225:O225)</f>
        <v>0</v>
      </c>
      <c r="G225" s="24">
        <f t="shared" si="19"/>
        <v>0</v>
      </c>
      <c r="H225" s="220">
        <f t="shared" si="19"/>
        <v>0</v>
      </c>
      <c r="I225" s="221"/>
      <c r="J225" s="221"/>
      <c r="K225" s="221"/>
      <c r="L225" s="222"/>
      <c r="M225" s="24">
        <f t="shared" si="20"/>
        <v>0</v>
      </c>
      <c r="N225" s="24">
        <f t="shared" si="20"/>
        <v>0</v>
      </c>
      <c r="O225" s="24">
        <f t="shared" si="20"/>
        <v>0</v>
      </c>
      <c r="P225" s="334"/>
    </row>
    <row r="226" spans="1:16" x14ac:dyDescent="0.2">
      <c r="P226" s="49" t="s">
        <v>130</v>
      </c>
    </row>
  </sheetData>
  <mergeCells count="513">
    <mergeCell ref="A171:A178"/>
    <mergeCell ref="B171:B175"/>
    <mergeCell ref="C171:C175"/>
    <mergeCell ref="A83:A90"/>
    <mergeCell ref="A59:A66"/>
    <mergeCell ref="B163:B167"/>
    <mergeCell ref="C163:C167"/>
    <mergeCell ref="B64:B66"/>
    <mergeCell ref="C64:C66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59:B63"/>
    <mergeCell ref="C59:C63"/>
    <mergeCell ref="B83:B87"/>
    <mergeCell ref="C83:C87"/>
    <mergeCell ref="A91:A98"/>
    <mergeCell ref="B128:B130"/>
    <mergeCell ref="M176:M177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H67:L67"/>
    <mergeCell ref="H68:L68"/>
    <mergeCell ref="H69:L69"/>
    <mergeCell ref="N104:N105"/>
    <mergeCell ref="O104:O105"/>
    <mergeCell ref="H83:L83"/>
    <mergeCell ref="H84:L84"/>
    <mergeCell ref="M104:M105"/>
    <mergeCell ref="P99:P103"/>
    <mergeCell ref="N96:N97"/>
    <mergeCell ref="O96:O97"/>
    <mergeCell ref="P67:P71"/>
    <mergeCell ref="H92:L92"/>
    <mergeCell ref="H17:L17"/>
    <mergeCell ref="F14:F15"/>
    <mergeCell ref="P14:P15"/>
    <mergeCell ref="H15:L15"/>
    <mergeCell ref="H16:L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H18:L18"/>
    <mergeCell ref="G14:O14"/>
    <mergeCell ref="H19:L19"/>
    <mergeCell ref="H20:L20"/>
    <mergeCell ref="H21:L21"/>
    <mergeCell ref="A35:A42"/>
    <mergeCell ref="B27:B29"/>
    <mergeCell ref="A99:A106"/>
    <mergeCell ref="H96:H97"/>
    <mergeCell ref="I96:L96"/>
    <mergeCell ref="H102:L102"/>
    <mergeCell ref="H103:L103"/>
    <mergeCell ref="B99:B103"/>
    <mergeCell ref="C99:C103"/>
    <mergeCell ref="B104:B106"/>
    <mergeCell ref="H99:L99"/>
    <mergeCell ref="H100:L100"/>
    <mergeCell ref="H101:L101"/>
    <mergeCell ref="B96:B98"/>
    <mergeCell ref="C96:C98"/>
    <mergeCell ref="H94:L94"/>
    <mergeCell ref="H47:L47"/>
    <mergeCell ref="H46:L46"/>
    <mergeCell ref="H39:L39"/>
    <mergeCell ref="I40:L40"/>
    <mergeCell ref="H93:L93"/>
    <mergeCell ref="H95:L95"/>
    <mergeCell ref="D96:D98"/>
    <mergeCell ref="F96:F97"/>
    <mergeCell ref="O64:O65"/>
    <mergeCell ref="N72:N73"/>
    <mergeCell ref="P22:P26"/>
    <mergeCell ref="A30:A34"/>
    <mergeCell ref="B30:B34"/>
    <mergeCell ref="C30:C34"/>
    <mergeCell ref="P30:P34"/>
    <mergeCell ref="M27:M28"/>
    <mergeCell ref="H38:L38"/>
    <mergeCell ref="H30:L30"/>
    <mergeCell ref="H22:L22"/>
    <mergeCell ref="H23:L23"/>
    <mergeCell ref="H24:L24"/>
    <mergeCell ref="H25:L25"/>
    <mergeCell ref="G27:G28"/>
    <mergeCell ref="N27:N28"/>
    <mergeCell ref="O27:O28"/>
    <mergeCell ref="H31:L31"/>
    <mergeCell ref="H32:L32"/>
    <mergeCell ref="H33:L33"/>
    <mergeCell ref="H34:L34"/>
    <mergeCell ref="A22:A29"/>
    <mergeCell ref="F27:F28"/>
    <mergeCell ref="O40:O41"/>
    <mergeCell ref="M40:M41"/>
    <mergeCell ref="N48:N49"/>
    <mergeCell ref="O48:O49"/>
    <mergeCell ref="N56:N57"/>
    <mergeCell ref="O56:O57"/>
    <mergeCell ref="H55:L55"/>
    <mergeCell ref="H48:H49"/>
    <mergeCell ref="I48:L48"/>
    <mergeCell ref="M48:M49"/>
    <mergeCell ref="I56:L56"/>
    <mergeCell ref="M56:M57"/>
    <mergeCell ref="H54:L54"/>
    <mergeCell ref="N40:N41"/>
    <mergeCell ref="O72:O73"/>
    <mergeCell ref="B88:B90"/>
    <mergeCell ref="C88:C90"/>
    <mergeCell ref="D88:D90"/>
    <mergeCell ref="M72:M73"/>
    <mergeCell ref="B72:B74"/>
    <mergeCell ref="C72:C74"/>
    <mergeCell ref="D72:D74"/>
    <mergeCell ref="F72:F73"/>
    <mergeCell ref="M88:M89"/>
    <mergeCell ref="N88:N89"/>
    <mergeCell ref="O88:O89"/>
    <mergeCell ref="H85:L85"/>
    <mergeCell ref="H86:L86"/>
    <mergeCell ref="H87:L87"/>
    <mergeCell ref="B112:B114"/>
    <mergeCell ref="C112:C114"/>
    <mergeCell ref="D112:D114"/>
    <mergeCell ref="F112:F113"/>
    <mergeCell ref="H112:H113"/>
    <mergeCell ref="I112:L112"/>
    <mergeCell ref="M112:M113"/>
    <mergeCell ref="H111:L111"/>
    <mergeCell ref="B107:B111"/>
    <mergeCell ref="B160:B162"/>
    <mergeCell ref="C160:C162"/>
    <mergeCell ref="D160:D162"/>
    <mergeCell ref="F160:F161"/>
    <mergeCell ref="H160:H161"/>
    <mergeCell ref="I160:L160"/>
    <mergeCell ref="B155:B159"/>
    <mergeCell ref="B144:B146"/>
    <mergeCell ref="G144:G145"/>
    <mergeCell ref="H147:L147"/>
    <mergeCell ref="H148:L148"/>
    <mergeCell ref="B152:B154"/>
    <mergeCell ref="C152:C154"/>
    <mergeCell ref="D152:D154"/>
    <mergeCell ref="F152:F153"/>
    <mergeCell ref="H150:L150"/>
    <mergeCell ref="H151:L151"/>
    <mergeCell ref="H156:L156"/>
    <mergeCell ref="B147:B151"/>
    <mergeCell ref="O210:O211"/>
    <mergeCell ref="A187:A191"/>
    <mergeCell ref="B187:B191"/>
    <mergeCell ref="C187:C191"/>
    <mergeCell ref="P187:P191"/>
    <mergeCell ref="B192:B196"/>
    <mergeCell ref="C192:C196"/>
    <mergeCell ref="P192:P196"/>
    <mergeCell ref="H191:L191"/>
    <mergeCell ref="A192:A199"/>
    <mergeCell ref="B197:B199"/>
    <mergeCell ref="C197:C199"/>
    <mergeCell ref="D197:D199"/>
    <mergeCell ref="F197:F198"/>
    <mergeCell ref="H197:H198"/>
    <mergeCell ref="I197:L197"/>
    <mergeCell ref="M197:M198"/>
    <mergeCell ref="N197:N198"/>
    <mergeCell ref="O197:O198"/>
    <mergeCell ref="H187:L187"/>
    <mergeCell ref="H188:L188"/>
    <mergeCell ref="H189:L189"/>
    <mergeCell ref="A205:A212"/>
    <mergeCell ref="G210:G211"/>
    <mergeCell ref="B221:C225"/>
    <mergeCell ref="P221:P225"/>
    <mergeCell ref="N218:N219"/>
    <mergeCell ref="O218:O219"/>
    <mergeCell ref="A213:A220"/>
    <mergeCell ref="A200:A204"/>
    <mergeCell ref="B200:B204"/>
    <mergeCell ref="C200:C204"/>
    <mergeCell ref="P200:P204"/>
    <mergeCell ref="B205:B209"/>
    <mergeCell ref="C205:C209"/>
    <mergeCell ref="P205:P209"/>
    <mergeCell ref="H204:L204"/>
    <mergeCell ref="H205:L205"/>
    <mergeCell ref="B210:B212"/>
    <mergeCell ref="C210:C212"/>
    <mergeCell ref="D210:D212"/>
    <mergeCell ref="F218:F219"/>
    <mergeCell ref="H218:H219"/>
    <mergeCell ref="I218:L218"/>
    <mergeCell ref="M218:M219"/>
    <mergeCell ref="B213:B217"/>
    <mergeCell ref="C213:C217"/>
    <mergeCell ref="N210:N211"/>
    <mergeCell ref="M64:M65"/>
    <mergeCell ref="N64:N65"/>
    <mergeCell ref="B56:B58"/>
    <mergeCell ref="C56:C58"/>
    <mergeCell ref="D56:D58"/>
    <mergeCell ref="F56:F57"/>
    <mergeCell ref="H56:H57"/>
    <mergeCell ref="C51:C55"/>
    <mergeCell ref="H64:H65"/>
    <mergeCell ref="I64:L64"/>
    <mergeCell ref="H61:L61"/>
    <mergeCell ref="M96:M97"/>
    <mergeCell ref="N120:N121"/>
    <mergeCell ref="O120:O121"/>
    <mergeCell ref="H116:L116"/>
    <mergeCell ref="H117:L117"/>
    <mergeCell ref="H118:L118"/>
    <mergeCell ref="H119:L119"/>
    <mergeCell ref="C104:C106"/>
    <mergeCell ref="H108:L108"/>
    <mergeCell ref="H107:L107"/>
    <mergeCell ref="C107:C111"/>
    <mergeCell ref="M120:M121"/>
    <mergeCell ref="N112:N113"/>
    <mergeCell ref="H115:L115"/>
    <mergeCell ref="D104:D106"/>
    <mergeCell ref="F104:F105"/>
    <mergeCell ref="O112:O113"/>
    <mergeCell ref="H109:L109"/>
    <mergeCell ref="H110:L110"/>
    <mergeCell ref="B115:B119"/>
    <mergeCell ref="C115:C119"/>
    <mergeCell ref="H104:H105"/>
    <mergeCell ref="I104:L104"/>
    <mergeCell ref="F88:F89"/>
    <mergeCell ref="H88:H89"/>
    <mergeCell ref="C128:C130"/>
    <mergeCell ref="D128:D130"/>
    <mergeCell ref="F128:F129"/>
    <mergeCell ref="H128:H129"/>
    <mergeCell ref="I128:L128"/>
    <mergeCell ref="B120:B122"/>
    <mergeCell ref="C120:C122"/>
    <mergeCell ref="D120:D122"/>
    <mergeCell ref="F120:F121"/>
    <mergeCell ref="H120:H121"/>
    <mergeCell ref="I120:L120"/>
    <mergeCell ref="B123:B127"/>
    <mergeCell ref="C123:C127"/>
    <mergeCell ref="G120:G121"/>
    <mergeCell ref="G128:G129"/>
    <mergeCell ref="H123:L123"/>
    <mergeCell ref="H124:L124"/>
    <mergeCell ref="H91:L91"/>
    <mergeCell ref="N168:N169"/>
    <mergeCell ref="O168:O169"/>
    <mergeCell ref="M168:M169"/>
    <mergeCell ref="H125:L125"/>
    <mergeCell ref="H126:L126"/>
    <mergeCell ref="H127:L127"/>
    <mergeCell ref="H149:L149"/>
    <mergeCell ref="N160:N161"/>
    <mergeCell ref="O136:O137"/>
    <mergeCell ref="M144:M145"/>
    <mergeCell ref="O160:O161"/>
    <mergeCell ref="M136:M137"/>
    <mergeCell ref="N136:N137"/>
    <mergeCell ref="N128:N129"/>
    <mergeCell ref="O128:O129"/>
    <mergeCell ref="M128:M129"/>
    <mergeCell ref="M160:M161"/>
    <mergeCell ref="N144:N145"/>
    <mergeCell ref="O144:O145"/>
    <mergeCell ref="M152:M153"/>
    <mergeCell ref="N152:N153"/>
    <mergeCell ref="O152:O153"/>
    <mergeCell ref="H152:H153"/>
    <mergeCell ref="I152:L152"/>
    <mergeCell ref="C168:C170"/>
    <mergeCell ref="G136:G137"/>
    <mergeCell ref="G152:G153"/>
    <mergeCell ref="G160:G161"/>
    <mergeCell ref="G168:G169"/>
    <mergeCell ref="H140:L140"/>
    <mergeCell ref="H141:L141"/>
    <mergeCell ref="D168:D170"/>
    <mergeCell ref="F168:F169"/>
    <mergeCell ref="H168:H169"/>
    <mergeCell ref="H157:L157"/>
    <mergeCell ref="H155:L155"/>
    <mergeCell ref="H163:L163"/>
    <mergeCell ref="H158:L158"/>
    <mergeCell ref="H159:L159"/>
    <mergeCell ref="H164:L164"/>
    <mergeCell ref="C155:C159"/>
    <mergeCell ref="C144:C146"/>
    <mergeCell ref="D144:D146"/>
    <mergeCell ref="F144:F145"/>
    <mergeCell ref="H144:H145"/>
    <mergeCell ref="I144:L144"/>
    <mergeCell ref="C139:C143"/>
    <mergeCell ref="C147:C151"/>
    <mergeCell ref="B168:B170"/>
    <mergeCell ref="F210:F211"/>
    <mergeCell ref="H210:H211"/>
    <mergeCell ref="I210:L210"/>
    <mergeCell ref="M210:M211"/>
    <mergeCell ref="H192:L192"/>
    <mergeCell ref="H193:L193"/>
    <mergeCell ref="G184:G185"/>
    <mergeCell ref="G197:G198"/>
    <mergeCell ref="H194:L194"/>
    <mergeCell ref="H195:L195"/>
    <mergeCell ref="H196:L196"/>
    <mergeCell ref="H171:L171"/>
    <mergeCell ref="H172:L172"/>
    <mergeCell ref="H173:L173"/>
    <mergeCell ref="H174:L174"/>
    <mergeCell ref="H175:L175"/>
    <mergeCell ref="B176:B178"/>
    <mergeCell ref="C176:C178"/>
    <mergeCell ref="D176:D178"/>
    <mergeCell ref="F176:F177"/>
    <mergeCell ref="H176:H177"/>
    <mergeCell ref="I176:L176"/>
    <mergeCell ref="H206:L206"/>
    <mergeCell ref="A51:A58"/>
    <mergeCell ref="H51:L51"/>
    <mergeCell ref="H52:L52"/>
    <mergeCell ref="H53:L53"/>
    <mergeCell ref="A43:A50"/>
    <mergeCell ref="H35:L35"/>
    <mergeCell ref="H36:L36"/>
    <mergeCell ref="H37:L37"/>
    <mergeCell ref="H43:L43"/>
    <mergeCell ref="H44:L44"/>
    <mergeCell ref="H45:L45"/>
    <mergeCell ref="G40:G41"/>
    <mergeCell ref="B48:B50"/>
    <mergeCell ref="C48:C50"/>
    <mergeCell ref="D48:D50"/>
    <mergeCell ref="F48:F49"/>
    <mergeCell ref="D40:D42"/>
    <mergeCell ref="F40:F41"/>
    <mergeCell ref="H40:H41"/>
    <mergeCell ref="B35:B39"/>
    <mergeCell ref="C35:C39"/>
    <mergeCell ref="B43:B47"/>
    <mergeCell ref="C43:C47"/>
    <mergeCell ref="B40:B42"/>
    <mergeCell ref="H26:L26"/>
    <mergeCell ref="H27:H28"/>
    <mergeCell ref="I27:L27"/>
    <mergeCell ref="C22:C26"/>
    <mergeCell ref="B67:B71"/>
    <mergeCell ref="C67:C71"/>
    <mergeCell ref="H72:H73"/>
    <mergeCell ref="I72:L72"/>
    <mergeCell ref="I88:L88"/>
    <mergeCell ref="C40:C42"/>
    <mergeCell ref="C27:C29"/>
    <mergeCell ref="D27:D29"/>
    <mergeCell ref="H70:L70"/>
    <mergeCell ref="B22:B26"/>
    <mergeCell ref="B51:B55"/>
    <mergeCell ref="D64:D66"/>
    <mergeCell ref="F64:F65"/>
    <mergeCell ref="H62:L62"/>
    <mergeCell ref="H63:L63"/>
    <mergeCell ref="H59:L59"/>
    <mergeCell ref="H60:L60"/>
    <mergeCell ref="A139:A146"/>
    <mergeCell ref="H131:L131"/>
    <mergeCell ref="H132:L132"/>
    <mergeCell ref="H133:L133"/>
    <mergeCell ref="H134:L134"/>
    <mergeCell ref="H135:L135"/>
    <mergeCell ref="A131:A138"/>
    <mergeCell ref="H142:L142"/>
    <mergeCell ref="H143:L143"/>
    <mergeCell ref="B136:B138"/>
    <mergeCell ref="C136:C138"/>
    <mergeCell ref="D136:D138"/>
    <mergeCell ref="F136:F137"/>
    <mergeCell ref="H136:H137"/>
    <mergeCell ref="I136:L136"/>
    <mergeCell ref="B131:B135"/>
    <mergeCell ref="C131:C135"/>
    <mergeCell ref="H139:L139"/>
    <mergeCell ref="B139:B143"/>
    <mergeCell ref="H214:L214"/>
    <mergeCell ref="H224:L224"/>
    <mergeCell ref="H165:L165"/>
    <mergeCell ref="H166:L166"/>
    <mergeCell ref="H167:L167"/>
    <mergeCell ref="I168:L168"/>
    <mergeCell ref="H180:L180"/>
    <mergeCell ref="H181:L181"/>
    <mergeCell ref="H182:L182"/>
    <mergeCell ref="H183:L183"/>
    <mergeCell ref="H190:L190"/>
    <mergeCell ref="B218:B220"/>
    <mergeCell ref="C218:C220"/>
    <mergeCell ref="D218:D220"/>
    <mergeCell ref="A221:A225"/>
    <mergeCell ref="A179:A186"/>
    <mergeCell ref="B179:B183"/>
    <mergeCell ref="C179:C183"/>
    <mergeCell ref="H179:L179"/>
    <mergeCell ref="H200:L200"/>
    <mergeCell ref="H201:L201"/>
    <mergeCell ref="H202:L202"/>
    <mergeCell ref="H203:L203"/>
    <mergeCell ref="H225:L225"/>
    <mergeCell ref="H215:L215"/>
    <mergeCell ref="H216:L216"/>
    <mergeCell ref="H217:L217"/>
    <mergeCell ref="H221:L221"/>
    <mergeCell ref="H222:L222"/>
    <mergeCell ref="H223:L223"/>
    <mergeCell ref="H207:L207"/>
    <mergeCell ref="H208:L208"/>
    <mergeCell ref="H209:L209"/>
    <mergeCell ref="H213:L213"/>
    <mergeCell ref="B184:B186"/>
    <mergeCell ref="C184:C186"/>
    <mergeCell ref="D184:D186"/>
    <mergeCell ref="F184:F185"/>
    <mergeCell ref="H184:H185"/>
    <mergeCell ref="I184:L184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M184:M185"/>
    <mergeCell ref="N184:N185"/>
    <mergeCell ref="O184:O185"/>
    <mergeCell ref="P184:P186"/>
    <mergeCell ref="H71:L71"/>
    <mergeCell ref="P197:P199"/>
    <mergeCell ref="P210:P212"/>
    <mergeCell ref="P218:P220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13:P217"/>
    <mergeCell ref="P155:P159"/>
    <mergeCell ref="P123:P127"/>
    <mergeCell ref="P131:P135"/>
    <mergeCell ref="P107:P111"/>
    <mergeCell ref="P115:P119"/>
    <mergeCell ref="P163:P167"/>
    <mergeCell ref="P171:P175"/>
    <mergeCell ref="P179:P183"/>
    <mergeCell ref="P139:P143"/>
    <mergeCell ref="P147:P151"/>
    <mergeCell ref="A75:A82"/>
    <mergeCell ref="B75:B79"/>
    <mergeCell ref="C75:C79"/>
    <mergeCell ref="H75:L75"/>
    <mergeCell ref="P75:P79"/>
    <mergeCell ref="H76:L76"/>
    <mergeCell ref="H77:L77"/>
    <mergeCell ref="H78:L78"/>
    <mergeCell ref="H79:L79"/>
    <mergeCell ref="B80:B82"/>
    <mergeCell ref="C80:C82"/>
    <mergeCell ref="D80:D82"/>
    <mergeCell ref="F80:F81"/>
    <mergeCell ref="G80:G81"/>
    <mergeCell ref="H80:H81"/>
    <mergeCell ref="I80:L80"/>
    <mergeCell ref="M80:M81"/>
    <mergeCell ref="N80:N81"/>
    <mergeCell ref="O80:O81"/>
    <mergeCell ref="P80:P82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3" manualBreakCount="3">
    <brk id="42" max="15" man="1"/>
    <brk id="98" max="15" man="1"/>
    <brk id="146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view="pageBreakPreview" zoomScaleNormal="100" zoomScaleSheetLayoutView="100" workbookViewId="0">
      <selection activeCell="B22" sqref="B22"/>
    </sheetView>
  </sheetViews>
  <sheetFormatPr defaultRowHeight="15.75" x14ac:dyDescent="0.25"/>
  <cols>
    <col min="1" max="1" width="13.28515625" style="124" customWidth="1"/>
    <col min="2" max="2" width="106.5703125" style="124" customWidth="1"/>
    <col min="3" max="3" width="18.85546875" style="124" customWidth="1"/>
    <col min="4" max="16384" width="9.140625" style="124"/>
  </cols>
  <sheetData>
    <row r="2" spans="1:3" ht="75" customHeight="1" x14ac:dyDescent="0.25">
      <c r="A2" s="259" t="s">
        <v>256</v>
      </c>
      <c r="B2" s="259"/>
      <c r="C2" s="259"/>
    </row>
    <row r="3" spans="1:3" ht="16.5" thickBot="1" x14ac:dyDescent="0.3"/>
    <row r="4" spans="1:3" x14ac:dyDescent="0.25">
      <c r="A4" s="125" t="s">
        <v>3</v>
      </c>
      <c r="B4" s="112" t="s">
        <v>253</v>
      </c>
      <c r="C4" s="120" t="s">
        <v>254</v>
      </c>
    </row>
    <row r="5" spans="1:3" x14ac:dyDescent="0.25">
      <c r="A5" s="126">
        <v>1</v>
      </c>
      <c r="B5" s="121" t="s">
        <v>251</v>
      </c>
      <c r="C5" s="127">
        <v>2023</v>
      </c>
    </row>
    <row r="6" spans="1:3" x14ac:dyDescent="0.25">
      <c r="A6" s="126" t="s">
        <v>107</v>
      </c>
      <c r="B6" s="121" t="s">
        <v>257</v>
      </c>
      <c r="C6" s="127">
        <v>2023</v>
      </c>
    </row>
    <row r="7" spans="1:3" ht="16.5" thickBot="1" x14ac:dyDescent="0.3">
      <c r="A7" s="122" t="s">
        <v>141</v>
      </c>
      <c r="B7" s="123" t="s">
        <v>262</v>
      </c>
      <c r="C7" s="128">
        <v>2024</v>
      </c>
    </row>
    <row r="8" spans="1:3" x14ac:dyDescent="0.25">
      <c r="A8" s="118"/>
      <c r="B8" s="119"/>
    </row>
    <row r="9" spans="1:3" x14ac:dyDescent="0.25">
      <c r="A9" s="118"/>
      <c r="B9" s="119"/>
    </row>
    <row r="10" spans="1:3" x14ac:dyDescent="0.25">
      <c r="A10" s="118"/>
      <c r="B10" s="119"/>
    </row>
    <row r="11" spans="1:3" x14ac:dyDescent="0.25">
      <c r="A11" s="118"/>
      <c r="B11" s="119"/>
    </row>
    <row r="12" spans="1:3" x14ac:dyDescent="0.25">
      <c r="A12" s="118"/>
      <c r="B12" s="119"/>
    </row>
    <row r="13" spans="1:3" x14ac:dyDescent="0.25">
      <c r="A13" s="118"/>
      <c r="B13" s="119"/>
    </row>
    <row r="14" spans="1:3" x14ac:dyDescent="0.25">
      <c r="A14" s="118"/>
      <c r="B14" s="119"/>
    </row>
    <row r="15" spans="1:3" x14ac:dyDescent="0.25">
      <c r="A15" s="118"/>
      <c r="B15" s="119"/>
    </row>
    <row r="16" spans="1:3" x14ac:dyDescent="0.25">
      <c r="A16" s="118"/>
      <c r="B16" s="119"/>
    </row>
    <row r="17" spans="1:2" x14ac:dyDescent="0.25">
      <c r="A17" s="118"/>
      <c r="B17" s="119"/>
    </row>
    <row r="18" spans="1:2" x14ac:dyDescent="0.25">
      <c r="A18" s="118"/>
      <c r="B18" s="11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B27" sqref="B27"/>
    </sheetView>
  </sheetViews>
  <sheetFormatPr defaultRowHeight="15.75" x14ac:dyDescent="0.25"/>
  <cols>
    <col min="1" max="1" width="13.28515625" style="124" customWidth="1"/>
    <col min="2" max="2" width="101" style="124" customWidth="1"/>
    <col min="3" max="3" width="18.85546875" style="124" customWidth="1"/>
    <col min="4" max="16384" width="9.140625" style="124"/>
  </cols>
  <sheetData>
    <row r="2" spans="1:3" ht="75" customHeight="1" x14ac:dyDescent="0.25">
      <c r="A2" s="259" t="s">
        <v>264</v>
      </c>
      <c r="B2" s="259"/>
      <c r="C2" s="259"/>
    </row>
    <row r="3" spans="1:3" ht="16.5" thickBot="1" x14ac:dyDescent="0.3"/>
    <row r="4" spans="1:3" x14ac:dyDescent="0.25">
      <c r="A4" s="125" t="s">
        <v>3</v>
      </c>
      <c r="B4" s="112" t="s">
        <v>253</v>
      </c>
      <c r="C4" s="120" t="s">
        <v>254</v>
      </c>
    </row>
    <row r="5" spans="1:3" ht="31.5" x14ac:dyDescent="0.25">
      <c r="A5" s="126" t="s">
        <v>25</v>
      </c>
      <c r="B5" s="121" t="s">
        <v>271</v>
      </c>
      <c r="C5" s="127">
        <v>2023</v>
      </c>
    </row>
    <row r="6" spans="1:3" ht="31.5" x14ac:dyDescent="0.25">
      <c r="A6" s="126" t="s">
        <v>107</v>
      </c>
      <c r="B6" s="121" t="s">
        <v>272</v>
      </c>
      <c r="C6" s="127">
        <v>2023</v>
      </c>
    </row>
    <row r="7" spans="1:3" ht="31.5" x14ac:dyDescent="0.25">
      <c r="A7" s="126" t="s">
        <v>141</v>
      </c>
      <c r="B7" s="121" t="s">
        <v>273</v>
      </c>
      <c r="C7" s="127">
        <v>2023</v>
      </c>
    </row>
    <row r="8" spans="1:3" ht="31.5" x14ac:dyDescent="0.25">
      <c r="A8" s="126" t="s">
        <v>125</v>
      </c>
      <c r="B8" s="121" t="s">
        <v>274</v>
      </c>
      <c r="C8" s="127">
        <v>2023</v>
      </c>
    </row>
    <row r="9" spans="1:3" ht="31.5" x14ac:dyDescent="0.25">
      <c r="A9" s="126" t="s">
        <v>268</v>
      </c>
      <c r="B9" s="129" t="s">
        <v>265</v>
      </c>
      <c r="C9" s="127">
        <v>2024</v>
      </c>
    </row>
    <row r="10" spans="1:3" ht="31.5" x14ac:dyDescent="0.25">
      <c r="A10" s="126" t="s">
        <v>269</v>
      </c>
      <c r="B10" s="129" t="s">
        <v>267</v>
      </c>
      <c r="C10" s="127">
        <v>2024</v>
      </c>
    </row>
    <row r="11" spans="1:3" ht="32.25" thickBot="1" x14ac:dyDescent="0.3">
      <c r="A11" s="122" t="s">
        <v>270</v>
      </c>
      <c r="B11" s="130" t="s">
        <v>266</v>
      </c>
      <c r="C11" s="128">
        <v>2024</v>
      </c>
    </row>
    <row r="12" spans="1:3" x14ac:dyDescent="0.25">
      <c r="A12" s="118"/>
      <c r="B12" s="119"/>
    </row>
    <row r="13" spans="1:3" x14ac:dyDescent="0.25">
      <c r="A13" s="118"/>
      <c r="B13" s="119"/>
    </row>
    <row r="14" spans="1:3" x14ac:dyDescent="0.25">
      <c r="A14" s="118"/>
      <c r="B14" s="119"/>
    </row>
    <row r="15" spans="1:3" x14ac:dyDescent="0.25">
      <c r="A15" s="118"/>
      <c r="B15" s="119"/>
    </row>
    <row r="16" spans="1:3" x14ac:dyDescent="0.25">
      <c r="A16" s="118"/>
      <c r="B16" s="119"/>
    </row>
    <row r="17" spans="1:2" x14ac:dyDescent="0.25">
      <c r="A17" s="118"/>
      <c r="B17" s="119"/>
    </row>
    <row r="18" spans="1:2" x14ac:dyDescent="0.25">
      <c r="A18" s="118"/>
      <c r="B18" s="119"/>
    </row>
    <row r="19" spans="1:2" x14ac:dyDescent="0.25">
      <c r="A19" s="118"/>
      <c r="B19" s="119"/>
    </row>
    <row r="20" spans="1:2" x14ac:dyDescent="0.25">
      <c r="A20" s="118"/>
      <c r="B20" s="119"/>
    </row>
    <row r="21" spans="1:2" x14ac:dyDescent="0.25">
      <c r="A21" s="118"/>
      <c r="B21" s="119"/>
    </row>
    <row r="22" spans="1:2" x14ac:dyDescent="0.25">
      <c r="A22" s="118"/>
      <c r="B22" s="11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view="pageBreakPreview" zoomScale="80" zoomScaleNormal="100" zoomScaleSheetLayoutView="80" workbookViewId="0">
      <selection activeCell="E7" sqref="E7:F11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9.5703125" customWidth="1"/>
    <col min="12" max="12" width="12.28515625" customWidth="1"/>
    <col min="13" max="13" width="8.5703125" customWidth="1"/>
  </cols>
  <sheetData>
    <row r="2" spans="1:15" ht="95.25" customHeight="1" x14ac:dyDescent="0.2">
      <c r="A2" s="259" t="s">
        <v>263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13.5" thickBot="1" x14ac:dyDescent="0.25"/>
    <row r="4" spans="1:15" ht="66.75" customHeight="1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ht="66.75" customHeight="1" thickBot="1" x14ac:dyDescent="0.25">
      <c r="A5" s="296"/>
      <c r="B5" s="296"/>
      <c r="C5" s="296"/>
      <c r="D5" s="296"/>
      <c r="E5" s="296"/>
      <c r="F5" s="296"/>
      <c r="G5" s="296"/>
      <c r="H5" s="296"/>
      <c r="I5" s="297"/>
      <c r="J5" s="98" t="s">
        <v>0</v>
      </c>
      <c r="K5" s="98" t="s">
        <v>160</v>
      </c>
      <c r="L5" s="98" t="s">
        <v>161</v>
      </c>
      <c r="M5" s="98" t="s">
        <v>162</v>
      </c>
      <c r="N5" s="98" t="s">
        <v>163</v>
      </c>
      <c r="O5" s="98" t="s">
        <v>164</v>
      </c>
    </row>
    <row r="6" spans="1:15" ht="13.5" thickBot="1" x14ac:dyDescent="0.25">
      <c r="A6" s="90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  <c r="K6" s="91">
        <v>11</v>
      </c>
      <c r="L6" s="91">
        <v>12</v>
      </c>
      <c r="M6" s="91">
        <v>13</v>
      </c>
      <c r="N6" s="91">
        <v>14</v>
      </c>
      <c r="O6" s="91">
        <v>15</v>
      </c>
    </row>
    <row r="7" spans="1:15" ht="15.75" x14ac:dyDescent="0.2">
      <c r="A7" s="280">
        <v>1</v>
      </c>
      <c r="B7" s="283" t="s">
        <v>238</v>
      </c>
      <c r="C7" s="272"/>
      <c r="D7" s="272" t="s">
        <v>237</v>
      </c>
      <c r="E7" s="272" t="s">
        <v>305</v>
      </c>
      <c r="F7" s="271">
        <v>45597</v>
      </c>
      <c r="G7" s="290">
        <f>J7</f>
        <v>14433.12</v>
      </c>
      <c r="H7" s="277"/>
      <c r="I7" s="92" t="s">
        <v>2</v>
      </c>
      <c r="J7" s="93">
        <f>J9+J10</f>
        <v>14433.12</v>
      </c>
      <c r="K7" s="93">
        <f>K9+K10</f>
        <v>0</v>
      </c>
      <c r="L7" s="93">
        <f>L9+L10</f>
        <v>14433.12</v>
      </c>
      <c r="M7" s="93">
        <v>0</v>
      </c>
      <c r="N7" s="93">
        <v>0</v>
      </c>
      <c r="O7" s="94">
        <v>0</v>
      </c>
    </row>
    <row r="8" spans="1:15" ht="47.25" x14ac:dyDescent="0.2">
      <c r="A8" s="280"/>
      <c r="B8" s="283"/>
      <c r="C8" s="272"/>
      <c r="D8" s="272"/>
      <c r="E8" s="272"/>
      <c r="F8" s="272"/>
      <c r="G8" s="274"/>
      <c r="H8" s="277"/>
      <c r="I8" s="95" t="s">
        <v>1</v>
      </c>
      <c r="J8" s="96">
        <f t="shared" ref="J8:J11" si="0">K8</f>
        <v>0</v>
      </c>
      <c r="K8" s="96">
        <v>0</v>
      </c>
      <c r="L8" s="96">
        <v>0</v>
      </c>
      <c r="M8" s="96">
        <v>0</v>
      </c>
      <c r="N8" s="96">
        <v>0</v>
      </c>
      <c r="O8" s="97">
        <v>0</v>
      </c>
    </row>
    <row r="9" spans="1:15" ht="63" x14ac:dyDescent="0.2">
      <c r="A9" s="280"/>
      <c r="B9" s="283"/>
      <c r="C9" s="272"/>
      <c r="D9" s="272"/>
      <c r="E9" s="272"/>
      <c r="F9" s="272"/>
      <c r="G9" s="274"/>
      <c r="H9" s="277"/>
      <c r="I9" s="95" t="s">
        <v>5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78.75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12</v>
      </c>
      <c r="J10" s="96">
        <f>K10+L10+M10+N10+O10+P10</f>
        <v>14433.12</v>
      </c>
      <c r="K10" s="96">
        <v>0</v>
      </c>
      <c r="L10" s="96">
        <v>14433.12</v>
      </c>
      <c r="M10" s="96">
        <v>0</v>
      </c>
      <c r="N10" s="96">
        <v>0</v>
      </c>
      <c r="O10" s="97">
        <v>0</v>
      </c>
    </row>
    <row r="11" spans="1:15" ht="47.25" x14ac:dyDescent="0.2">
      <c r="A11" s="292"/>
      <c r="B11" s="293"/>
      <c r="C11" s="273"/>
      <c r="D11" s="273"/>
      <c r="E11" s="273"/>
      <c r="F11" s="273"/>
      <c r="G11" s="274"/>
      <c r="H11" s="291"/>
      <c r="I11" s="95" t="s">
        <v>18</v>
      </c>
      <c r="J11" s="96">
        <f t="shared" si="0"/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</sheetData>
  <mergeCells count="19">
    <mergeCell ref="G7:G11"/>
    <mergeCell ref="H7:H11"/>
    <mergeCell ref="A7:A11"/>
    <mergeCell ref="B7:B11"/>
    <mergeCell ref="C7:C11"/>
    <mergeCell ref="D7:D11"/>
    <mergeCell ref="E7:E11"/>
    <mergeCell ref="F7:F11"/>
    <mergeCell ref="J4:O4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workbookViewId="0">
      <selection activeCell="N7" sqref="N7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9.5703125" customWidth="1"/>
    <col min="12" max="12" width="12.28515625" customWidth="1"/>
    <col min="13" max="13" width="8.5703125" customWidth="1"/>
  </cols>
  <sheetData>
    <row r="2" spans="1:15" ht="95.25" customHeight="1" x14ac:dyDescent="0.2">
      <c r="A2" s="259" t="s">
        <v>302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13.5" thickBot="1" x14ac:dyDescent="0.25"/>
    <row r="4" spans="1:15" ht="66.75" customHeight="1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ht="66.75" customHeight="1" thickBot="1" x14ac:dyDescent="0.25">
      <c r="A5" s="296"/>
      <c r="B5" s="296"/>
      <c r="C5" s="296"/>
      <c r="D5" s="296"/>
      <c r="E5" s="296"/>
      <c r="F5" s="296"/>
      <c r="G5" s="296"/>
      <c r="H5" s="296"/>
      <c r="I5" s="297"/>
      <c r="J5" s="145" t="s">
        <v>0</v>
      </c>
      <c r="K5" s="145" t="s">
        <v>160</v>
      </c>
      <c r="L5" s="145" t="s">
        <v>161</v>
      </c>
      <c r="M5" s="145" t="s">
        <v>162</v>
      </c>
      <c r="N5" s="145" t="s">
        <v>163</v>
      </c>
      <c r="O5" s="145" t="s">
        <v>164</v>
      </c>
    </row>
    <row r="6" spans="1:15" ht="13.5" thickBot="1" x14ac:dyDescent="0.25">
      <c r="A6" s="90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  <c r="K6" s="91">
        <v>11</v>
      </c>
      <c r="L6" s="91">
        <v>12</v>
      </c>
      <c r="M6" s="91">
        <v>13</v>
      </c>
      <c r="N6" s="91">
        <v>14</v>
      </c>
      <c r="O6" s="91">
        <v>15</v>
      </c>
    </row>
    <row r="7" spans="1:15" ht="15.75" x14ac:dyDescent="0.2">
      <c r="A7" s="280">
        <v>1</v>
      </c>
      <c r="B7" s="283" t="s">
        <v>303</v>
      </c>
      <c r="C7" s="272"/>
      <c r="D7" s="272" t="s">
        <v>237</v>
      </c>
      <c r="E7" s="272" t="s">
        <v>305</v>
      </c>
      <c r="F7" s="271">
        <v>45597</v>
      </c>
      <c r="G7" s="290">
        <v>4000</v>
      </c>
      <c r="H7" s="277"/>
      <c r="I7" s="92" t="s">
        <v>2</v>
      </c>
      <c r="J7" s="93">
        <f>J9+J10</f>
        <v>4000</v>
      </c>
      <c r="K7" s="93">
        <f>K9+K10</f>
        <v>0</v>
      </c>
      <c r="L7" s="93">
        <f>L9+L10</f>
        <v>4000</v>
      </c>
      <c r="M7" s="93">
        <v>0</v>
      </c>
      <c r="N7" s="93">
        <v>0</v>
      </c>
      <c r="O7" s="94">
        <v>0</v>
      </c>
    </row>
    <row r="8" spans="1:15" ht="47.25" x14ac:dyDescent="0.2">
      <c r="A8" s="280"/>
      <c r="B8" s="283"/>
      <c r="C8" s="272"/>
      <c r="D8" s="272"/>
      <c r="E8" s="272"/>
      <c r="F8" s="272"/>
      <c r="G8" s="274"/>
      <c r="H8" s="277"/>
      <c r="I8" s="95" t="s">
        <v>1</v>
      </c>
      <c r="J8" s="96">
        <f t="shared" ref="J8:J11" si="0">K8</f>
        <v>0</v>
      </c>
      <c r="K8" s="96">
        <v>0</v>
      </c>
      <c r="L8" s="96">
        <v>0</v>
      </c>
      <c r="M8" s="96">
        <v>0</v>
      </c>
      <c r="N8" s="96">
        <v>0</v>
      </c>
      <c r="O8" s="97">
        <v>0</v>
      </c>
    </row>
    <row r="9" spans="1:15" ht="63" x14ac:dyDescent="0.2">
      <c r="A9" s="280"/>
      <c r="B9" s="283"/>
      <c r="C9" s="272"/>
      <c r="D9" s="272"/>
      <c r="E9" s="272"/>
      <c r="F9" s="272"/>
      <c r="G9" s="274"/>
      <c r="H9" s="277"/>
      <c r="I9" s="95" t="s">
        <v>5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78.75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12</v>
      </c>
      <c r="J10" s="96">
        <f>K10+L10+M10+N10+O10+P10</f>
        <v>4000</v>
      </c>
      <c r="K10" s="96">
        <v>0</v>
      </c>
      <c r="L10" s="96">
        <v>4000</v>
      </c>
      <c r="M10" s="96">
        <v>0</v>
      </c>
      <c r="N10" s="96">
        <v>0</v>
      </c>
      <c r="O10" s="97">
        <v>0</v>
      </c>
    </row>
    <row r="11" spans="1:15" ht="47.25" x14ac:dyDescent="0.2">
      <c r="A11" s="292"/>
      <c r="B11" s="293"/>
      <c r="C11" s="273"/>
      <c r="D11" s="273"/>
      <c r="E11" s="273"/>
      <c r="F11" s="273"/>
      <c r="G11" s="274"/>
      <c r="H11" s="291"/>
      <c r="I11" s="95" t="s">
        <v>18</v>
      </c>
      <c r="J11" s="96">
        <f t="shared" si="0"/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</sheetData>
  <mergeCells count="19">
    <mergeCell ref="F7:F11"/>
    <mergeCell ref="G7:G11"/>
    <mergeCell ref="H7:H11"/>
    <mergeCell ref="A7:A11"/>
    <mergeCell ref="B7:B11"/>
    <mergeCell ref="C7:C11"/>
    <mergeCell ref="D7:D11"/>
    <mergeCell ref="E7:E11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O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4</vt:lpstr>
      <vt:lpstr>Подпрограмма1</vt:lpstr>
      <vt:lpstr>7.2</vt:lpstr>
      <vt:lpstr>7.3</vt:lpstr>
      <vt:lpstr>Подпрограмма2</vt:lpstr>
      <vt:lpstr>8.2</vt:lpstr>
      <vt:lpstr>8.3</vt:lpstr>
      <vt:lpstr>8.4</vt:lpstr>
      <vt:lpstr>8.5</vt:lpstr>
      <vt:lpstr>Приложение 13</vt:lpstr>
      <vt:lpstr>'8.2'!Область_печати</vt:lpstr>
      <vt:lpstr>'8.3'!Область_печати</vt:lpstr>
      <vt:lpstr>Подпрограмма2!Область_печати</vt:lpstr>
      <vt:lpstr>'Приложение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2024-08-16T07:57:07Z</cp:lastPrinted>
  <dcterms:created xsi:type="dcterms:W3CDTF">1996-10-08T23:32:33Z</dcterms:created>
  <dcterms:modified xsi:type="dcterms:W3CDTF">2024-09-03T12:53:04Z</dcterms:modified>
</cp:coreProperties>
</file>