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definedNames>
    <definedName name="_xlnm.Print_Titles" localSheetId="0">Лист1!$14:$16</definedName>
  </definedNames>
  <calcPr calcId="145621"/>
</workbook>
</file>

<file path=xl/calcChain.xml><?xml version="1.0" encoding="utf-8"?>
<calcChain xmlns="http://schemas.openxmlformats.org/spreadsheetml/2006/main">
  <c r="H25" i="1" l="1"/>
  <c r="H24" i="1"/>
  <c r="N25" i="1"/>
  <c r="N30" i="1" s="1"/>
  <c r="E24" i="1"/>
  <c r="N24" i="1" s="1"/>
  <c r="E25" i="1"/>
  <c r="M29" i="1"/>
  <c r="M27" i="1" s="1"/>
  <c r="M30" i="1"/>
  <c r="H26" i="1"/>
  <c r="H23" i="1"/>
  <c r="J22" i="1"/>
  <c r="K22" i="1"/>
  <c r="L22" i="1"/>
  <c r="M22" i="1"/>
  <c r="H22" i="1" s="1"/>
  <c r="I22" i="1"/>
  <c r="F27" i="1"/>
  <c r="J29" i="1"/>
  <c r="J30" i="1"/>
  <c r="I30" i="1"/>
  <c r="F17" i="1"/>
  <c r="L17" i="1"/>
  <c r="M17" i="1"/>
  <c r="L30" i="1"/>
  <c r="L29" i="1"/>
  <c r="K30" i="1"/>
  <c r="K29" i="1"/>
  <c r="I29" i="1"/>
  <c r="I28" i="1"/>
  <c r="H28" i="1" s="1"/>
  <c r="H20" i="1"/>
  <c r="E20" i="1" s="1"/>
  <c r="E30" i="1" s="1"/>
  <c r="H19" i="1"/>
  <c r="E19" i="1" s="1"/>
  <c r="E29" i="1" s="1"/>
  <c r="H18" i="1"/>
  <c r="E18" i="1" s="1"/>
  <c r="K17" i="1"/>
  <c r="J17" i="1"/>
  <c r="N22" i="1" l="1"/>
  <c r="N29" i="1"/>
  <c r="N27" i="1" s="1"/>
  <c r="J27" i="1"/>
  <c r="I17" i="1"/>
  <c r="L27" i="1"/>
  <c r="H29" i="1"/>
  <c r="K27" i="1"/>
  <c r="H30" i="1"/>
  <c r="H17" i="1"/>
  <c r="E17" i="1"/>
  <c r="E28" i="1"/>
  <c r="I27" i="1"/>
  <c r="E27" i="1" l="1"/>
  <c r="H27" i="1"/>
</calcChain>
</file>

<file path=xl/comments1.xml><?xml version="1.0" encoding="utf-8"?>
<comments xmlns="http://schemas.openxmlformats.org/spreadsheetml/2006/main">
  <authors>
    <author>Князева</author>
  </authors>
  <commentLis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6950- Корректировка рабочей документацмм, 1000-технадзор это вне ГП</t>
        </r>
      </text>
    </comment>
  </commentList>
</comments>
</file>

<file path=xl/sharedStrings.xml><?xml version="1.0" encoding="utf-8"?>
<sst xmlns="http://schemas.openxmlformats.org/spreadsheetml/2006/main" count="48" uniqueCount="39">
  <si>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</si>
  <si>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</si>
  <si>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</si>
  <si>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</si>
  <si>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</si>
  <si>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</si>
  <si>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</si>
  <si>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</si>
  <si>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</si>
  <si>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</si>
  <si>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</si>
  <si>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</si>
  <si>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</si>
  <si>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</si>
  <si>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</si>
  <si>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</si>
  <si>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</si>
  <si>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</si>
  <si>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</si>
  <si>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</si>
  <si>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</si>
  <si>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</si>
  <si>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</si>
  <si>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</si>
  <si>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</si>
  <si>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</si>
  <si>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</si>
  <si>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</si>
  <si>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</si>
  <si>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</si>
  <si>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</si>
  <si>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</si>
  <si>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</si>
  <si>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Капитальный ремонт и техническое переоснащение здания филиала Шаховского сельского дома культуры МБУК округа Домодедово "Центр культуры и досуга "Импульс", г. Домодедово, мкр. Белые столбы-2</t>
  </si>
  <si>
    <t>2024-2025</t>
  </si>
  <si>
    <t>1511 кв.м., 300 мест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</si>
  <si>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А1.01.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</si>
  <si>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Приложение № 4</t>
  </si>
  <si>
    <t>от 17.02.2022 г. № 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</si>
</sst>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tabSelected="1" topLeftCell="A16" zoomScaleNormal="100" workbookViewId="0">
      <selection activeCell="P10" sqref="P10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51" t="s">
        <v>37</v>
      </c>
      <c r="O1" s="52"/>
    </row>
    <row r="2" spans="1:15" x14ac:dyDescent="0.25">
      <c r="M2" s="51" t="s">
        <v>29</v>
      </c>
      <c r="N2" s="53"/>
      <c r="O2" s="53"/>
    </row>
    <row r="3" spans="1:15" x14ac:dyDescent="0.25">
      <c r="L3" s="51" t="s">
        <v>30</v>
      </c>
      <c r="M3" s="53"/>
      <c r="N3" s="53"/>
      <c r="O3" s="53"/>
    </row>
    <row r="4" spans="1:15" x14ac:dyDescent="0.25">
      <c r="L4" s="51" t="s">
        <v>38</v>
      </c>
      <c r="M4" s="53"/>
      <c r="N4" s="53"/>
      <c r="O4" s="53"/>
    </row>
    <row r="7" spans="1:15" ht="17.25" customHeight="1" x14ac:dyDescent="0.25">
      <c r="H7" s="1"/>
      <c r="I7" s="12"/>
      <c r="J7" s="12"/>
      <c r="K7" s="24" t="s">
        <v>31</v>
      </c>
      <c r="L7" s="24"/>
      <c r="M7" s="24"/>
      <c r="N7" s="24"/>
      <c r="O7" s="25"/>
    </row>
    <row r="8" spans="1:15" ht="14.25" customHeight="1" x14ac:dyDescent="0.25">
      <c r="H8" s="1"/>
      <c r="I8" s="24" t="s">
        <v>18</v>
      </c>
      <c r="J8" s="25"/>
      <c r="K8" s="25"/>
      <c r="L8" s="25"/>
      <c r="M8" s="25"/>
      <c r="N8" s="25"/>
      <c r="O8" s="25"/>
    </row>
    <row r="9" spans="1:15" ht="19.5" customHeight="1" x14ac:dyDescent="0.25">
      <c r="H9" s="1"/>
      <c r="I9" s="26" t="s">
        <v>25</v>
      </c>
      <c r="J9" s="27"/>
      <c r="K9" s="27"/>
      <c r="L9" s="27"/>
      <c r="M9" s="27"/>
      <c r="N9" s="27"/>
      <c r="O9" s="27"/>
    </row>
    <row r="10" spans="1:15" ht="15.75" customHeight="1" x14ac:dyDescent="0.25">
      <c r="H10" s="1"/>
      <c r="I10" s="28" t="s">
        <v>27</v>
      </c>
      <c r="J10" s="28"/>
      <c r="K10" s="28"/>
      <c r="L10" s="28"/>
      <c r="M10" s="28"/>
      <c r="N10" s="28"/>
      <c r="O10" s="28"/>
    </row>
    <row r="11" spans="1:15" ht="14.25" customHeight="1" x14ac:dyDescent="0.25"/>
    <row r="12" spans="1:15" s="3" customFormat="1" ht="96" customHeight="1" x14ac:dyDescent="0.25">
      <c r="A12" s="34" t="s">
        <v>36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4" spans="1:15" ht="66.75" customHeight="1" x14ac:dyDescent="0.25">
      <c r="A14" s="36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19</v>
      </c>
      <c r="G14" s="29" t="s">
        <v>5</v>
      </c>
      <c r="H14" s="31" t="s">
        <v>6</v>
      </c>
      <c r="I14" s="32"/>
      <c r="J14" s="32"/>
      <c r="K14" s="32"/>
      <c r="L14" s="32"/>
      <c r="M14" s="33"/>
      <c r="N14" s="20" t="s">
        <v>7</v>
      </c>
      <c r="O14" s="22" t="s">
        <v>8</v>
      </c>
    </row>
    <row r="15" spans="1:15" ht="37.5" customHeight="1" x14ac:dyDescent="0.25">
      <c r="A15" s="37"/>
      <c r="B15" s="21"/>
      <c r="C15" s="21"/>
      <c r="D15" s="21"/>
      <c r="E15" s="21"/>
      <c r="F15" s="21"/>
      <c r="G15" s="30"/>
      <c r="H15" s="4" t="s">
        <v>9</v>
      </c>
      <c r="I15" s="4" t="s">
        <v>20</v>
      </c>
      <c r="J15" s="4" t="s">
        <v>21</v>
      </c>
      <c r="K15" s="4" t="s">
        <v>22</v>
      </c>
      <c r="L15" s="4" t="s">
        <v>23</v>
      </c>
      <c r="M15" s="4" t="s">
        <v>24</v>
      </c>
      <c r="N15" s="21"/>
      <c r="O15" s="23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38">
        <v>1</v>
      </c>
      <c r="B17" s="41" t="s">
        <v>16</v>
      </c>
      <c r="C17" s="41" t="s">
        <v>28</v>
      </c>
      <c r="D17" s="41" t="s">
        <v>17</v>
      </c>
      <c r="E17" s="16">
        <f>E18+E19+E20</f>
        <v>760003.37000000011</v>
      </c>
      <c r="F17" s="18">
        <f>F18+F19+F20</f>
        <v>77393.58</v>
      </c>
      <c r="G17" s="15" t="s">
        <v>10</v>
      </c>
      <c r="H17" s="16">
        <f t="shared" ref="H17:M17" si="0">H18+H19+H20</f>
        <v>682609.79</v>
      </c>
      <c r="I17" s="16">
        <f>I19+I20</f>
        <v>197725.22999999998</v>
      </c>
      <c r="J17" s="16">
        <f t="shared" si="0"/>
        <v>84366.1</v>
      </c>
      <c r="K17" s="16">
        <f t="shared" si="0"/>
        <v>400518.45999999996</v>
      </c>
      <c r="L17" s="16">
        <f t="shared" si="0"/>
        <v>0</v>
      </c>
      <c r="M17" s="16">
        <f t="shared" si="0"/>
        <v>0</v>
      </c>
      <c r="N17" s="16">
        <v>0</v>
      </c>
      <c r="O17" s="44" t="s">
        <v>26</v>
      </c>
    </row>
    <row r="18" spans="1:15" ht="50.25" customHeight="1" x14ac:dyDescent="0.25">
      <c r="A18" s="39"/>
      <c r="B18" s="42"/>
      <c r="C18" s="42"/>
      <c r="D18" s="42"/>
      <c r="E18" s="13">
        <f>H18</f>
        <v>0</v>
      </c>
      <c r="F18" s="11">
        <v>0</v>
      </c>
      <c r="G18" s="17" t="s">
        <v>11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45"/>
    </row>
    <row r="19" spans="1:15" ht="45.75" customHeight="1" x14ac:dyDescent="0.25">
      <c r="A19" s="39"/>
      <c r="B19" s="42"/>
      <c r="C19" s="42"/>
      <c r="D19" s="42"/>
      <c r="E19" s="13">
        <f>H19+F19</f>
        <v>497258.08</v>
      </c>
      <c r="F19" s="11">
        <v>50770.19</v>
      </c>
      <c r="G19" s="17" t="s">
        <v>12</v>
      </c>
      <c r="H19" s="14">
        <f>I19+J19+K19+L19+M19</f>
        <v>446487.89</v>
      </c>
      <c r="I19" s="11">
        <v>128403.62</v>
      </c>
      <c r="J19" s="11">
        <v>55344.160000000003</v>
      </c>
      <c r="K19" s="11">
        <v>262740.11</v>
      </c>
      <c r="L19" s="14">
        <v>0</v>
      </c>
      <c r="M19" s="14">
        <v>0</v>
      </c>
      <c r="N19" s="13">
        <v>0</v>
      </c>
      <c r="O19" s="45"/>
    </row>
    <row r="20" spans="1:15" ht="51" customHeight="1" x14ac:dyDescent="0.25">
      <c r="A20" s="39"/>
      <c r="B20" s="42"/>
      <c r="C20" s="42"/>
      <c r="D20" s="42"/>
      <c r="E20" s="13">
        <f>H20+F20</f>
        <v>262745.29000000004</v>
      </c>
      <c r="F20" s="11">
        <v>26623.39</v>
      </c>
      <c r="G20" s="17" t="s">
        <v>13</v>
      </c>
      <c r="H20" s="14">
        <f>I20+J20+K20+L20+M20</f>
        <v>236121.90000000002</v>
      </c>
      <c r="I20" s="11">
        <v>69321.61</v>
      </c>
      <c r="J20" s="11">
        <v>29021.94</v>
      </c>
      <c r="K20" s="11">
        <v>137778.35</v>
      </c>
      <c r="L20" s="14">
        <v>0</v>
      </c>
      <c r="M20" s="14">
        <v>0</v>
      </c>
      <c r="N20" s="13">
        <v>0</v>
      </c>
      <c r="O20" s="45"/>
    </row>
    <row r="21" spans="1:15" ht="21" hidden="1" customHeight="1" x14ac:dyDescent="0.25">
      <c r="A21" s="40"/>
      <c r="B21" s="43"/>
      <c r="C21" s="43"/>
      <c r="D21" s="43"/>
      <c r="E21" s="13">
        <v>0</v>
      </c>
      <c r="F21" s="13">
        <v>0</v>
      </c>
      <c r="G21" s="17" t="s">
        <v>14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45"/>
    </row>
    <row r="22" spans="1:15" ht="30" customHeight="1" x14ac:dyDescent="0.25">
      <c r="A22" s="49">
        <v>2</v>
      </c>
      <c r="B22" s="50" t="s">
        <v>33</v>
      </c>
      <c r="C22" s="50" t="s">
        <v>34</v>
      </c>
      <c r="D22" s="50" t="s">
        <v>35</v>
      </c>
      <c r="E22" s="16">
        <v>103288.89</v>
      </c>
      <c r="F22" s="16">
        <v>0</v>
      </c>
      <c r="G22" s="15" t="s">
        <v>10</v>
      </c>
      <c r="H22" s="16">
        <f>M22</f>
        <v>31000</v>
      </c>
      <c r="I22" s="16">
        <f>I23+I24+I25+I26</f>
        <v>0</v>
      </c>
      <c r="J22" s="16">
        <f t="shared" ref="J22:N22" si="1">J23+J24+J25+J26</f>
        <v>0</v>
      </c>
      <c r="K22" s="16">
        <f t="shared" si="1"/>
        <v>0</v>
      </c>
      <c r="L22" s="16">
        <f t="shared" si="1"/>
        <v>0</v>
      </c>
      <c r="M22" s="16">
        <f t="shared" si="1"/>
        <v>31000</v>
      </c>
      <c r="N22" s="16">
        <f t="shared" si="1"/>
        <v>72288.889999999985</v>
      </c>
      <c r="O22" s="45"/>
    </row>
    <row r="23" spans="1:15" ht="43.5" customHeight="1" x14ac:dyDescent="0.25">
      <c r="A23" s="49"/>
      <c r="B23" s="50"/>
      <c r="C23" s="50"/>
      <c r="D23" s="50"/>
      <c r="E23" s="13">
        <v>0</v>
      </c>
      <c r="F23" s="13">
        <v>0</v>
      </c>
      <c r="G23" s="17" t="s">
        <v>11</v>
      </c>
      <c r="H23" s="13">
        <f>I23+J23+K23+L23+M23+N23</f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45"/>
    </row>
    <row r="24" spans="1:15" ht="45" customHeight="1" x14ac:dyDescent="0.25">
      <c r="A24" s="49"/>
      <c r="B24" s="50"/>
      <c r="C24" s="50"/>
      <c r="D24" s="50"/>
      <c r="E24" s="13">
        <f>E22*64.1/100</f>
        <v>66208.178489999991</v>
      </c>
      <c r="F24" s="13">
        <v>0</v>
      </c>
      <c r="G24" s="17" t="s">
        <v>12</v>
      </c>
      <c r="H24" s="13">
        <f>M24</f>
        <v>19871</v>
      </c>
      <c r="I24" s="13">
        <v>0</v>
      </c>
      <c r="J24" s="13">
        <v>0</v>
      </c>
      <c r="K24" s="13">
        <v>0</v>
      </c>
      <c r="L24" s="13">
        <v>0</v>
      </c>
      <c r="M24" s="13">
        <v>19871</v>
      </c>
      <c r="N24" s="13">
        <f>E24-M24</f>
        <v>46337.178489999991</v>
      </c>
      <c r="O24" s="45"/>
    </row>
    <row r="25" spans="1:15" ht="45" customHeight="1" x14ac:dyDescent="0.25">
      <c r="A25" s="49"/>
      <c r="B25" s="50"/>
      <c r="C25" s="50"/>
      <c r="D25" s="50"/>
      <c r="E25" s="13">
        <f>E22*35.9/100</f>
        <v>37080.711509999994</v>
      </c>
      <c r="F25" s="13">
        <v>0</v>
      </c>
      <c r="G25" s="17" t="s">
        <v>13</v>
      </c>
      <c r="H25" s="13">
        <f>M25</f>
        <v>11129</v>
      </c>
      <c r="I25" s="13">
        <v>0</v>
      </c>
      <c r="J25" s="13">
        <v>0</v>
      </c>
      <c r="K25" s="13">
        <v>0</v>
      </c>
      <c r="L25" s="13">
        <v>0</v>
      </c>
      <c r="M25" s="13">
        <v>11129</v>
      </c>
      <c r="N25" s="13">
        <f>E25-M25</f>
        <v>25951.711509999994</v>
      </c>
      <c r="O25" s="45"/>
    </row>
    <row r="26" spans="1:15" ht="30.75" hidden="1" customHeight="1" x14ac:dyDescent="0.25">
      <c r="A26" s="49"/>
      <c r="B26" s="50"/>
      <c r="C26" s="50"/>
      <c r="D26" s="50"/>
      <c r="E26" s="13">
        <v>0</v>
      </c>
      <c r="F26" s="13">
        <v>0</v>
      </c>
      <c r="G26" s="17" t="s">
        <v>14</v>
      </c>
      <c r="H26" s="13">
        <f t="shared" ref="H26" si="2">I26+J26+K26+L26+M26+N26</f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45"/>
    </row>
    <row r="27" spans="1:15" ht="27" customHeight="1" x14ac:dyDescent="0.25">
      <c r="A27" s="47" t="s">
        <v>15</v>
      </c>
      <c r="B27" s="48"/>
      <c r="C27" s="7"/>
      <c r="D27" s="19"/>
      <c r="E27" s="16">
        <f>E29+E30</f>
        <v>863292.26</v>
      </c>
      <c r="F27" s="16">
        <f>F29+F30</f>
        <v>77393.58</v>
      </c>
      <c r="G27" s="15" t="s">
        <v>9</v>
      </c>
      <c r="H27" s="16">
        <f t="shared" ref="H27:N27" si="3">H28+H29+H30</f>
        <v>713609.79</v>
      </c>
      <c r="I27" s="16">
        <f>I28+I29+I30</f>
        <v>197725.22999999998</v>
      </c>
      <c r="J27" s="16">
        <f t="shared" si="3"/>
        <v>84366.1</v>
      </c>
      <c r="K27" s="16">
        <f t="shared" si="3"/>
        <v>400518.45999999996</v>
      </c>
      <c r="L27" s="16">
        <f>L28+L29+L30</f>
        <v>0</v>
      </c>
      <c r="M27" s="16">
        <f t="shared" si="3"/>
        <v>31000</v>
      </c>
      <c r="N27" s="16">
        <f t="shared" si="3"/>
        <v>72288.889999999985</v>
      </c>
      <c r="O27" s="45"/>
    </row>
    <row r="28" spans="1:15" ht="45" x14ac:dyDescent="0.25">
      <c r="A28" s="8"/>
      <c r="B28" s="8"/>
      <c r="C28" s="7"/>
      <c r="D28" s="7"/>
      <c r="E28" s="13">
        <f>H28</f>
        <v>0</v>
      </c>
      <c r="F28" s="13">
        <v>0</v>
      </c>
      <c r="G28" s="17" t="s">
        <v>11</v>
      </c>
      <c r="H28" s="14">
        <f>I28+J28+K28+L28+M28</f>
        <v>0</v>
      </c>
      <c r="I28" s="14">
        <f>I18</f>
        <v>0</v>
      </c>
      <c r="J28" s="14">
        <v>0</v>
      </c>
      <c r="K28" s="14">
        <v>0</v>
      </c>
      <c r="L28" s="14">
        <v>0</v>
      </c>
      <c r="M28" s="14">
        <v>0</v>
      </c>
      <c r="N28" s="13">
        <v>0</v>
      </c>
      <c r="O28" s="45"/>
    </row>
    <row r="29" spans="1:15" ht="33.75" customHeight="1" x14ac:dyDescent="0.25">
      <c r="A29" s="8"/>
      <c r="B29" s="8"/>
      <c r="C29" s="7"/>
      <c r="D29" s="7"/>
      <c r="E29" s="13">
        <f>E19+E24</f>
        <v>563466.25849000004</v>
      </c>
      <c r="F29" s="11">
        <v>50770.19</v>
      </c>
      <c r="G29" s="17" t="s">
        <v>12</v>
      </c>
      <c r="H29" s="14">
        <f>I29+J29+K29+L29+M29</f>
        <v>466358.89</v>
      </c>
      <c r="I29" s="14">
        <f>I19</f>
        <v>128403.62</v>
      </c>
      <c r="J29" s="14">
        <f t="shared" ref="J29:L30" si="4">J19</f>
        <v>55344.160000000003</v>
      </c>
      <c r="K29" s="14">
        <f t="shared" si="4"/>
        <v>262740.11</v>
      </c>
      <c r="L29" s="14">
        <f t="shared" si="4"/>
        <v>0</v>
      </c>
      <c r="M29" s="14">
        <f>M24</f>
        <v>19871</v>
      </c>
      <c r="N29" s="14">
        <f>N24</f>
        <v>46337.178489999991</v>
      </c>
      <c r="O29" s="45"/>
    </row>
    <row r="30" spans="1:15" ht="43.5" customHeight="1" x14ac:dyDescent="0.25">
      <c r="A30" s="8"/>
      <c r="B30" s="8"/>
      <c r="C30" s="7"/>
      <c r="D30" s="7"/>
      <c r="E30" s="13">
        <f>E20+E25</f>
        <v>299826.00151000003</v>
      </c>
      <c r="F30" s="11">
        <v>26623.39</v>
      </c>
      <c r="G30" s="17" t="s">
        <v>13</v>
      </c>
      <c r="H30" s="14">
        <f>I30+J30+K30+L30+M30</f>
        <v>247250.90000000002</v>
      </c>
      <c r="I30" s="14">
        <f>I20</f>
        <v>69321.61</v>
      </c>
      <c r="J30" s="14">
        <f t="shared" si="4"/>
        <v>29021.94</v>
      </c>
      <c r="K30" s="14">
        <f t="shared" si="4"/>
        <v>137778.35</v>
      </c>
      <c r="L30" s="14">
        <f t="shared" si="4"/>
        <v>0</v>
      </c>
      <c r="M30" s="14">
        <f>M25</f>
        <v>11129</v>
      </c>
      <c r="N30" s="14">
        <f>N25</f>
        <v>25951.711509999994</v>
      </c>
      <c r="O30" s="46"/>
    </row>
    <row r="31" spans="1:15" s="2" customFormat="1" ht="15.75" x14ac:dyDescent="0.25">
      <c r="B31" s="9"/>
      <c r="O31" s="10" t="s">
        <v>32</v>
      </c>
    </row>
  </sheetData>
  <mergeCells count="29">
    <mergeCell ref="N1:O1"/>
    <mergeCell ref="M2:O2"/>
    <mergeCell ref="L3:O3"/>
    <mergeCell ref="L4:O4"/>
    <mergeCell ref="K7:O7"/>
    <mergeCell ref="A17:A21"/>
    <mergeCell ref="B17:B21"/>
    <mergeCell ref="C17:C21"/>
    <mergeCell ref="D17:D21"/>
    <mergeCell ref="O17:O30"/>
    <mergeCell ref="A27:B27"/>
    <mergeCell ref="A22:A26"/>
    <mergeCell ref="B22:B26"/>
    <mergeCell ref="C22:C26"/>
    <mergeCell ref="D22:D26"/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2021-12-22T13:40:13Z</cp:lastPrinted>
  <dcterms:created xsi:type="dcterms:W3CDTF">2018-07-20T08:25:28Z</dcterms:created>
  <dcterms:modified xsi:type="dcterms:W3CDTF">2022-03-05T09:36:37Z</dcterms:modified>
</cp:coreProperties>
</file>