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8800" windowHeight="11700" tabRatio="893" activeTab="2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3'!$A$1:$J$245</definedName>
    <definedName name="_xlnm.Print_Area" localSheetId="2">'Приложение 4'!$A$1:$M$347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18" l="1"/>
  <c r="D86" i="18"/>
  <c r="I73" i="2" l="1"/>
  <c r="F86" i="2"/>
  <c r="I83" i="2"/>
  <c r="F83" i="2" s="1"/>
  <c r="G76" i="2"/>
  <c r="F148" i="2" l="1"/>
  <c r="F147" i="2"/>
  <c r="F146" i="2"/>
  <c r="F145" i="2"/>
  <c r="K144" i="2"/>
  <c r="F144" i="2" s="1"/>
  <c r="I144" i="2"/>
  <c r="G144" i="2"/>
  <c r="I22" i="2" l="1"/>
  <c r="S319" i="2"/>
  <c r="D28" i="18" l="1"/>
  <c r="D25" i="18"/>
  <c r="D211" i="18"/>
  <c r="D210" i="18"/>
  <c r="I207" i="18"/>
  <c r="H207" i="18"/>
  <c r="G207" i="18"/>
  <c r="F207" i="18"/>
  <c r="E207" i="18"/>
  <c r="F274" i="2"/>
  <c r="F273" i="2"/>
  <c r="F272" i="2"/>
  <c r="F271" i="2"/>
  <c r="K270" i="2"/>
  <c r="J270" i="2"/>
  <c r="I270" i="2"/>
  <c r="H270" i="2"/>
  <c r="G270" i="2"/>
  <c r="E270" i="2"/>
  <c r="F269" i="2"/>
  <c r="F268" i="2"/>
  <c r="F267" i="2"/>
  <c r="F266" i="2"/>
  <c r="K265" i="2"/>
  <c r="J265" i="2"/>
  <c r="I265" i="2"/>
  <c r="H265" i="2"/>
  <c r="G265" i="2"/>
  <c r="E265" i="2"/>
  <c r="F265" i="2" l="1"/>
  <c r="F270" i="2"/>
  <c r="D207" i="18"/>
  <c r="F35" i="2"/>
  <c r="K32" i="2"/>
  <c r="J32" i="2"/>
  <c r="I32" i="2"/>
  <c r="G32" i="2"/>
  <c r="F32" i="2" l="1"/>
  <c r="I139" i="2"/>
  <c r="H199" i="2"/>
  <c r="F107" i="2"/>
  <c r="F106" i="2"/>
  <c r="F105" i="2"/>
  <c r="F104" i="2"/>
  <c r="K103" i="2"/>
  <c r="J103" i="2"/>
  <c r="I103" i="2"/>
  <c r="H103" i="2"/>
  <c r="G103" i="2"/>
  <c r="F103" i="2" l="1"/>
  <c r="F138" i="2" l="1"/>
  <c r="F137" i="2"/>
  <c r="F136" i="2"/>
  <c r="F135" i="2"/>
  <c r="K134" i="2"/>
  <c r="J134" i="2"/>
  <c r="H134" i="2"/>
  <c r="G134" i="2"/>
  <c r="F143" i="2"/>
  <c r="F142" i="2"/>
  <c r="F141" i="2"/>
  <c r="F140" i="2"/>
  <c r="K139" i="2"/>
  <c r="G139" i="2"/>
  <c r="F134" i="2" l="1"/>
  <c r="F139" i="2"/>
  <c r="D120" i="18" l="1"/>
  <c r="D119" i="18"/>
  <c r="H117" i="18"/>
  <c r="G117" i="18"/>
  <c r="F158" i="2"/>
  <c r="F157" i="2"/>
  <c r="F156" i="2"/>
  <c r="F155" i="2"/>
  <c r="K154" i="2"/>
  <c r="J154" i="2"/>
  <c r="I154" i="2"/>
  <c r="H154" i="2"/>
  <c r="G154" i="2"/>
  <c r="D117" i="18" l="1"/>
  <c r="F154" i="2"/>
  <c r="D92" i="18" l="1"/>
  <c r="D91" i="18"/>
  <c r="D90" i="18"/>
  <c r="D89" i="18"/>
  <c r="I68" i="18"/>
  <c r="H68" i="18"/>
  <c r="E68" i="18"/>
  <c r="D76" i="18"/>
  <c r="D73" i="18"/>
  <c r="D55" i="18"/>
  <c r="D54" i="18"/>
  <c r="E52" i="18"/>
  <c r="D52" i="18" s="1"/>
  <c r="D45" i="18"/>
  <c r="D42" i="18"/>
  <c r="D68" i="18" l="1"/>
  <c r="J77" i="2" l="1"/>
  <c r="F66" i="2" l="1"/>
  <c r="H291" i="2" l="1"/>
  <c r="I291" i="2"/>
  <c r="J291" i="2"/>
  <c r="K291" i="2"/>
  <c r="F300" i="2"/>
  <c r="F299" i="2"/>
  <c r="F298" i="2"/>
  <c r="F297" i="2"/>
  <c r="F302" i="2"/>
  <c r="F303" i="2"/>
  <c r="F304" i="2"/>
  <c r="F305" i="2"/>
  <c r="F284" i="2"/>
  <c r="F279" i="2" s="1"/>
  <c r="F283" i="2"/>
  <c r="F278" i="2" s="1"/>
  <c r="F264" i="2"/>
  <c r="F263" i="2"/>
  <c r="F262" i="2"/>
  <c r="F261" i="2"/>
  <c r="F259" i="2"/>
  <c r="F258" i="2"/>
  <c r="F257" i="2"/>
  <c r="F256" i="2"/>
  <c r="F254" i="2"/>
  <c r="F253" i="2"/>
  <c r="F252" i="2"/>
  <c r="F249" i="2"/>
  <c r="F248" i="2"/>
  <c r="F247" i="2"/>
  <c r="F244" i="2"/>
  <c r="F243" i="2"/>
  <c r="F242" i="2"/>
  <c r="F239" i="2"/>
  <c r="F238" i="2"/>
  <c r="F237" i="2"/>
  <c r="F234" i="2"/>
  <c r="F233" i="2"/>
  <c r="F232" i="2"/>
  <c r="F227" i="2"/>
  <c r="F224" i="2"/>
  <c r="F223" i="2"/>
  <c r="F222" i="2"/>
  <c r="F213" i="2"/>
  <c r="F214" i="2"/>
  <c r="F174" i="2"/>
  <c r="F186" i="2"/>
  <c r="F198" i="2"/>
  <c r="F197" i="2"/>
  <c r="F196" i="2"/>
  <c r="F195" i="2"/>
  <c r="F193" i="2"/>
  <c r="F192" i="2"/>
  <c r="F191" i="2"/>
  <c r="F190" i="2"/>
  <c r="F180" i="2"/>
  <c r="F181" i="2"/>
  <c r="F182" i="2"/>
  <c r="F183" i="2"/>
  <c r="F188" i="2"/>
  <c r="F187" i="2"/>
  <c r="F185" i="2"/>
  <c r="F163" i="2"/>
  <c r="F160" i="2"/>
  <c r="F168" i="2"/>
  <c r="F167" i="2"/>
  <c r="F166" i="2"/>
  <c r="F165" i="2"/>
  <c r="G164" i="2"/>
  <c r="H164" i="2"/>
  <c r="I164" i="2"/>
  <c r="J164" i="2"/>
  <c r="K164" i="2"/>
  <c r="F173" i="2"/>
  <c r="F172" i="2"/>
  <c r="F171" i="2"/>
  <c r="F170" i="2"/>
  <c r="G169" i="2"/>
  <c r="H169" i="2"/>
  <c r="I169" i="2"/>
  <c r="J169" i="2"/>
  <c r="K169" i="2"/>
  <c r="F133" i="2"/>
  <c r="F132" i="2"/>
  <c r="F131" i="2"/>
  <c r="F130" i="2"/>
  <c r="F117" i="2"/>
  <c r="F116" i="2"/>
  <c r="F115" i="2"/>
  <c r="F99" i="2"/>
  <c r="F100" i="2"/>
  <c r="F101" i="2"/>
  <c r="F102" i="2"/>
  <c r="F97" i="2"/>
  <c r="F96" i="2"/>
  <c r="F95" i="2"/>
  <c r="F94" i="2"/>
  <c r="F92" i="2"/>
  <c r="F91" i="2"/>
  <c r="F90" i="2"/>
  <c r="F89" i="2"/>
  <c r="F87" i="2"/>
  <c r="F85" i="2"/>
  <c r="F84" i="2"/>
  <c r="G68" i="2"/>
  <c r="I68" i="2"/>
  <c r="J68" i="2"/>
  <c r="K68" i="2"/>
  <c r="F72" i="2"/>
  <c r="F71" i="2"/>
  <c r="F70" i="2"/>
  <c r="F69" i="2"/>
  <c r="F67" i="2"/>
  <c r="F65" i="2"/>
  <c r="F64" i="2"/>
  <c r="F59" i="2"/>
  <c r="F60" i="2"/>
  <c r="F82" i="2"/>
  <c r="F81" i="2"/>
  <c r="F80" i="2"/>
  <c r="F79" i="2"/>
  <c r="F62" i="2"/>
  <c r="F61" i="2"/>
  <c r="J22" i="2"/>
  <c r="G296" i="2"/>
  <c r="H296" i="2"/>
  <c r="I296" i="2"/>
  <c r="J296" i="2"/>
  <c r="K296" i="2"/>
  <c r="G301" i="2"/>
  <c r="H301" i="2"/>
  <c r="I301" i="2"/>
  <c r="J301" i="2"/>
  <c r="K301" i="2"/>
  <c r="G255" i="2"/>
  <c r="H255" i="2"/>
  <c r="I255" i="2"/>
  <c r="J255" i="2"/>
  <c r="K255" i="2"/>
  <c r="G194" i="2"/>
  <c r="H194" i="2"/>
  <c r="I194" i="2"/>
  <c r="J194" i="2"/>
  <c r="K194" i="2"/>
  <c r="G179" i="2"/>
  <c r="I179" i="2"/>
  <c r="J179" i="2"/>
  <c r="K179" i="2"/>
  <c r="G184" i="2"/>
  <c r="H184" i="2"/>
  <c r="I184" i="2"/>
  <c r="J184" i="2"/>
  <c r="K184" i="2"/>
  <c r="G189" i="2"/>
  <c r="H189" i="2"/>
  <c r="I189" i="2"/>
  <c r="J189" i="2"/>
  <c r="K189" i="2"/>
  <c r="G159" i="2"/>
  <c r="H159" i="2"/>
  <c r="K159" i="2"/>
  <c r="G129" i="2"/>
  <c r="H129" i="2"/>
  <c r="I129" i="2"/>
  <c r="J129" i="2"/>
  <c r="K129" i="2"/>
  <c r="G78" i="2"/>
  <c r="H78" i="2"/>
  <c r="I78" i="2"/>
  <c r="J78" i="2"/>
  <c r="K78" i="2"/>
  <c r="K83" i="2"/>
  <c r="G88" i="2"/>
  <c r="H88" i="2"/>
  <c r="K88" i="2"/>
  <c r="G93" i="2"/>
  <c r="H93" i="2"/>
  <c r="I93" i="2"/>
  <c r="J93" i="2"/>
  <c r="K93" i="2"/>
  <c r="G98" i="2"/>
  <c r="H98" i="2"/>
  <c r="I98" i="2"/>
  <c r="J98" i="2"/>
  <c r="K98" i="2"/>
  <c r="F108" i="2"/>
  <c r="G108" i="2"/>
  <c r="H108" i="2"/>
  <c r="I108" i="2"/>
  <c r="J108" i="2"/>
  <c r="K108" i="2"/>
  <c r="E113" i="2"/>
  <c r="G114" i="2"/>
  <c r="G113" i="2" s="1"/>
  <c r="H114" i="2"/>
  <c r="H113" i="2" s="1"/>
  <c r="I114" i="2"/>
  <c r="I113" i="2" s="1"/>
  <c r="J114" i="2"/>
  <c r="J113" i="2" s="1"/>
  <c r="K114" i="2"/>
  <c r="K113" i="2" s="1"/>
  <c r="F29" i="2"/>
  <c r="F31" i="2"/>
  <c r="F28" i="2"/>
  <c r="G27" i="2"/>
  <c r="H27" i="2"/>
  <c r="H25" i="2" s="1"/>
  <c r="H22" i="2" s="1"/>
  <c r="I27" i="2"/>
  <c r="J27" i="2"/>
  <c r="K27" i="2"/>
  <c r="F22" i="2" l="1"/>
  <c r="F25" i="2"/>
  <c r="F150" i="2"/>
  <c r="F169" i="2"/>
  <c r="F63" i="2"/>
  <c r="F68" i="2"/>
  <c r="F77" i="2"/>
  <c r="F176" i="2"/>
  <c r="F189" i="2"/>
  <c r="F255" i="2"/>
  <c r="K47" i="2"/>
  <c r="G47" i="2"/>
  <c r="F113" i="2"/>
  <c r="F129" i="2"/>
  <c r="F179" i="2"/>
  <c r="F301" i="2"/>
  <c r="F98" i="2"/>
  <c r="F164" i="2"/>
  <c r="F177" i="2"/>
  <c r="F175" i="2"/>
  <c r="F292" i="2"/>
  <c r="F294" i="2"/>
  <c r="H47" i="2"/>
  <c r="F93" i="2"/>
  <c r="F184" i="2"/>
  <c r="F194" i="2"/>
  <c r="F296" i="2"/>
  <c r="F178" i="2"/>
  <c r="F293" i="2"/>
  <c r="F295" i="2"/>
  <c r="F75" i="2"/>
  <c r="F114" i="2"/>
  <c r="F74" i="2"/>
  <c r="F78" i="2"/>
  <c r="G293" i="2"/>
  <c r="G294" i="2"/>
  <c r="G295" i="2"/>
  <c r="G292" i="2"/>
  <c r="G308" i="2"/>
  <c r="G309" i="2"/>
  <c r="G310" i="2"/>
  <c r="G307" i="2"/>
  <c r="G203" i="2"/>
  <c r="G202" i="2"/>
  <c r="G201" i="2"/>
  <c r="G200" i="2"/>
  <c r="K201" i="2"/>
  <c r="K202" i="2"/>
  <c r="K203" i="2"/>
  <c r="K200" i="2"/>
  <c r="H153" i="2"/>
  <c r="H152" i="2"/>
  <c r="H151" i="2"/>
  <c r="H150" i="2"/>
  <c r="I153" i="2"/>
  <c r="I152" i="2"/>
  <c r="I151" i="2"/>
  <c r="I150" i="2"/>
  <c r="J151" i="2"/>
  <c r="J152" i="2"/>
  <c r="J153" i="2"/>
  <c r="J150" i="2"/>
  <c r="G77" i="2"/>
  <c r="G75" i="2"/>
  <c r="G74" i="2"/>
  <c r="J75" i="2"/>
  <c r="J74" i="2"/>
  <c r="I77" i="2"/>
  <c r="I75" i="2"/>
  <c r="I74" i="2"/>
  <c r="H75" i="2"/>
  <c r="H77" i="2"/>
  <c r="H74" i="2"/>
  <c r="K74" i="2"/>
  <c r="K75" i="2"/>
  <c r="K76" i="2"/>
  <c r="K77" i="2"/>
  <c r="G55" i="2"/>
  <c r="G56" i="2"/>
  <c r="G57" i="2"/>
  <c r="G54" i="2"/>
  <c r="J63" i="2"/>
  <c r="K63" i="2"/>
  <c r="J58" i="2"/>
  <c r="K58" i="2"/>
  <c r="J57" i="2"/>
  <c r="J56" i="2"/>
  <c r="J55" i="2"/>
  <c r="J54" i="2"/>
  <c r="K57" i="2"/>
  <c r="K56" i="2"/>
  <c r="K55" i="2"/>
  <c r="K54" i="2"/>
  <c r="I57" i="2"/>
  <c r="I56" i="2"/>
  <c r="I121" i="2" s="1"/>
  <c r="I55" i="2"/>
  <c r="I54" i="2"/>
  <c r="H55" i="2"/>
  <c r="H56" i="2"/>
  <c r="H57" i="2"/>
  <c r="H54" i="2"/>
  <c r="J119" i="2" l="1"/>
  <c r="I119" i="2"/>
  <c r="H120" i="2"/>
  <c r="G120" i="2"/>
  <c r="G345" i="2" s="1"/>
  <c r="I122" i="2"/>
  <c r="I120" i="2"/>
  <c r="K122" i="2"/>
  <c r="H122" i="2"/>
  <c r="K53" i="2"/>
  <c r="J53" i="2"/>
  <c r="K121" i="2"/>
  <c r="G121" i="2"/>
  <c r="K119" i="2"/>
  <c r="F58" i="2"/>
  <c r="G119" i="2"/>
  <c r="K73" i="2"/>
  <c r="H73" i="2"/>
  <c r="H124" i="2"/>
  <c r="I149" i="2"/>
  <c r="J73" i="2"/>
  <c r="G122" i="2"/>
  <c r="F152" i="2"/>
  <c r="F56" i="2"/>
  <c r="H119" i="2"/>
  <c r="H118" i="2" s="1"/>
  <c r="F127" i="2"/>
  <c r="F153" i="2"/>
  <c r="G199" i="2"/>
  <c r="G291" i="2"/>
  <c r="F291" i="2" s="1"/>
  <c r="H53" i="2"/>
  <c r="F57" i="2"/>
  <c r="J121" i="2"/>
  <c r="F203" i="2"/>
  <c r="H149" i="2"/>
  <c r="G53" i="2"/>
  <c r="K120" i="2"/>
  <c r="F55" i="2"/>
  <c r="G306" i="2"/>
  <c r="F202" i="2"/>
  <c r="F54" i="2"/>
  <c r="G73" i="2"/>
  <c r="J120" i="2"/>
  <c r="J149" i="2"/>
  <c r="I53" i="2"/>
  <c r="F122" i="2" l="1"/>
  <c r="K118" i="2"/>
  <c r="G118" i="2"/>
  <c r="F120" i="2"/>
  <c r="F121" i="2"/>
  <c r="F73" i="2"/>
  <c r="F119" i="2"/>
  <c r="F149" i="2"/>
  <c r="J118" i="2"/>
  <c r="F201" i="2"/>
  <c r="F200" i="2"/>
  <c r="F118" i="2" l="1"/>
  <c r="D234" i="18" l="1"/>
  <c r="I230" i="18"/>
  <c r="H230" i="18"/>
  <c r="G230" i="18"/>
  <c r="F230" i="18"/>
  <c r="D229" i="18"/>
  <c r="I225" i="18"/>
  <c r="H225" i="18"/>
  <c r="G225" i="18"/>
  <c r="F225" i="18"/>
  <c r="E225" i="18"/>
  <c r="D222" i="18"/>
  <c r="D221" i="18"/>
  <c r="I218" i="18"/>
  <c r="H218" i="18"/>
  <c r="G218" i="18"/>
  <c r="F218" i="18"/>
  <c r="E218" i="18"/>
  <c r="D216" i="18"/>
  <c r="D215" i="18"/>
  <c r="I212" i="18"/>
  <c r="H212" i="18"/>
  <c r="G212" i="18"/>
  <c r="E212" i="18"/>
  <c r="D205" i="18"/>
  <c r="D204" i="18"/>
  <c r="I201" i="18"/>
  <c r="H201" i="18"/>
  <c r="G201" i="18"/>
  <c r="F201" i="18"/>
  <c r="E201" i="18"/>
  <c r="D200" i="18"/>
  <c r="D199" i="18"/>
  <c r="I196" i="18"/>
  <c r="H196" i="18"/>
  <c r="G196" i="18"/>
  <c r="F196" i="18"/>
  <c r="E196" i="18"/>
  <c r="D195" i="18"/>
  <c r="D194" i="18"/>
  <c r="I191" i="18"/>
  <c r="H191" i="18"/>
  <c r="G191" i="18"/>
  <c r="F191" i="18"/>
  <c r="E191" i="18"/>
  <c r="D190" i="18"/>
  <c r="D189" i="18"/>
  <c r="I186" i="18"/>
  <c r="H186" i="18"/>
  <c r="G186" i="18"/>
  <c r="F186" i="18"/>
  <c r="E186" i="18"/>
  <c r="D185" i="18"/>
  <c r="D184" i="18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K326" i="2"/>
  <c r="J326" i="2"/>
  <c r="I326" i="2"/>
  <c r="H326" i="2"/>
  <c r="G326" i="2"/>
  <c r="F326" i="2"/>
  <c r="E326" i="2"/>
  <c r="K310" i="2"/>
  <c r="J310" i="2"/>
  <c r="I310" i="2"/>
  <c r="H310" i="2"/>
  <c r="F310" i="2"/>
  <c r="E310" i="2"/>
  <c r="K309" i="2"/>
  <c r="J309" i="2"/>
  <c r="I309" i="2"/>
  <c r="H309" i="2"/>
  <c r="E309" i="2"/>
  <c r="K308" i="2"/>
  <c r="J308" i="2"/>
  <c r="I308" i="2"/>
  <c r="H308" i="2"/>
  <c r="E308" i="2"/>
  <c r="K307" i="2"/>
  <c r="J307" i="2"/>
  <c r="I307" i="2"/>
  <c r="H307" i="2"/>
  <c r="K306" i="2"/>
  <c r="J306" i="2"/>
  <c r="I306" i="2"/>
  <c r="H306" i="2"/>
  <c r="E280" i="2"/>
  <c r="K275" i="2"/>
  <c r="J275" i="2"/>
  <c r="I275" i="2"/>
  <c r="H275" i="2"/>
  <c r="G275" i="2"/>
  <c r="E275" i="2"/>
  <c r="K260" i="2"/>
  <c r="J260" i="2"/>
  <c r="I260" i="2"/>
  <c r="G260" i="2"/>
  <c r="E260" i="2"/>
  <c r="K251" i="2"/>
  <c r="K250" i="2" s="1"/>
  <c r="K246" i="2" s="1"/>
  <c r="K245" i="2" s="1"/>
  <c r="J251" i="2"/>
  <c r="J250" i="2" s="1"/>
  <c r="J246" i="2" s="1"/>
  <c r="J245" i="2" s="1"/>
  <c r="J241" i="2" s="1"/>
  <c r="J240" i="2" s="1"/>
  <c r="J236" i="2" s="1"/>
  <c r="J235" i="2" s="1"/>
  <c r="J231" i="2" s="1"/>
  <c r="J230" i="2" s="1"/>
  <c r="I251" i="2"/>
  <c r="I250" i="2" s="1"/>
  <c r="I246" i="2" s="1"/>
  <c r="I245" i="2" s="1"/>
  <c r="I241" i="2" s="1"/>
  <c r="I240" i="2" s="1"/>
  <c r="I236" i="2" s="1"/>
  <c r="I235" i="2" s="1"/>
  <c r="I231" i="2" s="1"/>
  <c r="I230" i="2" s="1"/>
  <c r="H251" i="2"/>
  <c r="H250" i="2" s="1"/>
  <c r="H246" i="2" s="1"/>
  <c r="H245" i="2" s="1"/>
  <c r="H241" i="2" s="1"/>
  <c r="H240" i="2" s="1"/>
  <c r="H236" i="2" s="1"/>
  <c r="H235" i="2" s="1"/>
  <c r="H231" i="2" s="1"/>
  <c r="H230" i="2" s="1"/>
  <c r="G251" i="2"/>
  <c r="E255" i="2"/>
  <c r="E251" i="2" s="1"/>
  <c r="E250" i="2"/>
  <c r="E246" i="2" s="1"/>
  <c r="E245" i="2"/>
  <c r="E241" i="2" s="1"/>
  <c r="E240" i="2"/>
  <c r="E236" i="2" s="1"/>
  <c r="E235" i="2"/>
  <c r="E231" i="2" s="1"/>
  <c r="E230" i="2"/>
  <c r="K229" i="2"/>
  <c r="J229" i="2"/>
  <c r="I229" i="2"/>
  <c r="H229" i="2"/>
  <c r="G229" i="2"/>
  <c r="E229" i="2"/>
  <c r="K228" i="2"/>
  <c r="J228" i="2"/>
  <c r="I228" i="2"/>
  <c r="H228" i="2"/>
  <c r="G228" i="2"/>
  <c r="E228" i="2"/>
  <c r="E220" i="2"/>
  <c r="E215" i="2" s="1"/>
  <c r="E211" i="2" s="1"/>
  <c r="K219" i="2"/>
  <c r="J219" i="2"/>
  <c r="I219" i="2"/>
  <c r="H219" i="2"/>
  <c r="G219" i="2"/>
  <c r="E219" i="2"/>
  <c r="K218" i="2"/>
  <c r="J218" i="2"/>
  <c r="I218" i="2"/>
  <c r="H218" i="2"/>
  <c r="G218" i="2"/>
  <c r="E218" i="2"/>
  <c r="E210" i="2"/>
  <c r="K209" i="2"/>
  <c r="J209" i="2"/>
  <c r="I209" i="2"/>
  <c r="H209" i="2"/>
  <c r="G209" i="2"/>
  <c r="E209" i="2"/>
  <c r="K208" i="2"/>
  <c r="J208" i="2"/>
  <c r="I208" i="2"/>
  <c r="H208" i="2"/>
  <c r="G208" i="2"/>
  <c r="E208" i="2"/>
  <c r="D166" i="18" l="1"/>
  <c r="D186" i="18"/>
  <c r="H345" i="2"/>
  <c r="F345" i="2" s="1"/>
  <c r="E226" i="2"/>
  <c r="H226" i="2"/>
  <c r="H225" i="2" s="1"/>
  <c r="H221" i="2" s="1"/>
  <c r="I226" i="2"/>
  <c r="I225" i="2" s="1"/>
  <c r="I221" i="2" s="1"/>
  <c r="F307" i="2"/>
  <c r="F275" i="2"/>
  <c r="E288" i="2"/>
  <c r="J288" i="2"/>
  <c r="J346" i="2" s="1"/>
  <c r="F218" i="2"/>
  <c r="F228" i="2"/>
  <c r="F219" i="2"/>
  <c r="F229" i="2"/>
  <c r="K241" i="2"/>
  <c r="K240" i="2" s="1"/>
  <c r="G250" i="2"/>
  <c r="G246" i="2" s="1"/>
  <c r="F251" i="2"/>
  <c r="F260" i="2"/>
  <c r="D171" i="18"/>
  <c r="D191" i="18"/>
  <c r="F306" i="2"/>
  <c r="D181" i="18"/>
  <c r="D201" i="18"/>
  <c r="G289" i="2"/>
  <c r="G347" i="2" s="1"/>
  <c r="E225" i="2"/>
  <c r="E221" i="2" s="1"/>
  <c r="E217" i="2" s="1"/>
  <c r="K289" i="2"/>
  <c r="K347" i="2" s="1"/>
  <c r="D161" i="18"/>
  <c r="D156" i="18"/>
  <c r="D176" i="18"/>
  <c r="D196" i="18"/>
  <c r="D225" i="18"/>
  <c r="D218" i="18"/>
  <c r="H288" i="2"/>
  <c r="H346" i="2" s="1"/>
  <c r="E216" i="2"/>
  <c r="F309" i="2"/>
  <c r="I288" i="2"/>
  <c r="I346" i="2" s="1"/>
  <c r="J289" i="2"/>
  <c r="J347" i="2" s="1"/>
  <c r="J226" i="2"/>
  <c r="J225" i="2" s="1"/>
  <c r="J221" i="2" s="1"/>
  <c r="G288" i="2"/>
  <c r="K288" i="2"/>
  <c r="H289" i="2"/>
  <c r="H347" i="2" s="1"/>
  <c r="F308" i="2"/>
  <c r="E289" i="2"/>
  <c r="E286" i="2" s="1"/>
  <c r="I289" i="2"/>
  <c r="I347" i="2" s="1"/>
  <c r="G346" i="2" l="1"/>
  <c r="F347" i="2"/>
  <c r="F250" i="2"/>
  <c r="F208" i="2"/>
  <c r="E212" i="2"/>
  <c r="J220" i="2"/>
  <c r="J216" i="2" s="1"/>
  <c r="H220" i="2"/>
  <c r="H216" i="2" s="1"/>
  <c r="K236" i="2"/>
  <c r="K235" i="2" s="1"/>
  <c r="E285" i="2"/>
  <c r="E282" i="2" s="1"/>
  <c r="I220" i="2"/>
  <c r="I216" i="2" s="1"/>
  <c r="G245" i="2"/>
  <c r="F246" i="2"/>
  <c r="F209" i="2"/>
  <c r="F289" i="2" s="1"/>
  <c r="F286" i="2" s="1"/>
  <c r="G286" i="2"/>
  <c r="K286" i="2"/>
  <c r="K344" i="2" s="1"/>
  <c r="K343" i="2" s="1"/>
  <c r="J286" i="2"/>
  <c r="J344" i="2" s="1"/>
  <c r="J343" i="2" s="1"/>
  <c r="I286" i="2"/>
  <c r="I344" i="2" s="1"/>
  <c r="I343" i="2" s="1"/>
  <c r="H286" i="2"/>
  <c r="H344" i="2" s="1"/>
  <c r="H343" i="2" s="1"/>
  <c r="F346" i="2" l="1"/>
  <c r="G343" i="2"/>
  <c r="F343" i="2" s="1"/>
  <c r="E281" i="2"/>
  <c r="I217" i="2"/>
  <c r="I215" i="2" s="1"/>
  <c r="G241" i="2"/>
  <c r="F245" i="2"/>
  <c r="K231" i="2"/>
  <c r="K230" i="2" s="1"/>
  <c r="H217" i="2"/>
  <c r="J217" i="2"/>
  <c r="J215" i="2" s="1"/>
  <c r="I211" i="2" l="1"/>
  <c r="I212" i="2"/>
  <c r="H215" i="2"/>
  <c r="H211" i="2" s="1"/>
  <c r="J212" i="2"/>
  <c r="J211" i="2"/>
  <c r="K226" i="2"/>
  <c r="K225" i="2" s="1"/>
  <c r="G240" i="2"/>
  <c r="F241" i="2"/>
  <c r="J210" i="2" l="1"/>
  <c r="J205" i="2" s="1"/>
  <c r="J285" i="2" s="1"/>
  <c r="J282" i="2" s="1"/>
  <c r="I210" i="2"/>
  <c r="I205" i="2" s="1"/>
  <c r="I285" i="2" s="1"/>
  <c r="K221" i="2"/>
  <c r="G236" i="2"/>
  <c r="F240" i="2"/>
  <c r="H212" i="2"/>
  <c r="H210" i="2" s="1"/>
  <c r="H205" i="2" s="1"/>
  <c r="J281" i="2" l="1"/>
  <c r="J280" i="2" s="1"/>
  <c r="I282" i="2"/>
  <c r="I281" i="2"/>
  <c r="G235" i="2"/>
  <c r="F236" i="2"/>
  <c r="K220" i="2"/>
  <c r="I280" i="2" l="1"/>
  <c r="H280" i="2"/>
  <c r="K216" i="2"/>
  <c r="K217" i="2"/>
  <c r="G231" i="2"/>
  <c r="F235" i="2"/>
  <c r="G230" i="2" l="1"/>
  <c r="F231" i="2"/>
  <c r="K215" i="2"/>
  <c r="K211" i="2" l="1"/>
  <c r="K212" i="2"/>
  <c r="G226" i="2"/>
  <c r="F230" i="2"/>
  <c r="K210" i="2" l="1"/>
  <c r="K205" i="2" s="1"/>
  <c r="K285" i="2" s="1"/>
  <c r="K281" i="2" s="1"/>
  <c r="F226" i="2"/>
  <c r="G225" i="2"/>
  <c r="K282" i="2" l="1"/>
  <c r="K280" i="2" s="1"/>
  <c r="G221" i="2"/>
  <c r="F225" i="2"/>
  <c r="G220" i="2" l="1"/>
  <c r="G217" i="2" s="1"/>
  <c r="F221" i="2"/>
  <c r="F217" i="2" l="1"/>
  <c r="G216" i="2"/>
  <c r="F216" i="2" s="1"/>
  <c r="F220" i="2"/>
  <c r="G215" i="2" l="1"/>
  <c r="G211" i="2" l="1"/>
  <c r="F215" i="2"/>
  <c r="G212" i="2"/>
  <c r="F212" i="2" s="1"/>
  <c r="F207" i="2" s="1"/>
  <c r="F211" i="2" l="1"/>
  <c r="F206" i="2" s="1"/>
  <c r="G210" i="2"/>
  <c r="F210" i="2" l="1"/>
  <c r="G205" i="2"/>
  <c r="F205" i="2" l="1"/>
  <c r="G285" i="2"/>
  <c r="G281" i="2" l="1"/>
  <c r="F281" i="2" s="1"/>
  <c r="F276" i="2" s="1"/>
  <c r="G282" i="2"/>
  <c r="G280" i="2" l="1"/>
  <c r="F280" i="2" s="1"/>
  <c r="F282" i="2"/>
  <c r="F277" i="2" s="1"/>
</calcChain>
</file>

<file path=xl/sharedStrings.xml><?xml version="1.0" encoding="utf-8"?>
<sst xmlns="http://schemas.openxmlformats.org/spreadsheetml/2006/main" count="1031" uniqueCount="291">
  <si>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</si>
  <si>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</si>
  <si>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</si>
  <si>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</si>
  <si>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</si>
  <si>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</si>
  <si>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</si>
  <si>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</si>
  <si>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</si>
  <si>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</si>
  <si>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</si>
  <si>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</si>
  <si>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</si>
  <si>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</si>
  <si>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</si>
  <si>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</si>
  <si>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</si>
  <si>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</si>
  <si>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</si>
  <si>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</si>
  <si>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</si>
  <si>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</si>
  <si>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</si>
  <si>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</si>
  <si>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</si>
  <si>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</si>
  <si>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</si>
  <si>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</si>
  <si>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</si>
  <si>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</si>
  <si>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</si>
  <si>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</si>
  <si>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</si>
  <si>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</si>
  <si>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</si>
  <si>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</si>
  <si>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</si>
  <si>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</si>
  <si>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</si>
  <si>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</si>
  <si>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</si>
  <si>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</si>
  <si>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</si>
  <si>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</si>
  <si>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</si>
  <si>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</si>
  <si>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</si>
  <si>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</si>
  <si>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</si>
  <si>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</si>
  <si>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</si>
  <si>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</si>
  <si>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</si>
  <si>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</si>
  <si>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</si>
  <si>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</si>
  <si>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</si>
  <si>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</si>
  <si>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</si>
  <si>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</si>
  <si>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</si>
  <si>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</si>
  <si>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</si>
  <si>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</si>
  <si>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</si>
  <si>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</si>
  <si>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</si>
  <si>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</si>
  <si>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</si>
  <si>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</si>
  <si>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</si>
  <si>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</si>
  <si>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</si>
  <si>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</si>
  <si>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</si>
  <si>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</si>
  <si>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</si>
  <si>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</si>
  <si>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</si>
  <si>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</si>
  <si>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</si>
  <si>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</si>
  <si>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</si>
  <si>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</si>
  <si>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</si>
  <si>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</si>
  <si>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</si>
  <si>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</si>
  <si>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</si>
  <si>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</si>
  <si>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</si>
  <si>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</si>
  <si>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</si>
  <si>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</si>
  <si>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</si>
  <si>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</si>
  <si>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</si>
  <si>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</si>
  <si>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</si>
  <si>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</si>
  <si>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</si>
  <si>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</si>
  <si>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</si>
  <si>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</si>
  <si>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подпрограмме VIII :</t>
  </si>
  <si>
    <t>единица</t>
  </si>
  <si>
    <t>Обращение Губернатора Московской области</t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</si>
  <si>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</si>
  <si>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Муниципальный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</si>
  <si>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</si>
  <si>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</si>
  <si>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</si>
  <si>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</si>
  <si>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</si>
  <si>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</si>
  <si>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</si>
  <si>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</si>
  <si>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</si>
  <si>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</si>
  <si>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</si>
  <si>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</si>
  <si>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</si>
  <si>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</si>
  <si>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</si>
  <si>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</si>
  <si>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12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</si>
  <si>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</si>
  <si>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</si>
  <si>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</si>
  <si>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</si>
  <si>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>от 31.10.2019№ 2291</t>
  </si>
  <si>
    <t xml:space="preserve">                  </t>
  </si>
  <si>
    <t>от  31.10.2019№ 2291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</si>
  <si>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</si>
  <si>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</si>
  <si>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</si>
  <si>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</si>
  <si>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</si>
  <si>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</si>
  <si>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</si>
  <si>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</si>
  <si>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</si>
  <si>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</si>
  <si>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</si>
  <si>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</si>
  <si>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</si>
  <si>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</si>
  <si>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</si>
  <si>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</si>
  <si>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</si>
  <si>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</si>
  <si>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</si>
  <si>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</si>
  <si>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</si>
  <si>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</si>
  <si>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</si>
  <si>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</si>
  <si>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</si>
  <si>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</si>
  <si>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</si>
  <si>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</si>
  <si>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</si>
  <si>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</si>
  <si>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</si>
  <si>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</si>
  <si>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</si>
  <si>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</si>
  <si>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</si>
  <si>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</si>
  <si>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</si>
  <si>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</si>
  <si>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</si>
  <si>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</si>
  <si>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</si>
  <si>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</si>
  <si>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</si>
  <si>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</si>
  <si>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</si>
  <si>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</si>
  <si>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</si>
  <si>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</si>
  <si>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</si>
  <si>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</si>
  <si>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</si>
  <si>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</si>
  <si>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</si>
  <si>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</si>
  <si>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</si>
  <si>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</si>
  <si>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</si>
  <si>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</si>
  <si>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</si>
  <si>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</si>
  <si>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</si>
  <si>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</si>
  <si>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</si>
  <si>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</si>
  <si>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</si>
  <si>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</si>
  <si>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</si>
  <si>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</si>
  <si>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</si>
  <si>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</si>
  <si>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</si>
  <si>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</si>
  <si>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</si>
  <si>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</si>
  <si>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</si>
  <si>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</si>
  <si>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</si>
  <si>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</si>
  <si>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</si>
  <si>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</si>
  <si>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</si>
  <si>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</si>
  <si>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</si>
  <si>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</si>
  <si>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</si>
  <si>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</si>
  <si>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</si>
  <si>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</si>
  <si>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</si>
  <si>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</si>
  <si>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</si>
  <si>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</si>
  <si>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</si>
  <si>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</si>
  <si>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</si>
  <si>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</si>
  <si>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</si>
  <si>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</si>
  <si>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</si>
  <si>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</si>
  <si>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</si>
  <si>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</si>
  <si>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</si>
  <si>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</si>
  <si>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</si>
  <si>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</si>
  <si>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</si>
  <si>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</si>
  <si>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</si>
  <si>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</si>
  <si>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</si>
  <si>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</si>
  <si>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</si>
  <si>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</si>
  <si>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</si>
  <si>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</si>
  <si>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</si>
  <si>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</si>
  <si>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"Приложение № 2</t>
  </si>
  <si>
    <t>"</t>
  </si>
  <si>
    <t>"Приложение №3</t>
  </si>
  <si>
    <t>"Приложение № 4</t>
  </si>
  <si>
    <t>3.54</t>
  </si>
  <si>
    <t>Мероприятие 05.51. Софинансирование на строительство  канализационной сети мкр-н Востряково г.Домодедово НП "Ручеек"</t>
  </si>
  <si>
    <t>1.3.</t>
  </si>
  <si>
    <t>1.4.</t>
  </si>
  <si>
    <t xml:space="preserve">Основное мероприятие F5.     Федеральный поект "Чистая вода"  </t>
  </si>
  <si>
    <t>2022-2023</t>
  </si>
  <si>
    <t>Мероприятие F5.01. Строительство и реконструкция (модернизация) объектов питьевого водоснабжения</t>
  </si>
  <si>
    <t>74  569,83</t>
  </si>
  <si>
    <t>10.2</t>
  </si>
  <si>
    <t>10.1</t>
  </si>
  <si>
    <t>02, F5</t>
  </si>
  <si>
    <t>Федеральный проект G6 "Оздоровление Волги"</t>
  </si>
  <si>
    <t>Основное мероприятие 02. Строительство, реконструкция, капитальный  ремонт, приобретение, монтаж и ввод в эксплуатацию объектов коммунальной инфраструктуры на территориях муниципальных образований Московской области</t>
  </si>
  <si>
    <t>Приложение №1</t>
  </si>
  <si>
    <t xml:space="preserve">Мероприятие 02.02. 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</si>
  <si>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Мероприятие 02.02.  Выполнение работ по установке автоматизированных систем контроля за газовой безопасностью в жилых помещениях (квартирах) многоквартирных домов 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</si>
  <si>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-98,2%
Количество созданных и восстановленных ВЗУ, ВНС и станций водоподготовки к 2024 - 1 ед.
</t>
  </si>
  <si>
    <t xml:space="preserve">Количество созданных и восстановленных объектов коммунальной инфраструктуры 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</si>
  <si>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</t>
  </si>
  <si>
    <t xml:space="preserve">Погашение просроченн ой
задолженн ости перед поставщик ом
электроэне ргии на сумму не менее 4,0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</si>
  <si>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Доля многоквартирных домов с присвоенными классами энергоэфективности к 2024 году - 65,1%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</si>
  <si>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насосных станций</t>
    </r>
  </si>
  <si>
    <t>13</t>
  </si>
  <si>
    <t>2022-2024</t>
  </si>
  <si>
    <t>Подпрограмма   VIII «Обеспечивающая подпрограмма»</t>
  </si>
  <si>
    <t>Основное мероприятие 01.   Создание условий для реализации полномочий органов местного самоуправления</t>
  </si>
  <si>
    <t>Мероприятие 01.26.  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</si>
  <si>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Мероприятие  02.54.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</si>
  <si>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Итого по программе   :</t>
  </si>
  <si>
    <t>Мероприятие  02.54.            Разработка  пректно-сметной документации сетей хозяйственно-бытовой канализации мкр. Востряково, г.о. Домодедово, Московской области</t>
  </si>
  <si>
    <t>Подпрограмма VШ «Обеспечивающая подпрограмма»</t>
  </si>
  <si>
    <t>5.4.</t>
  </si>
  <si>
    <t>Мероприятие 02.52.           Строительство Блочно-модульной котельной по адресу: Московская область, г. Домодедово, мкр. Белые Столбы, ул. Геологов</t>
  </si>
  <si>
    <t xml:space="preserve">                                    Приложение №2</t>
  </si>
  <si>
    <t xml:space="preserve">                                            Приложение №3</t>
  </si>
  <si>
    <t>от 04.10.2022  № 2836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</si>
</sst>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\ _₽"/>
    <numFmt numFmtId="166" formatCode="#,##0.00\ _₽"/>
  </numFmts>
  <fonts count="3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342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/>
    <xf numFmtId="165" fontId="2" fillId="2" borderId="0" xfId="0" applyNumberFormat="1" applyFont="1" applyFill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165" fontId="4" fillId="2" borderId="0" xfId="0" applyNumberFormat="1" applyFont="1" applyFill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right"/>
    </xf>
    <xf numFmtId="165" fontId="2" fillId="0" borderId="0" xfId="0" applyNumberFormat="1" applyFont="1"/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1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0" fontId="1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vertical="top" wrapText="1"/>
    </xf>
    <xf numFmtId="165" fontId="18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49" fontId="14" fillId="0" borderId="0" xfId="0" applyNumberFormat="1" applyFont="1"/>
    <xf numFmtId="4" fontId="14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" fontId="14" fillId="0" borderId="0" xfId="0" applyNumberFormat="1" applyFont="1" applyAlignment="1">
      <alignment horizontal="right"/>
    </xf>
    <xf numFmtId="4" fontId="22" fillId="0" borderId="0" xfId="0" applyNumberFormat="1" applyFont="1"/>
    <xf numFmtId="0" fontId="7" fillId="0" borderId="0" xfId="0" applyFont="1"/>
    <xf numFmtId="0" fontId="1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5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4" fontId="14" fillId="3" borderId="0" xfId="0" applyNumberFormat="1" applyFont="1" applyFill="1" applyAlignment="1">
      <alignment horizontal="right"/>
    </xf>
    <xf numFmtId="4" fontId="28" fillId="0" borderId="0" xfId="0" applyNumberFormat="1" applyFont="1"/>
    <xf numFmtId="4" fontId="28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4" fontId="25" fillId="0" borderId="0" xfId="0" applyNumberFormat="1" applyFont="1"/>
    <xf numFmtId="4" fontId="25" fillId="0" borderId="0" xfId="0" applyNumberFormat="1" applyFont="1" applyAlignment="1">
      <alignment horizontal="right" vertical="top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0" borderId="0" xfId="0" applyFont="1"/>
    <xf numFmtId="0" fontId="24" fillId="2" borderId="0" xfId="0" applyFont="1" applyFill="1"/>
    <xf numFmtId="0" fontId="28" fillId="0" borderId="0" xfId="0" applyFont="1"/>
    <xf numFmtId="4" fontId="7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left"/>
    </xf>
    <xf numFmtId="4" fontId="8" fillId="0" borderId="0" xfId="0" applyNumberFormat="1" applyFont="1"/>
    <xf numFmtId="0" fontId="10" fillId="0" borderId="1" xfId="0" applyFont="1" applyBorder="1" applyAlignment="1">
      <alignment vertical="top" wrapText="1"/>
    </xf>
    <xf numFmtId="165" fontId="7" fillId="0" borderId="0" xfId="0" applyNumberFormat="1" applyFont="1" applyAlignment="1">
      <alignment horizontal="right"/>
    </xf>
    <xf numFmtId="166" fontId="2" fillId="0" borderId="1" xfId="0" applyNumberFormat="1" applyFont="1" applyBorder="1" applyAlignment="1">
      <alignment horizontal="right" vertical="top" wrapText="1"/>
    </xf>
    <xf numFmtId="166" fontId="2" fillId="0" borderId="1" xfId="0" applyNumberFormat="1" applyFont="1" applyBorder="1" applyAlignment="1">
      <alignment vertical="top" wrapText="1"/>
    </xf>
    <xf numFmtId="4" fontId="14" fillId="4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horizontal="right" vertical="center"/>
    </xf>
    <xf numFmtId="2" fontId="26" fillId="0" borderId="1" xfId="0" applyNumberFormat="1" applyFont="1" applyBorder="1" applyAlignment="1">
      <alignment horizontal="right" vertical="center"/>
    </xf>
    <xf numFmtId="4" fontId="26" fillId="0" borderId="1" xfId="0" applyNumberFormat="1" applyFont="1" applyBorder="1" applyAlignment="1">
      <alignment horizontal="right" vertical="top"/>
    </xf>
    <xf numFmtId="4" fontId="25" fillId="0" borderId="1" xfId="0" applyNumberFormat="1" applyFont="1" applyBorder="1" applyAlignment="1">
      <alignment vertical="top" wrapText="1"/>
    </xf>
    <xf numFmtId="4" fontId="25" fillId="0" borderId="1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vertical="top" wrapText="1"/>
    </xf>
    <xf numFmtId="4" fontId="26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vertical="top" wrapText="1"/>
    </xf>
    <xf numFmtId="166" fontId="5" fillId="0" borderId="1" xfId="0" applyNumberFormat="1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4" fontId="5" fillId="0" borderId="6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0" fillId="0" borderId="2" xfId="0" applyFont="1" applyBorder="1" applyAlignment="1">
      <alignment horizontal="center" vertical="top" wrapText="1"/>
    </xf>
    <xf numFmtId="4" fontId="25" fillId="3" borderId="1" xfId="0" applyNumberFormat="1" applyFont="1" applyFill="1" applyBorder="1" applyAlignment="1">
      <alignment horizontal="right" vertical="top" wrapText="1"/>
    </xf>
    <xf numFmtId="4" fontId="25" fillId="3" borderId="1" xfId="0" applyNumberFormat="1" applyFont="1" applyFill="1" applyBorder="1" applyAlignment="1">
      <alignment vertical="top" wrapText="1"/>
    </xf>
    <xf numFmtId="165" fontId="2" fillId="3" borderId="1" xfId="0" applyNumberFormat="1" applyFont="1" applyFill="1" applyBorder="1" applyAlignment="1">
      <alignment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4" fontId="2" fillId="0" borderId="0" xfId="0" applyNumberFormat="1" applyFont="1"/>
    <xf numFmtId="0" fontId="25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center" vertical="top" wrapText="1"/>
    </xf>
    <xf numFmtId="0" fontId="25" fillId="3" borderId="4" xfId="0" applyFont="1" applyFill="1" applyBorder="1" applyAlignment="1">
      <alignment horizontal="center" vertical="top" wrapText="1"/>
    </xf>
    <xf numFmtId="0" fontId="25" fillId="3" borderId="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top" wrapText="1"/>
    </xf>
    <xf numFmtId="166" fontId="2" fillId="0" borderId="4" xfId="0" applyNumberFormat="1" applyFont="1" applyBorder="1" applyAlignment="1">
      <alignment horizontal="center" vertical="top" wrapText="1"/>
    </xf>
    <xf numFmtId="166" fontId="2" fillId="0" borderId="2" xfId="0" applyNumberFormat="1" applyFont="1" applyBorder="1" applyAlignment="1">
      <alignment horizontal="center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38" fillId="5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31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0" fillId="0" borderId="1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49" fontId="31" fillId="0" borderId="6" xfId="0" applyNumberFormat="1" applyFont="1" applyBorder="1" applyAlignment="1">
      <alignment horizontal="center" vertical="top" wrapText="1"/>
    </xf>
    <xf numFmtId="49" fontId="31" fillId="0" borderId="4" xfId="0" applyNumberFormat="1" applyFont="1" applyBorder="1" applyAlignment="1">
      <alignment horizontal="center" vertical="top" wrapText="1"/>
    </xf>
    <xf numFmtId="49" fontId="31" fillId="0" borderId="2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38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9" fontId="25" fillId="0" borderId="1" xfId="0" applyNumberFormat="1" applyFont="1" applyBorder="1" applyAlignment="1">
      <alignment horizontal="center" vertical="top" wrapText="1"/>
    </xf>
    <xf numFmtId="49" fontId="25" fillId="0" borderId="6" xfId="0" applyNumberFormat="1" applyFont="1" applyBorder="1" applyAlignment="1">
      <alignment horizontal="center" vertical="top" wrapText="1"/>
    </xf>
    <xf numFmtId="49" fontId="25" fillId="0" borderId="4" xfId="0" applyNumberFormat="1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49" fontId="28" fillId="0" borderId="6" xfId="0" applyNumberFormat="1" applyFont="1" applyBorder="1" applyAlignment="1">
      <alignment horizontal="center" vertical="top" wrapText="1"/>
    </xf>
    <xf numFmtId="49" fontId="28" fillId="0" borderId="4" xfId="0" applyNumberFormat="1" applyFont="1" applyBorder="1" applyAlignment="1">
      <alignment horizontal="center" vertical="top" wrapText="1"/>
    </xf>
    <xf numFmtId="49" fontId="28" fillId="0" borderId="2" xfId="0" applyNumberFormat="1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49" fontId="2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49" fontId="25" fillId="0" borderId="2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25" fillId="0" borderId="6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left" vertical="top" wrapText="1"/>
    </xf>
    <xf numFmtId="49" fontId="25" fillId="3" borderId="6" xfId="0" applyNumberFormat="1" applyFont="1" applyFill="1" applyBorder="1" applyAlignment="1">
      <alignment horizontal="center" vertical="top" wrapText="1"/>
    </xf>
    <xf numFmtId="49" fontId="25" fillId="3" borderId="4" xfId="0" applyNumberFormat="1" applyFont="1" applyFill="1" applyBorder="1" applyAlignment="1">
      <alignment horizontal="center" vertical="top" wrapText="1"/>
    </xf>
    <xf numFmtId="49" fontId="25" fillId="3" borderId="2" xfId="0" applyNumberFormat="1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top" wrapText="1"/>
    </xf>
    <xf numFmtId="0" fontId="30" fillId="3" borderId="6" xfId="0" applyFont="1" applyFill="1" applyBorder="1" applyAlignment="1">
      <alignment horizontal="center" vertical="top" wrapText="1"/>
    </xf>
    <xf numFmtId="0" fontId="30" fillId="3" borderId="4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B1" zoomScaleNormal="100" workbookViewId="0">
      <selection activeCell="D8" sqref="D8"/>
    </sheetView>
  </sheetViews>
  <sheetFormatPr defaultColWidth="9.140625" defaultRowHeight="15.75" x14ac:dyDescent="0.25"/>
  <cols>
    <col min="1" max="1" width="5.7109375" style="25" customWidth="1"/>
    <col min="2" max="2" width="52.42578125" style="26" customWidth="1"/>
    <col min="3" max="3" width="22.140625" style="26" customWidth="1"/>
    <col min="4" max="4" width="11.85546875" style="27" customWidth="1"/>
    <col min="5" max="5" width="15.7109375" style="27" customWidth="1"/>
    <col min="6" max="6" width="12.28515625" style="27" customWidth="1"/>
    <col min="7" max="7" width="12.28515625" style="126" customWidth="1"/>
    <col min="8" max="10" width="12.28515625" style="27" customWidth="1"/>
    <col min="11" max="11" width="15.140625" style="27" customWidth="1"/>
    <col min="12" max="16384" width="9.140625" style="27"/>
  </cols>
  <sheetData>
    <row r="1" spans="1:10" s="33" customFormat="1" ht="15" x14ac:dyDescent="0.25">
      <c r="A1" s="8"/>
      <c r="B1" s="8"/>
      <c r="C1" s="8"/>
      <c r="D1" s="9"/>
      <c r="E1" s="10" t="s">
        <v>268</v>
      </c>
      <c r="F1" s="9"/>
      <c r="G1" s="49"/>
      <c r="H1" s="9"/>
      <c r="I1" s="9"/>
      <c r="J1" s="9"/>
    </row>
    <row r="2" spans="1:10" s="33" customFormat="1" ht="15" customHeight="1" x14ac:dyDescent="0.25">
      <c r="A2" s="8"/>
      <c r="B2" s="8"/>
      <c r="C2" s="8"/>
      <c r="D2" s="9"/>
      <c r="E2" s="11" t="s">
        <v>128</v>
      </c>
      <c r="F2" s="12"/>
      <c r="G2" s="51"/>
      <c r="H2" s="13"/>
      <c r="I2" s="14"/>
      <c r="J2" s="9"/>
    </row>
    <row r="3" spans="1:10" s="33" customFormat="1" ht="15" x14ac:dyDescent="0.25">
      <c r="A3" s="8"/>
      <c r="B3" s="8"/>
      <c r="C3" s="8"/>
      <c r="D3" s="9"/>
      <c r="E3" s="15" t="s">
        <v>126</v>
      </c>
      <c r="F3" s="15"/>
      <c r="G3" s="54"/>
      <c r="H3" s="16"/>
      <c r="I3" s="8"/>
      <c r="J3" s="9"/>
    </row>
    <row r="4" spans="1:10" s="33" customFormat="1" ht="15" x14ac:dyDescent="0.25">
      <c r="A4" s="8"/>
      <c r="B4" s="8"/>
      <c r="C4" s="8"/>
      <c r="D4" s="9"/>
      <c r="E4" s="15" t="s">
        <v>127</v>
      </c>
      <c r="F4" s="15"/>
      <c r="G4" s="54"/>
      <c r="H4" s="16"/>
      <c r="I4" s="8"/>
      <c r="J4" s="9"/>
    </row>
    <row r="5" spans="1:10" s="33" customFormat="1" ht="15" customHeight="1" x14ac:dyDescent="0.25">
      <c r="A5" s="8"/>
      <c r="B5" s="8"/>
      <c r="C5" s="8"/>
      <c r="D5" s="9"/>
      <c r="E5" s="15"/>
      <c r="F5" s="15"/>
      <c r="G5" s="54"/>
      <c r="H5" s="16"/>
      <c r="I5" s="17"/>
      <c r="J5" s="17"/>
    </row>
    <row r="6" spans="1:10" s="33" customFormat="1" ht="11.25" customHeight="1" x14ac:dyDescent="0.25">
      <c r="A6" s="8"/>
      <c r="B6" s="8"/>
      <c r="C6" s="8"/>
      <c r="D6" s="9"/>
      <c r="E6" s="10" t="s">
        <v>290</v>
      </c>
      <c r="F6" s="10"/>
      <c r="G6" s="48"/>
      <c r="H6" s="10"/>
      <c r="I6" s="10"/>
      <c r="J6" s="18"/>
    </row>
    <row r="7" spans="1:10" ht="28.5" customHeight="1" x14ac:dyDescent="0.25">
      <c r="A7" s="20"/>
      <c r="B7" s="4"/>
      <c r="C7" s="4"/>
      <c r="D7" s="5"/>
      <c r="E7" s="5" t="s">
        <v>251</v>
      </c>
      <c r="F7" s="5"/>
      <c r="G7" s="118"/>
      <c r="H7" s="5"/>
      <c r="I7" s="5"/>
      <c r="J7" s="5"/>
    </row>
    <row r="8" spans="1:10" ht="12.75" customHeight="1" x14ac:dyDescent="0.25">
      <c r="A8" s="20"/>
      <c r="B8" s="4"/>
      <c r="C8" s="4"/>
      <c r="D8" s="5"/>
      <c r="E8" s="30" t="s">
        <v>17</v>
      </c>
      <c r="F8" s="21"/>
      <c r="G8" s="119"/>
      <c r="H8" s="7"/>
      <c r="I8" s="44"/>
      <c r="J8" s="5"/>
    </row>
    <row r="9" spans="1:10" x14ac:dyDescent="0.25">
      <c r="A9" s="20"/>
      <c r="B9" s="4"/>
      <c r="C9" s="4"/>
      <c r="D9" s="5"/>
      <c r="E9" s="31" t="s">
        <v>60</v>
      </c>
      <c r="F9" s="31"/>
      <c r="G9" s="120"/>
      <c r="H9" s="32"/>
      <c r="I9" s="5"/>
      <c r="J9" s="5"/>
    </row>
    <row r="10" spans="1:10" x14ac:dyDescent="0.25">
      <c r="A10" s="20"/>
      <c r="B10" s="4"/>
      <c r="C10" s="4"/>
      <c r="D10" s="5"/>
      <c r="E10" s="31" t="s">
        <v>61</v>
      </c>
      <c r="F10" s="31"/>
      <c r="G10" s="120"/>
      <c r="H10" s="32"/>
      <c r="I10" s="5"/>
      <c r="J10" s="5"/>
    </row>
    <row r="11" spans="1:10" ht="16.5" customHeight="1" x14ac:dyDescent="0.25">
      <c r="A11" s="20"/>
      <c r="B11" s="4"/>
      <c r="C11" s="4"/>
      <c r="D11" s="5"/>
      <c r="E11" s="31" t="s">
        <v>14</v>
      </c>
      <c r="F11" s="31"/>
      <c r="G11" s="120"/>
      <c r="H11" s="32"/>
      <c r="I11" s="19"/>
      <c r="J11" s="5"/>
    </row>
    <row r="12" spans="1:10" ht="16.5" customHeight="1" x14ac:dyDescent="0.25">
      <c r="A12" s="20"/>
      <c r="B12" s="4"/>
      <c r="C12" s="4"/>
      <c r="D12" s="5"/>
      <c r="E12" s="181" t="s">
        <v>132</v>
      </c>
      <c r="F12" s="181"/>
      <c r="G12" s="181"/>
      <c r="H12" s="181"/>
      <c r="I12" s="32"/>
      <c r="J12" s="5"/>
    </row>
    <row r="13" spans="1:10" ht="13.5" customHeight="1" x14ac:dyDescent="0.25">
      <c r="A13" s="20"/>
      <c r="B13" s="4"/>
      <c r="C13" s="4"/>
      <c r="D13" s="5"/>
      <c r="E13" s="5"/>
      <c r="F13" s="5"/>
      <c r="G13" s="118"/>
      <c r="H13" s="5"/>
      <c r="I13" s="5"/>
      <c r="J13" s="5"/>
    </row>
    <row r="14" spans="1:10" s="29" customFormat="1" x14ac:dyDescent="0.2">
      <c r="A14" s="185" t="s">
        <v>18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0" s="29" customFormat="1" x14ac:dyDescent="0.2">
      <c r="A15" s="185" t="s">
        <v>59</v>
      </c>
      <c r="B15" s="185"/>
      <c r="C15" s="185"/>
      <c r="D15" s="185"/>
      <c r="E15" s="185"/>
      <c r="F15" s="185"/>
      <c r="G15" s="185"/>
      <c r="H15" s="185"/>
      <c r="I15" s="185"/>
      <c r="J15" s="185"/>
    </row>
    <row r="16" spans="1:10" x14ac:dyDescent="0.25">
      <c r="D16" s="28"/>
      <c r="E16" s="28"/>
      <c r="F16" s="28"/>
      <c r="G16" s="121"/>
      <c r="H16" s="28"/>
      <c r="I16" s="28"/>
      <c r="J16" s="28"/>
    </row>
    <row r="17" spans="1:11" ht="24.75" customHeight="1" x14ac:dyDescent="0.25">
      <c r="A17" s="180" t="s">
        <v>4</v>
      </c>
      <c r="B17" s="180" t="s">
        <v>24</v>
      </c>
      <c r="C17" s="180" t="s">
        <v>25</v>
      </c>
      <c r="D17" s="180" t="s">
        <v>26</v>
      </c>
      <c r="E17" s="180" t="s">
        <v>27</v>
      </c>
      <c r="F17" s="180" t="s">
        <v>5</v>
      </c>
      <c r="G17" s="180"/>
      <c r="H17" s="180"/>
      <c r="I17" s="180"/>
      <c r="J17" s="180"/>
      <c r="K17" s="180"/>
    </row>
    <row r="18" spans="1:11" ht="115.5" customHeight="1" x14ac:dyDescent="0.25">
      <c r="A18" s="180"/>
      <c r="B18" s="180"/>
      <c r="C18" s="180"/>
      <c r="D18" s="180"/>
      <c r="E18" s="180"/>
      <c r="F18" s="22" t="s">
        <v>15</v>
      </c>
      <c r="G18" s="122" t="s">
        <v>46</v>
      </c>
      <c r="H18" s="22" t="s">
        <v>22</v>
      </c>
      <c r="I18" s="22" t="s">
        <v>45</v>
      </c>
      <c r="J18" s="22" t="s">
        <v>44</v>
      </c>
      <c r="K18" s="43" t="s">
        <v>28</v>
      </c>
    </row>
    <row r="19" spans="1:11" x14ac:dyDescent="0.25">
      <c r="A19" s="43">
        <v>1</v>
      </c>
      <c r="B19" s="43">
        <v>2</v>
      </c>
      <c r="C19" s="43">
        <v>3</v>
      </c>
      <c r="D19" s="43">
        <v>4</v>
      </c>
      <c r="E19" s="43">
        <v>5</v>
      </c>
      <c r="F19" s="43">
        <v>6</v>
      </c>
      <c r="G19" s="123">
        <v>7</v>
      </c>
      <c r="H19" s="43">
        <v>8</v>
      </c>
      <c r="I19" s="43">
        <v>9</v>
      </c>
      <c r="J19" s="43">
        <v>10</v>
      </c>
      <c r="K19" s="43">
        <v>11</v>
      </c>
    </row>
    <row r="20" spans="1:11" ht="22.5" customHeight="1" x14ac:dyDescent="0.25">
      <c r="A20" s="42">
        <v>1</v>
      </c>
      <c r="B20" s="186" t="s">
        <v>62</v>
      </c>
      <c r="C20" s="186"/>
      <c r="D20" s="186"/>
      <c r="E20" s="186"/>
      <c r="F20" s="186"/>
      <c r="G20" s="186"/>
      <c r="H20" s="186"/>
      <c r="I20" s="186"/>
      <c r="J20" s="186"/>
      <c r="K20" s="42" t="s">
        <v>29</v>
      </c>
    </row>
    <row r="21" spans="1:11" ht="65.25" customHeight="1" x14ac:dyDescent="0.25">
      <c r="A21" s="42" t="s">
        <v>49</v>
      </c>
      <c r="B21" s="34" t="s">
        <v>51</v>
      </c>
      <c r="C21" s="23" t="s">
        <v>133</v>
      </c>
      <c r="D21" s="40" t="s">
        <v>11</v>
      </c>
      <c r="E21" s="42">
        <v>96.8</v>
      </c>
      <c r="F21" s="42">
        <v>96.8</v>
      </c>
      <c r="G21" s="73">
        <v>96.9</v>
      </c>
      <c r="H21" s="42">
        <v>97.4</v>
      </c>
      <c r="I21" s="42">
        <v>98</v>
      </c>
      <c r="J21" s="42">
        <v>98.2</v>
      </c>
      <c r="K21" s="2" t="s">
        <v>145</v>
      </c>
    </row>
    <row r="22" spans="1:11" ht="49.5" customHeight="1" x14ac:dyDescent="0.25">
      <c r="A22" s="2" t="s">
        <v>50</v>
      </c>
      <c r="B22" s="23" t="s">
        <v>52</v>
      </c>
      <c r="C22" s="23" t="s">
        <v>106</v>
      </c>
      <c r="D22" s="42" t="s">
        <v>105</v>
      </c>
      <c r="E22" s="42">
        <v>0</v>
      </c>
      <c r="F22" s="42">
        <v>0</v>
      </c>
      <c r="G22" s="73">
        <v>1</v>
      </c>
      <c r="H22" s="42">
        <v>0</v>
      </c>
      <c r="I22" s="42">
        <v>1</v>
      </c>
      <c r="J22" s="42">
        <v>0</v>
      </c>
      <c r="K22" s="42" t="s">
        <v>265</v>
      </c>
    </row>
    <row r="23" spans="1:11" ht="23.25" customHeight="1" x14ac:dyDescent="0.25">
      <c r="A23" s="3">
        <v>2</v>
      </c>
      <c r="B23" s="182" t="s">
        <v>64</v>
      </c>
      <c r="C23" s="183"/>
      <c r="D23" s="183"/>
      <c r="E23" s="183"/>
      <c r="F23" s="183"/>
      <c r="G23" s="183"/>
      <c r="H23" s="183"/>
      <c r="I23" s="183"/>
      <c r="J23" s="183"/>
      <c r="K23" s="184"/>
    </row>
    <row r="24" spans="1:11" ht="66" customHeight="1" x14ac:dyDescent="0.25">
      <c r="A24" s="3" t="s">
        <v>53</v>
      </c>
      <c r="B24" s="45" t="s">
        <v>107</v>
      </c>
      <c r="C24" s="23" t="s">
        <v>67</v>
      </c>
      <c r="D24" s="1" t="s">
        <v>105</v>
      </c>
      <c r="E24" s="42">
        <v>0</v>
      </c>
      <c r="F24" s="42">
        <v>1</v>
      </c>
      <c r="G24" s="73">
        <v>0</v>
      </c>
      <c r="H24" s="42">
        <v>1</v>
      </c>
      <c r="I24" s="42">
        <v>0</v>
      </c>
      <c r="J24" s="42">
        <v>0</v>
      </c>
      <c r="K24" s="42" t="s">
        <v>146</v>
      </c>
    </row>
    <row r="25" spans="1:11" ht="66" customHeight="1" x14ac:dyDescent="0.25">
      <c r="A25" s="3" t="s">
        <v>84</v>
      </c>
      <c r="B25" s="36" t="s">
        <v>276</v>
      </c>
      <c r="C25" s="23" t="s">
        <v>106</v>
      </c>
      <c r="D25" s="3" t="s">
        <v>105</v>
      </c>
      <c r="E25" s="42">
        <v>0</v>
      </c>
      <c r="F25" s="42">
        <v>0</v>
      </c>
      <c r="G25" s="73">
        <v>0</v>
      </c>
      <c r="H25" s="42">
        <v>1</v>
      </c>
      <c r="I25" s="42">
        <v>2</v>
      </c>
      <c r="J25" s="42">
        <v>0</v>
      </c>
      <c r="K25" s="42" t="s">
        <v>145</v>
      </c>
    </row>
    <row r="26" spans="1:11" ht="61.5" customHeight="1" x14ac:dyDescent="0.25">
      <c r="A26" s="2" t="s">
        <v>42</v>
      </c>
      <c r="B26" s="36" t="s">
        <v>134</v>
      </c>
      <c r="C26" s="23" t="s">
        <v>135</v>
      </c>
      <c r="D26" s="3" t="s">
        <v>113</v>
      </c>
      <c r="E26" s="42" t="s">
        <v>224</v>
      </c>
      <c r="F26" s="42" t="s">
        <v>224</v>
      </c>
      <c r="G26" s="73" t="s">
        <v>224</v>
      </c>
      <c r="H26" s="42" t="s">
        <v>224</v>
      </c>
      <c r="I26" s="42" t="s">
        <v>224</v>
      </c>
      <c r="J26" s="42" t="s">
        <v>224</v>
      </c>
      <c r="K26" s="42" t="s">
        <v>114</v>
      </c>
    </row>
    <row r="27" spans="1:11" ht="33.75" customHeight="1" x14ac:dyDescent="0.25">
      <c r="A27" s="3">
        <v>3</v>
      </c>
      <c r="B27" s="182" t="s">
        <v>82</v>
      </c>
      <c r="C27" s="183"/>
      <c r="D27" s="183"/>
      <c r="E27" s="183"/>
      <c r="F27" s="183"/>
      <c r="G27" s="183"/>
      <c r="H27" s="183"/>
      <c r="I27" s="183"/>
      <c r="J27" s="183"/>
      <c r="K27" s="184"/>
    </row>
    <row r="28" spans="1:11" ht="52.5" customHeight="1" x14ac:dyDescent="0.25">
      <c r="A28" s="2" t="s">
        <v>54</v>
      </c>
      <c r="B28" s="6" t="s">
        <v>47</v>
      </c>
      <c r="C28" s="23" t="s">
        <v>106</v>
      </c>
      <c r="D28" s="1" t="s">
        <v>105</v>
      </c>
      <c r="E28" s="35">
        <v>0</v>
      </c>
      <c r="F28" s="35">
        <v>0</v>
      </c>
      <c r="G28" s="124">
        <v>0</v>
      </c>
      <c r="H28" s="35">
        <v>0</v>
      </c>
      <c r="I28" s="35">
        <v>0</v>
      </c>
      <c r="J28" s="35">
        <v>1</v>
      </c>
      <c r="K28" s="42" t="s">
        <v>145</v>
      </c>
    </row>
    <row r="29" spans="1:11" ht="65.25" customHeight="1" x14ac:dyDescent="0.25">
      <c r="A29" s="2" t="s">
        <v>55</v>
      </c>
      <c r="B29" s="6" t="s">
        <v>140</v>
      </c>
      <c r="C29" s="23" t="s">
        <v>106</v>
      </c>
      <c r="D29" s="1" t="s">
        <v>105</v>
      </c>
      <c r="E29" s="35">
        <v>0</v>
      </c>
      <c r="F29" s="35">
        <v>0</v>
      </c>
      <c r="G29" s="124">
        <v>0</v>
      </c>
      <c r="H29" s="35">
        <v>0</v>
      </c>
      <c r="I29" s="35">
        <v>0</v>
      </c>
      <c r="J29" s="35">
        <v>0</v>
      </c>
      <c r="K29" s="2" t="s">
        <v>147</v>
      </c>
    </row>
    <row r="30" spans="1:11" ht="69" customHeight="1" x14ac:dyDescent="0.25">
      <c r="A30" s="2" t="s">
        <v>56</v>
      </c>
      <c r="B30" s="6" t="s">
        <v>48</v>
      </c>
      <c r="C30" s="23" t="s">
        <v>63</v>
      </c>
      <c r="D30" s="1" t="s">
        <v>11</v>
      </c>
      <c r="E30" s="35">
        <v>100</v>
      </c>
      <c r="F30" s="35">
        <v>100</v>
      </c>
      <c r="G30" s="124">
        <v>100</v>
      </c>
      <c r="H30" s="35">
        <v>100</v>
      </c>
      <c r="I30" s="35">
        <v>100</v>
      </c>
      <c r="J30" s="35">
        <v>100</v>
      </c>
      <c r="K30" s="2" t="s">
        <v>148</v>
      </c>
    </row>
    <row r="31" spans="1:11" ht="33.75" customHeight="1" x14ac:dyDescent="0.25">
      <c r="A31" s="3">
        <v>4</v>
      </c>
      <c r="B31" s="182" t="s">
        <v>65</v>
      </c>
      <c r="C31" s="183"/>
      <c r="D31" s="183"/>
      <c r="E31" s="183"/>
      <c r="F31" s="183"/>
      <c r="G31" s="183"/>
      <c r="H31" s="183"/>
      <c r="I31" s="183"/>
      <c r="J31" s="183"/>
      <c r="K31" s="184"/>
    </row>
    <row r="32" spans="1:11" ht="63" x14ac:dyDescent="0.25">
      <c r="A32" s="2" t="s">
        <v>30</v>
      </c>
      <c r="B32" s="6" t="s">
        <v>66</v>
      </c>
      <c r="C32" s="42" t="s">
        <v>67</v>
      </c>
      <c r="D32" s="1" t="s">
        <v>11</v>
      </c>
      <c r="E32" s="42">
        <v>29</v>
      </c>
      <c r="F32" s="42">
        <v>31</v>
      </c>
      <c r="G32" s="73">
        <v>35</v>
      </c>
      <c r="H32" s="42">
        <v>37</v>
      </c>
      <c r="I32" s="42">
        <v>37</v>
      </c>
      <c r="J32" s="42">
        <v>39</v>
      </c>
      <c r="K32" s="42" t="s">
        <v>146</v>
      </c>
    </row>
    <row r="33" spans="1:12" ht="78.75" x14ac:dyDescent="0.25">
      <c r="A33" s="2" t="s">
        <v>31</v>
      </c>
      <c r="B33" s="23" t="s">
        <v>68</v>
      </c>
      <c r="C33" s="42" t="s">
        <v>67</v>
      </c>
      <c r="D33" s="1" t="s">
        <v>11</v>
      </c>
      <c r="E33" s="42">
        <v>50.87</v>
      </c>
      <c r="F33" s="42">
        <v>100</v>
      </c>
      <c r="G33" s="73">
        <v>100</v>
      </c>
      <c r="H33" s="42">
        <v>91.44</v>
      </c>
      <c r="I33" s="42">
        <v>100</v>
      </c>
      <c r="J33" s="42">
        <v>100</v>
      </c>
      <c r="K33" s="42" t="s">
        <v>146</v>
      </c>
    </row>
    <row r="34" spans="1:12" ht="47.25" x14ac:dyDescent="0.25">
      <c r="A34" s="2" t="s">
        <v>32</v>
      </c>
      <c r="B34" s="24" t="s">
        <v>69</v>
      </c>
      <c r="C34" s="42" t="s">
        <v>57</v>
      </c>
      <c r="D34" s="42" t="s">
        <v>11</v>
      </c>
      <c r="E34" s="42">
        <v>81.28</v>
      </c>
      <c r="F34" s="42">
        <v>88.9</v>
      </c>
      <c r="G34" s="73">
        <v>87.85</v>
      </c>
      <c r="H34" s="42">
        <v>87.92</v>
      </c>
      <c r="I34" s="42">
        <v>100</v>
      </c>
      <c r="J34" s="42">
        <v>100</v>
      </c>
      <c r="K34" s="42" t="s">
        <v>145</v>
      </c>
    </row>
    <row r="35" spans="1:12" ht="47.25" x14ac:dyDescent="0.25">
      <c r="A35" s="2" t="s">
        <v>43</v>
      </c>
      <c r="B35" s="24" t="s">
        <v>70</v>
      </c>
      <c r="C35" s="42" t="s">
        <v>57</v>
      </c>
      <c r="D35" s="42" t="s">
        <v>11</v>
      </c>
      <c r="E35" s="42">
        <v>40.909999999999997</v>
      </c>
      <c r="F35" s="42">
        <v>45.1</v>
      </c>
      <c r="G35" s="73">
        <v>59.6</v>
      </c>
      <c r="H35" s="42">
        <v>56.75</v>
      </c>
      <c r="I35" s="42">
        <v>62.1</v>
      </c>
      <c r="J35" s="42">
        <v>65.099999999999994</v>
      </c>
      <c r="K35" s="42" t="s">
        <v>147</v>
      </c>
    </row>
    <row r="36" spans="1:12" ht="33.75" customHeight="1" x14ac:dyDescent="0.25">
      <c r="A36" s="3">
        <v>5</v>
      </c>
      <c r="B36" s="182" t="s">
        <v>71</v>
      </c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2" ht="47.25" x14ac:dyDescent="0.25">
      <c r="A37" s="37" t="s">
        <v>73</v>
      </c>
      <c r="B37" s="41" t="s">
        <v>75</v>
      </c>
      <c r="C37" s="38" t="s">
        <v>141</v>
      </c>
      <c r="D37" s="39" t="s">
        <v>72</v>
      </c>
      <c r="E37" s="39">
        <v>0</v>
      </c>
      <c r="F37" s="39">
        <v>2</v>
      </c>
      <c r="G37" s="125">
        <v>0</v>
      </c>
      <c r="H37" s="39">
        <v>0</v>
      </c>
      <c r="I37" s="39">
        <v>0</v>
      </c>
      <c r="J37" s="39">
        <v>0</v>
      </c>
      <c r="K37" s="2" t="s">
        <v>146</v>
      </c>
    </row>
    <row r="38" spans="1:12" ht="31.5" x14ac:dyDescent="0.25">
      <c r="A38" s="37" t="s">
        <v>74</v>
      </c>
      <c r="B38" s="41" t="s">
        <v>229</v>
      </c>
      <c r="C38" s="38" t="s">
        <v>108</v>
      </c>
      <c r="D38" s="39" t="s">
        <v>72</v>
      </c>
      <c r="E38" s="39">
        <v>0</v>
      </c>
      <c r="F38" s="39">
        <v>0</v>
      </c>
      <c r="G38" s="125">
        <v>0</v>
      </c>
      <c r="H38" s="39">
        <v>0</v>
      </c>
      <c r="I38" s="39">
        <v>0</v>
      </c>
      <c r="J38" s="39">
        <v>0</v>
      </c>
      <c r="K38" s="2" t="s">
        <v>146</v>
      </c>
    </row>
    <row r="39" spans="1:12" x14ac:dyDescent="0.25">
      <c r="L39" s="127" t="s">
        <v>252</v>
      </c>
    </row>
    <row r="42" spans="1:12" x14ac:dyDescent="0.25">
      <c r="D42" s="28"/>
    </row>
  </sheetData>
  <mergeCells count="14">
    <mergeCell ref="B23:K23"/>
    <mergeCell ref="B27:K27"/>
    <mergeCell ref="B31:K31"/>
    <mergeCell ref="B36:K36"/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topLeftCell="A229" zoomScale="75" zoomScaleNormal="90" workbookViewId="0">
      <selection activeCell="E9" sqref="E9"/>
    </sheetView>
  </sheetViews>
  <sheetFormatPr defaultColWidth="9.140625" defaultRowHeight="14.25" x14ac:dyDescent="0.2"/>
  <cols>
    <col min="1" max="1" width="33.5703125" style="67" customWidth="1"/>
    <col min="2" max="2" width="32.5703125" style="67" customWidth="1"/>
    <col min="3" max="3" width="15.7109375" style="67" customWidth="1"/>
    <col min="4" max="4" width="16" style="90" customWidth="1"/>
    <col min="5" max="9" width="13.28515625" style="90" customWidth="1"/>
    <col min="10" max="10" width="24.5703125" style="90" customWidth="1"/>
    <col min="11" max="16384" width="9.140625" style="67"/>
  </cols>
  <sheetData>
    <row r="1" spans="1:10" ht="15" x14ac:dyDescent="0.25">
      <c r="D1" s="117" t="s">
        <v>288</v>
      </c>
      <c r="E1" s="113"/>
      <c r="F1" s="114"/>
      <c r="G1" s="114"/>
      <c r="H1" s="115"/>
      <c r="I1" s="115"/>
    </row>
    <row r="2" spans="1:10" ht="15" x14ac:dyDescent="0.25">
      <c r="D2" s="116" t="s">
        <v>230</v>
      </c>
      <c r="E2" s="116"/>
      <c r="F2" s="116"/>
      <c r="G2" s="116"/>
      <c r="H2" s="116"/>
      <c r="I2" s="116"/>
    </row>
    <row r="3" spans="1:10" ht="15" x14ac:dyDescent="0.25">
      <c r="D3" s="116" t="s">
        <v>232</v>
      </c>
      <c r="E3" s="116"/>
      <c r="F3" s="116"/>
      <c r="G3" s="116"/>
      <c r="H3" s="116"/>
      <c r="I3" s="115"/>
    </row>
    <row r="4" spans="1:10" ht="15" x14ac:dyDescent="0.25">
      <c r="D4" s="116" t="s">
        <v>231</v>
      </c>
      <c r="E4" s="116"/>
      <c r="F4" s="116"/>
      <c r="G4" s="116"/>
      <c r="H4" s="116"/>
      <c r="I4" s="116"/>
    </row>
    <row r="5" spans="1:10" x14ac:dyDescent="0.2">
      <c r="D5" s="111"/>
      <c r="E5" s="111"/>
      <c r="F5" s="111"/>
      <c r="G5" s="111"/>
      <c r="H5" s="111"/>
      <c r="I5" s="111"/>
    </row>
    <row r="6" spans="1:10" x14ac:dyDescent="0.2">
      <c r="D6" s="112" t="s">
        <v>290</v>
      </c>
      <c r="E6" s="100"/>
      <c r="F6" s="100"/>
      <c r="G6" s="100"/>
      <c r="H6" s="47"/>
      <c r="I6" s="94"/>
    </row>
    <row r="7" spans="1:10" ht="24" customHeight="1" x14ac:dyDescent="0.25">
      <c r="A7" s="56"/>
      <c r="B7" s="56"/>
      <c r="C7" s="56"/>
      <c r="D7" s="49"/>
      <c r="E7" s="48" t="s">
        <v>253</v>
      </c>
      <c r="F7" s="49"/>
      <c r="G7" s="49"/>
      <c r="H7" s="49"/>
      <c r="I7" s="49"/>
      <c r="J7" s="49"/>
    </row>
    <row r="8" spans="1:10" ht="15" customHeight="1" x14ac:dyDescent="0.25">
      <c r="A8" s="56"/>
      <c r="B8" s="56"/>
      <c r="C8" s="56"/>
      <c r="D8" s="49"/>
      <c r="E8" s="50" t="s">
        <v>17</v>
      </c>
      <c r="F8" s="133"/>
      <c r="G8" s="51"/>
      <c r="H8" s="52"/>
      <c r="I8" s="53"/>
      <c r="J8" s="49"/>
    </row>
    <row r="9" spans="1:10" ht="15" x14ac:dyDescent="0.25">
      <c r="A9" s="56"/>
      <c r="B9" s="56"/>
      <c r="C9" s="56"/>
      <c r="D9" s="49"/>
      <c r="E9" s="54" t="s">
        <v>60</v>
      </c>
      <c r="F9" s="54"/>
      <c r="G9" s="54"/>
      <c r="H9" s="55"/>
      <c r="I9" s="56"/>
      <c r="J9" s="49"/>
    </row>
    <row r="10" spans="1:10" ht="15" x14ac:dyDescent="0.25">
      <c r="A10" s="56"/>
      <c r="B10" s="56"/>
      <c r="C10" s="56"/>
      <c r="D10" s="49"/>
      <c r="E10" s="54" t="s">
        <v>76</v>
      </c>
      <c r="F10" s="54"/>
      <c r="G10" s="54"/>
      <c r="H10" s="55"/>
      <c r="I10" s="56"/>
      <c r="J10" s="49"/>
    </row>
    <row r="11" spans="1:10" ht="15" customHeight="1" x14ac:dyDescent="0.25">
      <c r="A11" s="56"/>
      <c r="B11" s="56"/>
      <c r="C11" s="56"/>
      <c r="D11" s="49"/>
      <c r="E11" s="54" t="s">
        <v>14</v>
      </c>
      <c r="F11" s="54"/>
      <c r="G11" s="54"/>
      <c r="H11" s="55"/>
      <c r="I11" s="57"/>
      <c r="J11" s="57"/>
    </row>
    <row r="12" spans="1:10" ht="14.25" customHeight="1" x14ac:dyDescent="0.25">
      <c r="A12" s="56"/>
      <c r="B12" s="56"/>
      <c r="C12" s="56"/>
      <c r="D12" s="49"/>
      <c r="E12" s="196" t="s">
        <v>130</v>
      </c>
      <c r="F12" s="196"/>
      <c r="G12" s="196"/>
      <c r="H12" s="196"/>
      <c r="I12" s="48"/>
      <c r="J12" s="58"/>
    </row>
    <row r="13" spans="1:10" s="68" customFormat="1" ht="41.25" customHeight="1" x14ac:dyDescent="0.2">
      <c r="A13" s="200" t="s">
        <v>77</v>
      </c>
      <c r="B13" s="200"/>
      <c r="C13" s="200"/>
      <c r="D13" s="200"/>
      <c r="E13" s="200"/>
      <c r="F13" s="200"/>
      <c r="G13" s="200"/>
      <c r="H13" s="200"/>
      <c r="I13" s="200"/>
      <c r="J13" s="200"/>
    </row>
    <row r="14" spans="1:10" s="68" customFormat="1" ht="15.75" x14ac:dyDescent="0.2">
      <c r="A14" s="69"/>
      <c r="B14" s="69"/>
      <c r="C14" s="69"/>
      <c r="D14" s="70"/>
      <c r="E14" s="70"/>
      <c r="F14" s="70"/>
      <c r="G14" s="70"/>
      <c r="H14" s="70"/>
      <c r="I14" s="70"/>
      <c r="J14" s="70"/>
    </row>
    <row r="15" spans="1:10" ht="28.5" customHeight="1" x14ac:dyDescent="0.2">
      <c r="A15" s="198" t="s">
        <v>33</v>
      </c>
      <c r="B15" s="198" t="s">
        <v>3</v>
      </c>
      <c r="C15" s="198" t="s">
        <v>34</v>
      </c>
      <c r="D15" s="205" t="s">
        <v>35</v>
      </c>
      <c r="E15" s="205"/>
      <c r="F15" s="205"/>
      <c r="G15" s="205"/>
      <c r="H15" s="205"/>
      <c r="I15" s="205"/>
      <c r="J15" s="198" t="s">
        <v>12</v>
      </c>
    </row>
    <row r="16" spans="1:10" ht="65.25" customHeight="1" x14ac:dyDescent="0.2">
      <c r="A16" s="199"/>
      <c r="B16" s="199"/>
      <c r="C16" s="199"/>
      <c r="D16" s="71" t="s">
        <v>0</v>
      </c>
      <c r="E16" s="72" t="s">
        <v>15</v>
      </c>
      <c r="F16" s="72" t="s">
        <v>16</v>
      </c>
      <c r="G16" s="72" t="s">
        <v>22</v>
      </c>
      <c r="H16" s="72" t="s">
        <v>45</v>
      </c>
      <c r="I16" s="72" t="s">
        <v>44</v>
      </c>
      <c r="J16" s="199"/>
    </row>
    <row r="17" spans="1:10" ht="15.75" x14ac:dyDescent="0.2">
      <c r="A17" s="73">
        <v>1</v>
      </c>
      <c r="B17" s="73">
        <v>2</v>
      </c>
      <c r="C17" s="73">
        <v>3</v>
      </c>
      <c r="D17" s="73">
        <v>4</v>
      </c>
      <c r="E17" s="73">
        <v>5</v>
      </c>
      <c r="F17" s="73">
        <v>6</v>
      </c>
      <c r="G17" s="73">
        <v>7</v>
      </c>
      <c r="H17" s="73">
        <v>8</v>
      </c>
      <c r="I17" s="73">
        <v>9</v>
      </c>
      <c r="J17" s="73">
        <v>10</v>
      </c>
    </row>
    <row r="18" spans="1:10" ht="18.75" customHeight="1" x14ac:dyDescent="0.2">
      <c r="A18" s="197" t="s">
        <v>78</v>
      </c>
      <c r="B18" s="197"/>
      <c r="C18" s="197"/>
      <c r="D18" s="197"/>
      <c r="E18" s="197"/>
      <c r="F18" s="197"/>
      <c r="G18" s="197"/>
      <c r="H18" s="197"/>
      <c r="I18" s="197"/>
      <c r="J18" s="197"/>
    </row>
    <row r="19" spans="1:10" ht="148.5" customHeight="1" x14ac:dyDescent="0.2">
      <c r="A19" s="95" t="s">
        <v>149</v>
      </c>
      <c r="B19" s="65"/>
      <c r="C19" s="74"/>
      <c r="D19" s="64"/>
      <c r="E19" s="60"/>
      <c r="F19" s="60"/>
      <c r="G19" s="60"/>
      <c r="H19" s="60"/>
      <c r="I19" s="60"/>
      <c r="J19" s="75" t="s">
        <v>131</v>
      </c>
    </row>
    <row r="20" spans="1:10" ht="15" customHeight="1" x14ac:dyDescent="0.2">
      <c r="A20" s="201" t="s">
        <v>223</v>
      </c>
      <c r="B20" s="65" t="s">
        <v>2</v>
      </c>
      <c r="C20" s="205" t="s">
        <v>13</v>
      </c>
      <c r="D20" s="134">
        <v>27535.57</v>
      </c>
      <c r="E20" s="60">
        <v>0</v>
      </c>
      <c r="F20" s="60">
        <v>15000</v>
      </c>
      <c r="G20" s="134">
        <v>12535.57</v>
      </c>
      <c r="H20" s="60">
        <v>0</v>
      </c>
      <c r="I20" s="151">
        <v>0</v>
      </c>
      <c r="J20" s="213"/>
    </row>
    <row r="21" spans="1:10" ht="30.75" customHeight="1" x14ac:dyDescent="0.2">
      <c r="A21" s="202"/>
      <c r="B21" s="65" t="s">
        <v>1</v>
      </c>
      <c r="C21" s="205"/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151">
        <v>0</v>
      </c>
      <c r="J21" s="214"/>
    </row>
    <row r="22" spans="1:10" ht="30" customHeight="1" x14ac:dyDescent="0.2">
      <c r="A22" s="202"/>
      <c r="B22" s="65" t="s">
        <v>6</v>
      </c>
      <c r="C22" s="205"/>
      <c r="D22" s="60">
        <v>0</v>
      </c>
      <c r="E22" s="60">
        <v>0</v>
      </c>
      <c r="F22" s="60">
        <v>0</v>
      </c>
      <c r="G22" s="134">
        <v>0</v>
      </c>
      <c r="H22" s="60">
        <v>0</v>
      </c>
      <c r="I22" s="151">
        <v>0</v>
      </c>
      <c r="J22" s="214"/>
    </row>
    <row r="23" spans="1:10" ht="30" x14ac:dyDescent="0.2">
      <c r="A23" s="202"/>
      <c r="B23" s="65" t="s">
        <v>10</v>
      </c>
      <c r="C23" s="205"/>
      <c r="D23" s="60">
        <v>27535.57</v>
      </c>
      <c r="E23" s="60">
        <v>0</v>
      </c>
      <c r="F23" s="60">
        <v>15000</v>
      </c>
      <c r="G23" s="60">
        <v>12535.57</v>
      </c>
      <c r="H23" s="60">
        <v>0</v>
      </c>
      <c r="I23" s="151">
        <v>0</v>
      </c>
      <c r="J23" s="214"/>
    </row>
    <row r="24" spans="1:10" ht="15" x14ac:dyDescent="0.2">
      <c r="A24" s="203"/>
      <c r="B24" s="65" t="s">
        <v>23</v>
      </c>
      <c r="C24" s="205"/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151">
        <v>0</v>
      </c>
      <c r="J24" s="215"/>
    </row>
    <row r="25" spans="1:10" ht="15" customHeight="1" x14ac:dyDescent="0.2">
      <c r="A25" s="201" t="s">
        <v>222</v>
      </c>
      <c r="B25" s="65" t="s">
        <v>2</v>
      </c>
      <c r="C25" s="205" t="s">
        <v>13</v>
      </c>
      <c r="D25" s="64">
        <f>SUM(E25:I25)</f>
        <v>1000</v>
      </c>
      <c r="E25" s="64">
        <v>1000</v>
      </c>
      <c r="F25" s="60">
        <v>0</v>
      </c>
      <c r="G25" s="60">
        <v>0</v>
      </c>
      <c r="H25" s="60">
        <v>0</v>
      </c>
      <c r="I25" s="60">
        <v>0</v>
      </c>
      <c r="J25" s="213"/>
    </row>
    <row r="26" spans="1:10" ht="15" x14ac:dyDescent="0.2">
      <c r="A26" s="202"/>
      <c r="B26" s="65" t="s">
        <v>1</v>
      </c>
      <c r="C26" s="205"/>
      <c r="D26" s="64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214"/>
    </row>
    <row r="27" spans="1:10" ht="30" x14ac:dyDescent="0.2">
      <c r="A27" s="202"/>
      <c r="B27" s="65" t="s">
        <v>6</v>
      </c>
      <c r="C27" s="205"/>
      <c r="D27" s="64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214"/>
    </row>
    <row r="28" spans="1:10" ht="30" x14ac:dyDescent="0.2">
      <c r="A28" s="202"/>
      <c r="B28" s="65" t="s">
        <v>10</v>
      </c>
      <c r="C28" s="205"/>
      <c r="D28" s="64">
        <f>SUM(E28:I28)</f>
        <v>1000</v>
      </c>
      <c r="E28" s="60">
        <v>1000</v>
      </c>
      <c r="F28" s="60">
        <v>0</v>
      </c>
      <c r="G28" s="60">
        <v>0</v>
      </c>
      <c r="H28" s="60">
        <v>0</v>
      </c>
      <c r="I28" s="60">
        <v>0</v>
      </c>
      <c r="J28" s="214"/>
    </row>
    <row r="29" spans="1:10" ht="15" x14ac:dyDescent="0.2">
      <c r="A29" s="203"/>
      <c r="B29" s="65" t="s">
        <v>23</v>
      </c>
      <c r="C29" s="205"/>
      <c r="D29" s="64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215"/>
    </row>
    <row r="30" spans="1:10" ht="15" customHeight="1" x14ac:dyDescent="0.2">
      <c r="A30" s="224" t="s">
        <v>259</v>
      </c>
      <c r="B30" s="65" t="s">
        <v>2</v>
      </c>
      <c r="C30" s="198"/>
      <c r="D30" s="216"/>
      <c r="E30" s="216"/>
      <c r="F30" s="216"/>
      <c r="G30" s="216"/>
      <c r="H30" s="216"/>
      <c r="I30" s="216"/>
      <c r="J30" s="213"/>
    </row>
    <row r="31" spans="1:10" ht="15" x14ac:dyDescent="0.2">
      <c r="A31" s="225"/>
      <c r="B31" s="65" t="s">
        <v>1</v>
      </c>
      <c r="C31" s="212"/>
      <c r="D31" s="217"/>
      <c r="E31" s="217"/>
      <c r="F31" s="217"/>
      <c r="G31" s="217"/>
      <c r="H31" s="217"/>
      <c r="I31" s="217"/>
      <c r="J31" s="214"/>
    </row>
    <row r="32" spans="1:10" ht="30" x14ac:dyDescent="0.2">
      <c r="A32" s="225"/>
      <c r="B32" s="65" t="s">
        <v>6</v>
      </c>
      <c r="C32" s="212"/>
      <c r="D32" s="217"/>
      <c r="E32" s="217"/>
      <c r="F32" s="217"/>
      <c r="G32" s="217"/>
      <c r="H32" s="217"/>
      <c r="I32" s="217"/>
      <c r="J32" s="214"/>
    </row>
    <row r="33" spans="1:10" ht="30" x14ac:dyDescent="0.2">
      <c r="A33" s="225"/>
      <c r="B33" s="65" t="s">
        <v>10</v>
      </c>
      <c r="C33" s="212"/>
      <c r="D33" s="217"/>
      <c r="E33" s="217"/>
      <c r="F33" s="217"/>
      <c r="G33" s="217"/>
      <c r="H33" s="217"/>
      <c r="I33" s="217"/>
      <c r="J33" s="214"/>
    </row>
    <row r="34" spans="1:10" ht="15" x14ac:dyDescent="0.2">
      <c r="A34" s="226"/>
      <c r="B34" s="65" t="s">
        <v>23</v>
      </c>
      <c r="C34" s="199"/>
      <c r="D34" s="218"/>
      <c r="E34" s="218"/>
      <c r="F34" s="218"/>
      <c r="G34" s="218"/>
      <c r="H34" s="218"/>
      <c r="I34" s="218"/>
      <c r="J34" s="215"/>
    </row>
    <row r="35" spans="1:10" ht="15" x14ac:dyDescent="0.2">
      <c r="A35" s="209" t="s">
        <v>261</v>
      </c>
      <c r="B35" s="65" t="s">
        <v>2</v>
      </c>
      <c r="C35" s="205"/>
      <c r="D35" s="134">
        <v>151935.97</v>
      </c>
      <c r="E35" s="134">
        <v>0</v>
      </c>
      <c r="F35" s="134">
        <v>0</v>
      </c>
      <c r="G35" s="134">
        <v>74569.83</v>
      </c>
      <c r="H35" s="134">
        <v>77366.14</v>
      </c>
      <c r="I35" s="134">
        <v>0</v>
      </c>
      <c r="J35" s="213"/>
    </row>
    <row r="36" spans="1:10" ht="15" x14ac:dyDescent="0.2">
      <c r="A36" s="210"/>
      <c r="B36" s="65" t="s">
        <v>1</v>
      </c>
      <c r="C36" s="205"/>
      <c r="D36" s="134">
        <v>73043.100000000006</v>
      </c>
      <c r="E36" s="134">
        <v>0</v>
      </c>
      <c r="F36" s="134">
        <v>0</v>
      </c>
      <c r="G36" s="134">
        <v>35849.4</v>
      </c>
      <c r="H36" s="134">
        <v>37193.699999999997</v>
      </c>
      <c r="I36" s="134">
        <v>0</v>
      </c>
      <c r="J36" s="214"/>
    </row>
    <row r="37" spans="1:10" ht="30" x14ac:dyDescent="0.2">
      <c r="A37" s="210"/>
      <c r="B37" s="65" t="s">
        <v>6</v>
      </c>
      <c r="C37" s="205"/>
      <c r="D37" s="134">
        <v>24347.7</v>
      </c>
      <c r="E37" s="134">
        <v>0</v>
      </c>
      <c r="F37" s="134">
        <v>0</v>
      </c>
      <c r="G37" s="134">
        <v>11949.8</v>
      </c>
      <c r="H37" s="134">
        <v>12397.9</v>
      </c>
      <c r="I37" s="134">
        <v>0</v>
      </c>
      <c r="J37" s="214"/>
    </row>
    <row r="38" spans="1:10" ht="30" x14ac:dyDescent="0.2">
      <c r="A38" s="210"/>
      <c r="B38" s="65" t="s">
        <v>10</v>
      </c>
      <c r="C38" s="205"/>
      <c r="D38" s="134">
        <v>54545.17</v>
      </c>
      <c r="E38" s="134">
        <v>0</v>
      </c>
      <c r="F38" s="134">
        <v>0</v>
      </c>
      <c r="G38" s="134">
        <v>26770.63</v>
      </c>
      <c r="H38" s="134">
        <v>27774.54</v>
      </c>
      <c r="I38" s="134">
        <v>0</v>
      </c>
      <c r="J38" s="214"/>
    </row>
    <row r="39" spans="1:10" ht="15" x14ac:dyDescent="0.2">
      <c r="A39" s="211"/>
      <c r="B39" s="65" t="s">
        <v>23</v>
      </c>
      <c r="C39" s="205"/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215"/>
    </row>
    <row r="40" spans="1:10" ht="15" customHeight="1" x14ac:dyDescent="0.2">
      <c r="A40" s="206" t="s">
        <v>79</v>
      </c>
      <c r="B40" s="207"/>
      <c r="C40" s="207"/>
      <c r="D40" s="207"/>
      <c r="E40" s="207"/>
      <c r="F40" s="207"/>
      <c r="G40" s="207"/>
      <c r="H40" s="207"/>
      <c r="I40" s="207"/>
      <c r="J40" s="208"/>
    </row>
    <row r="41" spans="1:10" s="56" customFormat="1" ht="164.25" customHeight="1" x14ac:dyDescent="0.2">
      <c r="A41" s="96" t="s">
        <v>150</v>
      </c>
      <c r="B41" s="74"/>
      <c r="C41" s="74"/>
      <c r="D41" s="62"/>
      <c r="E41" s="76"/>
      <c r="F41" s="76"/>
      <c r="G41" s="76"/>
      <c r="H41" s="77"/>
      <c r="I41" s="77"/>
      <c r="J41" s="78"/>
    </row>
    <row r="42" spans="1:10" ht="18" customHeight="1" x14ac:dyDescent="0.2">
      <c r="A42" s="204" t="s">
        <v>225</v>
      </c>
      <c r="B42" s="65" t="s">
        <v>2</v>
      </c>
      <c r="C42" s="198" t="s">
        <v>13</v>
      </c>
      <c r="D42" s="64">
        <f>SUM(E42:I42)</f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75"/>
    </row>
    <row r="43" spans="1:10" ht="32.25" customHeight="1" x14ac:dyDescent="0.2">
      <c r="A43" s="204"/>
      <c r="B43" s="65" t="s">
        <v>1</v>
      </c>
      <c r="C43" s="212"/>
      <c r="D43" s="64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75"/>
    </row>
    <row r="44" spans="1:10" ht="32.25" customHeight="1" x14ac:dyDescent="0.2">
      <c r="A44" s="204"/>
      <c r="B44" s="65" t="s">
        <v>6</v>
      </c>
      <c r="C44" s="212"/>
      <c r="D44" s="64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79"/>
    </row>
    <row r="45" spans="1:10" ht="46.5" customHeight="1" x14ac:dyDescent="0.2">
      <c r="A45" s="204"/>
      <c r="B45" s="65" t="s">
        <v>10</v>
      </c>
      <c r="C45" s="212"/>
      <c r="D45" s="64">
        <f>SUM(E45:I45)</f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79"/>
    </row>
    <row r="46" spans="1:10" ht="18" customHeight="1" x14ac:dyDescent="0.2">
      <c r="A46" s="204"/>
      <c r="B46" s="65" t="s">
        <v>23</v>
      </c>
      <c r="C46" s="199"/>
      <c r="D46" s="64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79"/>
    </row>
    <row r="47" spans="1:10" ht="18" customHeight="1" x14ac:dyDescent="0.2">
      <c r="A47" s="204" t="s">
        <v>221</v>
      </c>
      <c r="B47" s="65" t="s">
        <v>2</v>
      </c>
      <c r="C47" s="198" t="s">
        <v>13</v>
      </c>
      <c r="D47" s="64">
        <v>150656.4</v>
      </c>
      <c r="E47" s="64">
        <v>0</v>
      </c>
      <c r="F47" s="60">
        <v>328.2</v>
      </c>
      <c r="G47" s="60">
        <v>90328.2</v>
      </c>
      <c r="H47" s="64">
        <v>60000</v>
      </c>
      <c r="I47" s="64">
        <v>0</v>
      </c>
      <c r="J47" s="75"/>
    </row>
    <row r="48" spans="1:10" ht="32.25" customHeight="1" x14ac:dyDescent="0.2">
      <c r="A48" s="204"/>
      <c r="B48" s="65" t="s">
        <v>1</v>
      </c>
      <c r="C48" s="212"/>
      <c r="D48" s="64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75"/>
    </row>
    <row r="49" spans="1:10" ht="32.25" customHeight="1" x14ac:dyDescent="0.2">
      <c r="A49" s="204"/>
      <c r="B49" s="65" t="s">
        <v>6</v>
      </c>
      <c r="C49" s="212"/>
      <c r="D49" s="64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79"/>
    </row>
    <row r="50" spans="1:10" ht="46.5" customHeight="1" x14ac:dyDescent="0.2">
      <c r="A50" s="204"/>
      <c r="B50" s="65" t="s">
        <v>10</v>
      </c>
      <c r="C50" s="212"/>
      <c r="D50" s="64">
        <v>150656.4</v>
      </c>
      <c r="E50" s="60">
        <v>0</v>
      </c>
      <c r="F50" s="60">
        <v>328.2</v>
      </c>
      <c r="G50" s="60">
        <v>90328.2</v>
      </c>
      <c r="H50" s="60">
        <v>60000</v>
      </c>
      <c r="I50" s="60">
        <v>0</v>
      </c>
      <c r="J50" s="79"/>
    </row>
    <row r="51" spans="1:10" ht="18" customHeight="1" x14ac:dyDescent="0.2">
      <c r="A51" s="204"/>
      <c r="B51" s="65" t="s">
        <v>23</v>
      </c>
      <c r="C51" s="199"/>
      <c r="D51" s="64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79"/>
    </row>
    <row r="52" spans="1:10" ht="18" customHeight="1" x14ac:dyDescent="0.2">
      <c r="A52" s="204" t="s">
        <v>165</v>
      </c>
      <c r="B52" s="65" t="s">
        <v>2</v>
      </c>
      <c r="C52" s="198" t="s">
        <v>13</v>
      </c>
      <c r="D52" s="64">
        <f>SUM(E52:I52)</f>
        <v>90900</v>
      </c>
      <c r="E52" s="64">
        <f>SUM(E53:E55)</f>
        <v>90900</v>
      </c>
      <c r="F52" s="64">
        <v>0</v>
      </c>
      <c r="G52" s="64">
        <v>0</v>
      </c>
      <c r="H52" s="64">
        <v>0</v>
      </c>
      <c r="I52" s="64">
        <v>0</v>
      </c>
      <c r="J52" s="75"/>
    </row>
    <row r="53" spans="1:10" ht="32.25" customHeight="1" x14ac:dyDescent="0.2">
      <c r="A53" s="204"/>
      <c r="B53" s="65" t="s">
        <v>1</v>
      </c>
      <c r="C53" s="212"/>
      <c r="D53" s="64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75"/>
    </row>
    <row r="54" spans="1:10" ht="32.25" customHeight="1" x14ac:dyDescent="0.2">
      <c r="A54" s="204"/>
      <c r="B54" s="65" t="s">
        <v>6</v>
      </c>
      <c r="C54" s="212"/>
      <c r="D54" s="64">
        <f>SUM(E54:I54)</f>
        <v>89900</v>
      </c>
      <c r="E54" s="60">
        <v>89900</v>
      </c>
      <c r="F54" s="60">
        <v>0</v>
      </c>
      <c r="G54" s="60">
        <v>0</v>
      </c>
      <c r="H54" s="60">
        <v>0</v>
      </c>
      <c r="I54" s="60">
        <v>0</v>
      </c>
      <c r="J54" s="79"/>
    </row>
    <row r="55" spans="1:10" ht="46.5" customHeight="1" x14ac:dyDescent="0.2">
      <c r="A55" s="204"/>
      <c r="B55" s="65" t="s">
        <v>10</v>
      </c>
      <c r="C55" s="212"/>
      <c r="D55" s="64">
        <f>SUM(E55:I55)</f>
        <v>1000</v>
      </c>
      <c r="E55" s="60">
        <v>1000</v>
      </c>
      <c r="F55" s="60">
        <v>0</v>
      </c>
      <c r="G55" s="60">
        <v>0</v>
      </c>
      <c r="H55" s="60">
        <v>0</v>
      </c>
      <c r="I55" s="60">
        <v>0</v>
      </c>
      <c r="J55" s="79"/>
    </row>
    <row r="56" spans="1:10" ht="18" customHeight="1" x14ac:dyDescent="0.2">
      <c r="A56" s="204"/>
      <c r="B56" s="65" t="s">
        <v>23</v>
      </c>
      <c r="C56" s="199"/>
      <c r="D56" s="64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79"/>
    </row>
    <row r="57" spans="1:10" s="56" customFormat="1" ht="164.25" customHeight="1" x14ac:dyDescent="0.2">
      <c r="A57" s="96" t="s">
        <v>151</v>
      </c>
      <c r="B57" s="74"/>
      <c r="C57" s="74"/>
      <c r="D57" s="62"/>
      <c r="E57" s="76"/>
      <c r="F57" s="76"/>
      <c r="G57" s="76"/>
      <c r="H57" s="77"/>
      <c r="I57" s="77"/>
      <c r="J57" s="78"/>
    </row>
    <row r="58" spans="1:10" ht="18" customHeight="1" x14ac:dyDescent="0.2">
      <c r="A58" s="204" t="s">
        <v>220</v>
      </c>
      <c r="B58" s="65" t="s">
        <v>2</v>
      </c>
      <c r="C58" s="198" t="s">
        <v>13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75"/>
    </row>
    <row r="59" spans="1:10" ht="32.25" customHeight="1" x14ac:dyDescent="0.2">
      <c r="A59" s="204"/>
      <c r="B59" s="65" t="s">
        <v>1</v>
      </c>
      <c r="C59" s="212"/>
      <c r="D59" s="64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75"/>
    </row>
    <row r="60" spans="1:10" ht="32.25" customHeight="1" x14ac:dyDescent="0.2">
      <c r="A60" s="204"/>
      <c r="B60" s="65" t="s">
        <v>6</v>
      </c>
      <c r="C60" s="212"/>
      <c r="D60" s="64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79"/>
    </row>
    <row r="61" spans="1:10" ht="46.5" customHeight="1" x14ac:dyDescent="0.2">
      <c r="A61" s="204"/>
      <c r="B61" s="65" t="s">
        <v>10</v>
      </c>
      <c r="C61" s="212"/>
      <c r="D61" s="64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79"/>
    </row>
    <row r="62" spans="1:10" ht="18" customHeight="1" x14ac:dyDescent="0.2">
      <c r="A62" s="204"/>
      <c r="B62" s="65" t="s">
        <v>23</v>
      </c>
      <c r="C62" s="199"/>
      <c r="D62" s="64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79"/>
    </row>
    <row r="63" spans="1:10" ht="18" customHeight="1" x14ac:dyDescent="0.2">
      <c r="A63" s="204" t="s">
        <v>219</v>
      </c>
      <c r="B63" s="65" t="s">
        <v>2</v>
      </c>
      <c r="C63" s="198" t="s">
        <v>13</v>
      </c>
      <c r="D63" s="135">
        <v>7642.05</v>
      </c>
      <c r="E63" s="64">
        <v>3550</v>
      </c>
      <c r="F63" s="64">
        <v>0</v>
      </c>
      <c r="G63" s="135">
        <v>4092.05</v>
      </c>
      <c r="H63" s="64">
        <v>0</v>
      </c>
      <c r="I63" s="64">
        <v>0</v>
      </c>
      <c r="J63" s="75"/>
    </row>
    <row r="64" spans="1:10" ht="32.25" customHeight="1" x14ac:dyDescent="0.2">
      <c r="A64" s="204"/>
      <c r="B64" s="65" t="s">
        <v>1</v>
      </c>
      <c r="C64" s="212"/>
      <c r="D64" s="64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75"/>
    </row>
    <row r="65" spans="1:10" ht="32.25" customHeight="1" x14ac:dyDescent="0.2">
      <c r="A65" s="204"/>
      <c r="B65" s="65" t="s">
        <v>6</v>
      </c>
      <c r="C65" s="212"/>
      <c r="D65" s="64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79"/>
    </row>
    <row r="66" spans="1:10" ht="46.5" customHeight="1" x14ac:dyDescent="0.2">
      <c r="A66" s="204"/>
      <c r="B66" s="65" t="s">
        <v>10</v>
      </c>
      <c r="C66" s="212"/>
      <c r="D66" s="135">
        <v>7642.05</v>
      </c>
      <c r="E66" s="60">
        <v>3550</v>
      </c>
      <c r="F66" s="60">
        <v>0</v>
      </c>
      <c r="G66" s="134">
        <v>4092.05</v>
      </c>
      <c r="H66" s="60">
        <v>0</v>
      </c>
      <c r="I66" s="60">
        <v>0</v>
      </c>
      <c r="J66" s="79"/>
    </row>
    <row r="67" spans="1:10" ht="18" customHeight="1" x14ac:dyDescent="0.2">
      <c r="A67" s="204"/>
      <c r="B67" s="65" t="s">
        <v>23</v>
      </c>
      <c r="C67" s="199"/>
      <c r="D67" s="64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79"/>
    </row>
    <row r="68" spans="1:10" ht="18" customHeight="1" x14ac:dyDescent="0.2">
      <c r="A68" s="204" t="s">
        <v>152</v>
      </c>
      <c r="B68" s="65" t="s">
        <v>2</v>
      </c>
      <c r="C68" s="198" t="s">
        <v>13</v>
      </c>
      <c r="D68" s="64">
        <f>SUM(E68:I68)</f>
        <v>22000</v>
      </c>
      <c r="E68" s="64">
        <f>SUM(E69:E72)</f>
        <v>1000</v>
      </c>
      <c r="F68" s="64">
        <v>21000</v>
      </c>
      <c r="G68" s="64">
        <v>0</v>
      </c>
      <c r="H68" s="60">
        <f t="shared" ref="H68:I68" si="0">SUM(H69:H72)</f>
        <v>0</v>
      </c>
      <c r="I68" s="64">
        <f t="shared" si="0"/>
        <v>0</v>
      </c>
      <c r="J68" s="75"/>
    </row>
    <row r="69" spans="1:10" ht="29.25" customHeight="1" x14ac:dyDescent="0.2">
      <c r="A69" s="204"/>
      <c r="B69" s="65" t="s">
        <v>1</v>
      </c>
      <c r="C69" s="212"/>
      <c r="D69" s="64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75"/>
    </row>
    <row r="70" spans="1:10" ht="30.75" customHeight="1" x14ac:dyDescent="0.2">
      <c r="A70" s="204"/>
      <c r="B70" s="65" t="s">
        <v>6</v>
      </c>
      <c r="C70" s="212"/>
      <c r="D70" s="64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79"/>
    </row>
    <row r="71" spans="1:10" ht="46.5" customHeight="1" x14ac:dyDescent="0.2">
      <c r="A71" s="204"/>
      <c r="B71" s="65" t="s">
        <v>10</v>
      </c>
      <c r="C71" s="212"/>
      <c r="D71" s="64">
        <v>11000</v>
      </c>
      <c r="E71" s="60">
        <v>500</v>
      </c>
      <c r="F71" s="60">
        <v>10500</v>
      </c>
      <c r="G71" s="60">
        <v>0</v>
      </c>
      <c r="H71" s="60">
        <v>0</v>
      </c>
      <c r="I71" s="60">
        <v>0</v>
      </c>
      <c r="J71" s="79"/>
    </row>
    <row r="72" spans="1:10" ht="18" customHeight="1" x14ac:dyDescent="0.2">
      <c r="A72" s="204"/>
      <c r="B72" s="65" t="s">
        <v>23</v>
      </c>
      <c r="C72" s="199"/>
      <c r="D72" s="64">
        <v>11000</v>
      </c>
      <c r="E72" s="60">
        <v>500</v>
      </c>
      <c r="F72" s="60">
        <v>10500</v>
      </c>
      <c r="G72" s="60">
        <v>0</v>
      </c>
      <c r="H72" s="60">
        <v>0</v>
      </c>
      <c r="I72" s="60">
        <v>0</v>
      </c>
      <c r="J72" s="79"/>
    </row>
    <row r="73" spans="1:10" ht="22.5" customHeight="1" x14ac:dyDescent="0.2">
      <c r="A73" s="201" t="s">
        <v>218</v>
      </c>
      <c r="B73" s="65" t="s">
        <v>2</v>
      </c>
      <c r="C73" s="198" t="s">
        <v>13</v>
      </c>
      <c r="D73" s="64">
        <f>SUM(E73:I73)</f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80"/>
    </row>
    <row r="74" spans="1:10" ht="30" customHeight="1" x14ac:dyDescent="0.2">
      <c r="A74" s="222"/>
      <c r="B74" s="65" t="s">
        <v>1</v>
      </c>
      <c r="C74" s="212"/>
      <c r="D74" s="64"/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80"/>
    </row>
    <row r="75" spans="1:10" ht="28.5" customHeight="1" x14ac:dyDescent="0.2">
      <c r="A75" s="222"/>
      <c r="B75" s="65" t="s">
        <v>6</v>
      </c>
      <c r="C75" s="212"/>
      <c r="D75" s="64">
        <v>0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80"/>
    </row>
    <row r="76" spans="1:10" ht="45" customHeight="1" x14ac:dyDescent="0.2">
      <c r="A76" s="222"/>
      <c r="B76" s="65" t="s">
        <v>10</v>
      </c>
      <c r="C76" s="212"/>
      <c r="D76" s="64">
        <f>SUM(E76:I76)</f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80"/>
    </row>
    <row r="77" spans="1:10" ht="18" customHeight="1" x14ac:dyDescent="0.2">
      <c r="A77" s="223"/>
      <c r="B77" s="65" t="s">
        <v>23</v>
      </c>
      <c r="C77" s="199"/>
      <c r="D77" s="64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80"/>
    </row>
    <row r="78" spans="1:10" ht="22.5" customHeight="1" x14ac:dyDescent="0.2">
      <c r="A78" s="201" t="s">
        <v>217</v>
      </c>
      <c r="B78" s="65" t="s">
        <v>2</v>
      </c>
      <c r="C78" s="198" t="s">
        <v>13</v>
      </c>
      <c r="D78" s="64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80"/>
    </row>
    <row r="79" spans="1:10" ht="30" customHeight="1" x14ac:dyDescent="0.2">
      <c r="A79" s="222"/>
      <c r="B79" s="65" t="s">
        <v>1</v>
      </c>
      <c r="C79" s="212"/>
      <c r="D79" s="64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80"/>
    </row>
    <row r="80" spans="1:10" ht="28.5" customHeight="1" x14ac:dyDescent="0.2">
      <c r="A80" s="222"/>
      <c r="B80" s="65" t="s">
        <v>6</v>
      </c>
      <c r="C80" s="212"/>
      <c r="D80" s="64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80"/>
    </row>
    <row r="81" spans="1:10" ht="45" customHeight="1" x14ac:dyDescent="0.2">
      <c r="A81" s="222"/>
      <c r="B81" s="65" t="s">
        <v>10</v>
      </c>
      <c r="C81" s="212"/>
      <c r="D81" s="64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80"/>
    </row>
    <row r="82" spans="1:10" ht="18" customHeight="1" x14ac:dyDescent="0.2">
      <c r="A82" s="223"/>
      <c r="B82" s="65" t="s">
        <v>23</v>
      </c>
      <c r="C82" s="199"/>
      <c r="D82" s="64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80"/>
    </row>
    <row r="83" spans="1:10" ht="20.25" customHeight="1" x14ac:dyDescent="0.2">
      <c r="A83" s="204" t="s">
        <v>284</v>
      </c>
      <c r="B83" s="65" t="s">
        <v>2</v>
      </c>
      <c r="C83" s="198" t="s">
        <v>13</v>
      </c>
      <c r="D83" s="64">
        <f>SUM(E83:I83)</f>
        <v>85454.68</v>
      </c>
      <c r="E83" s="60">
        <v>0</v>
      </c>
      <c r="F83" s="60">
        <v>0</v>
      </c>
      <c r="G83" s="179">
        <v>6454.68</v>
      </c>
      <c r="H83" s="60">
        <v>79000</v>
      </c>
      <c r="I83" s="60">
        <v>0</v>
      </c>
      <c r="J83" s="80"/>
    </row>
    <row r="84" spans="1:10" ht="30.75" customHeight="1" x14ac:dyDescent="0.2">
      <c r="A84" s="204"/>
      <c r="B84" s="65" t="s">
        <v>1</v>
      </c>
      <c r="C84" s="212"/>
      <c r="D84" s="64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80"/>
    </row>
    <row r="85" spans="1:10" ht="32.25" customHeight="1" x14ac:dyDescent="0.2">
      <c r="A85" s="204"/>
      <c r="B85" s="65" t="s">
        <v>6</v>
      </c>
      <c r="C85" s="212"/>
      <c r="D85" s="64">
        <v>0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80"/>
    </row>
    <row r="86" spans="1:10" ht="30" x14ac:dyDescent="0.2">
      <c r="A86" s="204"/>
      <c r="B86" s="65" t="s">
        <v>10</v>
      </c>
      <c r="C86" s="212"/>
      <c r="D86" s="64">
        <f>SUM(E86:I86)</f>
        <v>85454.68</v>
      </c>
      <c r="E86" s="60">
        <v>0</v>
      </c>
      <c r="F86" s="60">
        <v>0</v>
      </c>
      <c r="G86" s="179">
        <v>6454.68</v>
      </c>
      <c r="H86" s="60">
        <v>79000</v>
      </c>
      <c r="I86" s="60">
        <v>0</v>
      </c>
      <c r="J86" s="80"/>
    </row>
    <row r="87" spans="1:10" ht="18" customHeight="1" x14ac:dyDescent="0.2">
      <c r="A87" s="204"/>
      <c r="B87" s="65" t="s">
        <v>23</v>
      </c>
      <c r="C87" s="199"/>
      <c r="D87" s="64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80"/>
    </row>
    <row r="88" spans="1:10" s="56" customFormat="1" ht="93.75" customHeight="1" x14ac:dyDescent="0.2">
      <c r="A88" s="96" t="s">
        <v>138</v>
      </c>
      <c r="B88" s="74"/>
      <c r="C88" s="74"/>
      <c r="D88" s="62"/>
      <c r="E88" s="76"/>
      <c r="F88" s="76"/>
      <c r="G88" s="76"/>
      <c r="H88" s="77"/>
      <c r="I88" s="77"/>
      <c r="J88" s="78"/>
    </row>
    <row r="89" spans="1:10" ht="18" customHeight="1" x14ac:dyDescent="0.2">
      <c r="A89" s="204" t="s">
        <v>216</v>
      </c>
      <c r="B89" s="65" t="s">
        <v>2</v>
      </c>
      <c r="C89" s="198" t="s">
        <v>13</v>
      </c>
      <c r="D89" s="64">
        <f t="shared" ref="D89:D92" si="1">SUM(E89:I89)</f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78"/>
    </row>
    <row r="90" spans="1:10" ht="29.25" customHeight="1" x14ac:dyDescent="0.2">
      <c r="A90" s="204"/>
      <c r="B90" s="65" t="s">
        <v>1</v>
      </c>
      <c r="C90" s="212"/>
      <c r="D90" s="64">
        <f t="shared" si="1"/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78"/>
    </row>
    <row r="91" spans="1:10" ht="30.75" customHeight="1" x14ac:dyDescent="0.2">
      <c r="A91" s="204"/>
      <c r="B91" s="65" t="s">
        <v>6</v>
      </c>
      <c r="C91" s="212"/>
      <c r="D91" s="64">
        <f t="shared" si="1"/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2"/>
    </row>
    <row r="92" spans="1:10" ht="46.5" customHeight="1" x14ac:dyDescent="0.2">
      <c r="A92" s="204"/>
      <c r="B92" s="65" t="s">
        <v>10</v>
      </c>
      <c r="C92" s="212"/>
      <c r="D92" s="64">
        <f t="shared" si="1"/>
        <v>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2"/>
    </row>
    <row r="93" spans="1:10" ht="18" customHeight="1" x14ac:dyDescent="0.2">
      <c r="A93" s="204"/>
      <c r="B93" s="65" t="s">
        <v>23</v>
      </c>
      <c r="C93" s="199"/>
      <c r="D93" s="64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2"/>
    </row>
    <row r="94" spans="1:10" ht="15.75" customHeight="1" x14ac:dyDescent="0.2">
      <c r="A94" s="197" t="s">
        <v>82</v>
      </c>
      <c r="B94" s="197"/>
      <c r="C94" s="197"/>
      <c r="D94" s="197"/>
      <c r="E94" s="197"/>
      <c r="F94" s="197"/>
      <c r="G94" s="197"/>
      <c r="H94" s="197"/>
      <c r="I94" s="197"/>
      <c r="J94" s="197"/>
    </row>
    <row r="95" spans="1:10" ht="150.75" customHeight="1" x14ac:dyDescent="0.2">
      <c r="A95" s="97" t="s">
        <v>144</v>
      </c>
      <c r="B95" s="81"/>
      <c r="C95" s="82"/>
      <c r="D95" s="80"/>
      <c r="E95" s="80"/>
      <c r="F95" s="80"/>
      <c r="G95" s="80"/>
      <c r="H95" s="80"/>
      <c r="I95" s="80"/>
      <c r="J95" s="80"/>
    </row>
    <row r="96" spans="1:10" s="56" customFormat="1" ht="15" customHeight="1" x14ac:dyDescent="0.2">
      <c r="A96" s="204" t="s">
        <v>215</v>
      </c>
      <c r="B96" s="65" t="s">
        <v>2</v>
      </c>
      <c r="C96" s="198" t="s">
        <v>13</v>
      </c>
      <c r="D96" s="64">
        <v>0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80"/>
    </row>
    <row r="97" spans="1:19" s="56" customFormat="1" ht="30" customHeight="1" x14ac:dyDescent="0.2">
      <c r="A97" s="204"/>
      <c r="B97" s="65" t="s">
        <v>1</v>
      </c>
      <c r="C97" s="212"/>
      <c r="D97" s="64">
        <v>0</v>
      </c>
      <c r="E97" s="60">
        <v>0</v>
      </c>
      <c r="F97" s="60">
        <v>0</v>
      </c>
      <c r="G97" s="60">
        <v>0</v>
      </c>
      <c r="H97" s="60">
        <v>0</v>
      </c>
      <c r="I97" s="60">
        <v>0</v>
      </c>
      <c r="J97" s="80"/>
    </row>
    <row r="98" spans="1:19" s="56" customFormat="1" ht="30" customHeight="1" x14ac:dyDescent="0.2">
      <c r="A98" s="204"/>
      <c r="B98" s="65" t="s">
        <v>6</v>
      </c>
      <c r="C98" s="212"/>
      <c r="D98" s="64">
        <v>0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80"/>
    </row>
    <row r="99" spans="1:19" s="56" customFormat="1" ht="48" customHeight="1" x14ac:dyDescent="0.2">
      <c r="A99" s="204"/>
      <c r="B99" s="65" t="s">
        <v>10</v>
      </c>
      <c r="C99" s="212"/>
      <c r="D99" s="64">
        <v>0</v>
      </c>
      <c r="E99" s="60">
        <v>0</v>
      </c>
      <c r="F99" s="60">
        <v>0</v>
      </c>
      <c r="G99" s="60">
        <v>0</v>
      </c>
      <c r="H99" s="60">
        <v>0</v>
      </c>
      <c r="I99" s="60">
        <v>0</v>
      </c>
      <c r="J99" s="80"/>
    </row>
    <row r="100" spans="1:19" s="56" customFormat="1" ht="17.25" customHeight="1" x14ac:dyDescent="0.2">
      <c r="A100" s="204"/>
      <c r="B100" s="65" t="s">
        <v>23</v>
      </c>
      <c r="C100" s="199"/>
      <c r="D100" s="64">
        <v>0</v>
      </c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80"/>
    </row>
    <row r="101" spans="1:19" s="56" customFormat="1" ht="17.25" customHeight="1" x14ac:dyDescent="0.2">
      <c r="A101" s="204" t="s">
        <v>169</v>
      </c>
      <c r="B101" s="65" t="s">
        <v>2</v>
      </c>
      <c r="C101" s="198" t="s">
        <v>13</v>
      </c>
      <c r="D101" s="64">
        <v>356688</v>
      </c>
      <c r="E101" s="60">
        <v>0</v>
      </c>
      <c r="F101" s="60">
        <v>356688</v>
      </c>
      <c r="G101" s="60">
        <v>0</v>
      </c>
      <c r="H101" s="60">
        <v>0</v>
      </c>
      <c r="I101" s="64">
        <v>0</v>
      </c>
      <c r="J101" s="80"/>
    </row>
    <row r="102" spans="1:19" s="56" customFormat="1" ht="38.25" customHeight="1" x14ac:dyDescent="0.2">
      <c r="A102" s="204"/>
      <c r="B102" s="65" t="s">
        <v>1</v>
      </c>
      <c r="C102" s="212"/>
      <c r="D102" s="64">
        <v>0</v>
      </c>
      <c r="E102" s="60">
        <v>0</v>
      </c>
      <c r="F102" s="60">
        <v>0</v>
      </c>
      <c r="G102" s="60">
        <v>0</v>
      </c>
      <c r="H102" s="60">
        <v>0</v>
      </c>
      <c r="I102" s="60">
        <v>0</v>
      </c>
      <c r="J102" s="80"/>
    </row>
    <row r="103" spans="1:19" s="56" customFormat="1" ht="30.75" customHeight="1" x14ac:dyDescent="0.2">
      <c r="A103" s="204"/>
      <c r="B103" s="65" t="s">
        <v>6</v>
      </c>
      <c r="C103" s="212"/>
      <c r="D103" s="64">
        <v>0</v>
      </c>
      <c r="E103" s="60">
        <v>0</v>
      </c>
      <c r="F103" s="60">
        <v>0</v>
      </c>
      <c r="G103" s="60">
        <v>0</v>
      </c>
      <c r="H103" s="60">
        <v>0</v>
      </c>
      <c r="I103" s="60">
        <v>0</v>
      </c>
      <c r="J103" s="80"/>
    </row>
    <row r="104" spans="1:19" s="56" customFormat="1" ht="47.25" customHeight="1" x14ac:dyDescent="0.2">
      <c r="A104" s="204"/>
      <c r="B104" s="65" t="s">
        <v>10</v>
      </c>
      <c r="C104" s="212"/>
      <c r="D104" s="64">
        <v>356688</v>
      </c>
      <c r="E104" s="60">
        <v>0</v>
      </c>
      <c r="F104" s="60">
        <v>356688</v>
      </c>
      <c r="G104" s="60">
        <v>0</v>
      </c>
      <c r="H104" s="60">
        <v>0</v>
      </c>
      <c r="I104" s="60">
        <v>0</v>
      </c>
      <c r="J104" s="80"/>
    </row>
    <row r="105" spans="1:19" s="56" customFormat="1" ht="17.25" customHeight="1" x14ac:dyDescent="0.2">
      <c r="A105" s="204"/>
      <c r="B105" s="65" t="s">
        <v>23</v>
      </c>
      <c r="C105" s="199"/>
      <c r="D105" s="64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80"/>
    </row>
    <row r="106" spans="1:19" s="56" customFormat="1" ht="15" customHeight="1" x14ac:dyDescent="0.2">
      <c r="A106" s="219" t="s">
        <v>250</v>
      </c>
      <c r="B106" s="65" t="s">
        <v>2</v>
      </c>
      <c r="C106" s="198" t="s">
        <v>13</v>
      </c>
      <c r="D106" s="64">
        <v>0</v>
      </c>
      <c r="E106" s="60">
        <v>0</v>
      </c>
      <c r="F106" s="60">
        <v>0</v>
      </c>
      <c r="G106" s="60">
        <v>0</v>
      </c>
      <c r="H106" s="60">
        <v>0</v>
      </c>
      <c r="I106" s="64">
        <v>0</v>
      </c>
      <c r="J106" s="83"/>
    </row>
    <row r="107" spans="1:19" s="56" customFormat="1" ht="30" customHeight="1" x14ac:dyDescent="0.2">
      <c r="A107" s="220"/>
      <c r="B107" s="65" t="s">
        <v>1</v>
      </c>
      <c r="C107" s="212"/>
      <c r="D107" s="64">
        <v>0</v>
      </c>
      <c r="E107" s="60">
        <v>0</v>
      </c>
      <c r="F107" s="60">
        <v>0</v>
      </c>
      <c r="G107" s="60">
        <v>0</v>
      </c>
      <c r="H107" s="60">
        <v>0</v>
      </c>
      <c r="I107" s="60">
        <v>0</v>
      </c>
      <c r="J107" s="83"/>
    </row>
    <row r="108" spans="1:19" s="56" customFormat="1" ht="30" customHeight="1" x14ac:dyDescent="0.2">
      <c r="A108" s="220"/>
      <c r="B108" s="65" t="s">
        <v>6</v>
      </c>
      <c r="C108" s="212"/>
      <c r="D108" s="64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83"/>
    </row>
    <row r="109" spans="1:19" s="56" customFormat="1" ht="48" customHeight="1" x14ac:dyDescent="0.2">
      <c r="A109" s="220"/>
      <c r="B109" s="65" t="s">
        <v>10</v>
      </c>
      <c r="C109" s="212"/>
      <c r="D109" s="64">
        <v>0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83"/>
    </row>
    <row r="110" spans="1:19" s="56" customFormat="1" ht="17.25" customHeight="1" x14ac:dyDescent="0.2">
      <c r="A110" s="221"/>
      <c r="B110" s="65" t="s">
        <v>23</v>
      </c>
      <c r="C110" s="199"/>
      <c r="D110" s="64">
        <v>0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J110" s="83"/>
      <c r="M110" s="193"/>
    </row>
    <row r="111" spans="1:19" s="56" customFormat="1" ht="17.25" customHeight="1" x14ac:dyDescent="0.2">
      <c r="A111" s="187" t="s">
        <v>287</v>
      </c>
      <c r="B111" s="177" t="s">
        <v>2</v>
      </c>
      <c r="C111" s="190" t="s">
        <v>13</v>
      </c>
      <c r="D111" s="169">
        <v>0</v>
      </c>
      <c r="E111" s="170">
        <v>0</v>
      </c>
      <c r="F111" s="170">
        <v>0</v>
      </c>
      <c r="G111" s="170">
        <v>0</v>
      </c>
      <c r="H111" s="170">
        <v>0</v>
      </c>
      <c r="I111" s="169">
        <v>0</v>
      </c>
      <c r="J111" s="178"/>
      <c r="K111" s="173"/>
      <c r="L111" s="174"/>
      <c r="M111" s="194"/>
      <c r="N111" s="176"/>
      <c r="O111" s="176"/>
      <c r="P111" s="176"/>
      <c r="Q111" s="176"/>
      <c r="R111" s="176"/>
      <c r="S111" s="49"/>
    </row>
    <row r="112" spans="1:19" s="56" customFormat="1" ht="17.25" customHeight="1" x14ac:dyDescent="0.2">
      <c r="A112" s="188"/>
      <c r="B112" s="177" t="s">
        <v>1</v>
      </c>
      <c r="C112" s="191"/>
      <c r="D112" s="169">
        <v>0</v>
      </c>
      <c r="E112" s="170">
        <v>0</v>
      </c>
      <c r="F112" s="170">
        <v>0</v>
      </c>
      <c r="G112" s="170">
        <v>0</v>
      </c>
      <c r="H112" s="170">
        <v>0</v>
      </c>
      <c r="I112" s="170">
        <v>0</v>
      </c>
      <c r="J112" s="178"/>
      <c r="K112" s="173"/>
      <c r="L112" s="174"/>
      <c r="M112" s="194"/>
      <c r="N112" s="176"/>
      <c r="O112" s="176"/>
      <c r="P112" s="176"/>
      <c r="Q112" s="176"/>
      <c r="R112" s="176"/>
      <c r="S112" s="49"/>
    </row>
    <row r="113" spans="1:19" s="56" customFormat="1" ht="33.6" customHeight="1" x14ac:dyDescent="0.2">
      <c r="A113" s="188"/>
      <c r="B113" s="177" t="s">
        <v>6</v>
      </c>
      <c r="C113" s="191"/>
      <c r="D113" s="169">
        <v>0</v>
      </c>
      <c r="E113" s="170">
        <v>0</v>
      </c>
      <c r="F113" s="170">
        <v>0</v>
      </c>
      <c r="G113" s="170">
        <v>0</v>
      </c>
      <c r="H113" s="170">
        <v>0</v>
      </c>
      <c r="I113" s="170">
        <v>0</v>
      </c>
      <c r="J113" s="178"/>
      <c r="K113" s="173"/>
      <c r="L113" s="174"/>
      <c r="M113" s="194"/>
      <c r="N113" s="176"/>
      <c r="O113" s="176"/>
      <c r="P113" s="176"/>
      <c r="Q113" s="176"/>
      <c r="R113" s="176"/>
      <c r="S113" s="49"/>
    </row>
    <row r="114" spans="1:19" s="56" customFormat="1" ht="33" customHeight="1" x14ac:dyDescent="0.2">
      <c r="A114" s="188"/>
      <c r="B114" s="177" t="s">
        <v>10</v>
      </c>
      <c r="C114" s="191"/>
      <c r="D114" s="169">
        <v>0</v>
      </c>
      <c r="E114" s="170">
        <v>0</v>
      </c>
      <c r="F114" s="170">
        <v>0</v>
      </c>
      <c r="G114" s="170">
        <v>0</v>
      </c>
      <c r="H114" s="170">
        <v>0</v>
      </c>
      <c r="I114" s="170">
        <v>0</v>
      </c>
      <c r="J114" s="178"/>
      <c r="K114" s="173"/>
      <c r="L114" s="174"/>
      <c r="M114" s="195"/>
      <c r="N114" s="176"/>
      <c r="O114" s="176"/>
      <c r="P114" s="176"/>
      <c r="Q114" s="176"/>
      <c r="R114" s="176"/>
      <c r="S114" s="49"/>
    </row>
    <row r="115" spans="1:19" s="56" customFormat="1" ht="17.25" customHeight="1" x14ac:dyDescent="0.2">
      <c r="A115" s="189"/>
      <c r="B115" s="177" t="s">
        <v>23</v>
      </c>
      <c r="C115" s="192"/>
      <c r="D115" s="169">
        <v>0</v>
      </c>
      <c r="E115" s="170">
        <v>0</v>
      </c>
      <c r="F115" s="170">
        <v>0</v>
      </c>
      <c r="G115" s="170">
        <v>0</v>
      </c>
      <c r="H115" s="170">
        <v>0</v>
      </c>
      <c r="I115" s="170">
        <v>0</v>
      </c>
      <c r="J115" s="178"/>
      <c r="K115" s="173"/>
      <c r="L115" s="174"/>
      <c r="M115" s="175"/>
      <c r="N115" s="176"/>
      <c r="O115" s="176"/>
      <c r="P115" s="176"/>
      <c r="Q115" s="176"/>
      <c r="R115" s="176"/>
      <c r="S115" s="49"/>
    </row>
    <row r="116" spans="1:19" ht="150" customHeight="1" x14ac:dyDescent="0.2">
      <c r="A116" s="98" t="s">
        <v>155</v>
      </c>
      <c r="B116" s="81"/>
      <c r="C116" s="82"/>
      <c r="D116" s="80"/>
      <c r="E116" s="80"/>
      <c r="F116" s="80"/>
      <c r="G116" s="80"/>
      <c r="H116" s="80"/>
      <c r="I116" s="80"/>
      <c r="J116" s="80"/>
    </row>
    <row r="117" spans="1:19" ht="15" customHeight="1" x14ac:dyDescent="0.2">
      <c r="A117" s="204" t="s">
        <v>214</v>
      </c>
      <c r="B117" s="65" t="s">
        <v>2</v>
      </c>
      <c r="C117" s="198" t="s">
        <v>13</v>
      </c>
      <c r="D117" s="64">
        <f>E117+F117+G117+H117+I117</f>
        <v>0</v>
      </c>
      <c r="E117" s="64">
        <v>0</v>
      </c>
      <c r="F117" s="64">
        <v>0</v>
      </c>
      <c r="G117" s="60">
        <f>SUM(G118:G121)</f>
        <v>0</v>
      </c>
      <c r="H117" s="60">
        <f>SUM(H118:H121)</f>
        <v>0</v>
      </c>
      <c r="I117" s="64">
        <v>0</v>
      </c>
      <c r="J117" s="80"/>
    </row>
    <row r="118" spans="1:19" ht="15" x14ac:dyDescent="0.2">
      <c r="A118" s="204"/>
      <c r="B118" s="65" t="s">
        <v>1</v>
      </c>
      <c r="C118" s="212"/>
      <c r="D118" s="64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80"/>
    </row>
    <row r="119" spans="1:19" ht="30" x14ac:dyDescent="0.2">
      <c r="A119" s="204"/>
      <c r="B119" s="65" t="s">
        <v>6</v>
      </c>
      <c r="C119" s="212"/>
      <c r="D119" s="64">
        <f>E119+F119+G119+H119+I119</f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80"/>
    </row>
    <row r="120" spans="1:19" ht="30" x14ac:dyDescent="0.2">
      <c r="A120" s="204"/>
      <c r="B120" s="65" t="s">
        <v>10</v>
      </c>
      <c r="C120" s="212"/>
      <c r="D120" s="64">
        <f>E120+F120+G120+H120+I120</f>
        <v>0</v>
      </c>
      <c r="E120" s="60">
        <v>0</v>
      </c>
      <c r="F120" s="60">
        <v>0</v>
      </c>
      <c r="G120" s="60">
        <v>0</v>
      </c>
      <c r="H120" s="60">
        <v>0</v>
      </c>
      <c r="I120" s="60">
        <v>0</v>
      </c>
      <c r="J120" s="80"/>
    </row>
    <row r="121" spans="1:19" ht="15" x14ac:dyDescent="0.2">
      <c r="A121" s="204"/>
      <c r="B121" s="65" t="s">
        <v>23</v>
      </c>
      <c r="C121" s="199"/>
      <c r="D121" s="64">
        <v>0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  <c r="J121" s="80"/>
    </row>
    <row r="122" spans="1:19" ht="24" customHeight="1" x14ac:dyDescent="0.2">
      <c r="A122" s="204" t="s">
        <v>213</v>
      </c>
      <c r="B122" s="65" t="s">
        <v>2</v>
      </c>
      <c r="C122" s="198" t="s">
        <v>13</v>
      </c>
      <c r="D122" s="64">
        <v>0</v>
      </c>
      <c r="E122" s="64">
        <v>0</v>
      </c>
      <c r="F122" s="64">
        <v>0</v>
      </c>
      <c r="G122" s="60">
        <v>0</v>
      </c>
      <c r="H122" s="60">
        <v>0</v>
      </c>
      <c r="I122" s="64">
        <v>0</v>
      </c>
      <c r="J122" s="80"/>
    </row>
    <row r="123" spans="1:19" ht="15" x14ac:dyDescent="0.2">
      <c r="A123" s="204"/>
      <c r="B123" s="65" t="s">
        <v>1</v>
      </c>
      <c r="C123" s="212"/>
      <c r="D123" s="64">
        <v>0</v>
      </c>
      <c r="E123" s="60">
        <v>0</v>
      </c>
      <c r="F123" s="60">
        <v>0</v>
      </c>
      <c r="G123" s="60">
        <v>0</v>
      </c>
      <c r="H123" s="60">
        <v>0</v>
      </c>
      <c r="I123" s="60">
        <v>0</v>
      </c>
      <c r="J123" s="80"/>
    </row>
    <row r="124" spans="1:19" ht="30" x14ac:dyDescent="0.2">
      <c r="A124" s="204"/>
      <c r="B124" s="65" t="s">
        <v>6</v>
      </c>
      <c r="C124" s="212"/>
      <c r="D124" s="64">
        <v>0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80"/>
    </row>
    <row r="125" spans="1:19" ht="30" x14ac:dyDescent="0.2">
      <c r="A125" s="204"/>
      <c r="B125" s="65" t="s">
        <v>10</v>
      </c>
      <c r="C125" s="212"/>
      <c r="D125" s="64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80"/>
    </row>
    <row r="126" spans="1:19" ht="23.25" customHeight="1" x14ac:dyDescent="0.2">
      <c r="A126" s="204"/>
      <c r="B126" s="65" t="s">
        <v>23</v>
      </c>
      <c r="C126" s="199"/>
      <c r="D126" s="64">
        <v>0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80"/>
    </row>
    <row r="127" spans="1:19" ht="150" customHeight="1" x14ac:dyDescent="0.2">
      <c r="A127" s="99" t="s">
        <v>212</v>
      </c>
      <c r="B127" s="65"/>
      <c r="C127" s="84"/>
      <c r="D127" s="64"/>
      <c r="E127" s="60"/>
      <c r="F127" s="60"/>
      <c r="G127" s="60"/>
      <c r="H127" s="60"/>
      <c r="I127" s="60"/>
      <c r="J127" s="80"/>
    </row>
    <row r="128" spans="1:19" ht="21.75" customHeight="1" x14ac:dyDescent="0.2">
      <c r="A128" s="201" t="s">
        <v>211</v>
      </c>
      <c r="B128" s="65" t="s">
        <v>2</v>
      </c>
      <c r="C128" s="198"/>
      <c r="D128" s="64">
        <v>19000</v>
      </c>
      <c r="E128" s="60">
        <v>10000</v>
      </c>
      <c r="F128" s="60">
        <v>0</v>
      </c>
      <c r="G128" s="60">
        <v>4000</v>
      </c>
      <c r="H128" s="60">
        <v>5000</v>
      </c>
      <c r="I128" s="60">
        <v>0</v>
      </c>
      <c r="J128" s="80"/>
    </row>
    <row r="129" spans="1:10" ht="33.75" customHeight="1" x14ac:dyDescent="0.2">
      <c r="A129" s="222"/>
      <c r="B129" s="65" t="s">
        <v>1</v>
      </c>
      <c r="C129" s="228"/>
      <c r="D129" s="64">
        <v>0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J129" s="80"/>
    </row>
    <row r="130" spans="1:10" ht="30.75" customHeight="1" x14ac:dyDescent="0.2">
      <c r="A130" s="222"/>
      <c r="B130" s="65" t="s">
        <v>6</v>
      </c>
      <c r="C130" s="228"/>
      <c r="D130" s="64">
        <v>19000</v>
      </c>
      <c r="E130" s="60">
        <v>10000</v>
      </c>
      <c r="F130" s="60">
        <v>0</v>
      </c>
      <c r="G130" s="60">
        <v>4000</v>
      </c>
      <c r="H130" s="60">
        <v>5000</v>
      </c>
      <c r="I130" s="60">
        <v>0</v>
      </c>
      <c r="J130" s="80"/>
    </row>
    <row r="131" spans="1:10" ht="45" customHeight="1" x14ac:dyDescent="0.2">
      <c r="A131" s="222"/>
      <c r="B131" s="65" t="s">
        <v>10</v>
      </c>
      <c r="C131" s="228"/>
      <c r="D131" s="64">
        <v>0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J131" s="80"/>
    </row>
    <row r="132" spans="1:10" ht="273" customHeight="1" x14ac:dyDescent="0.2">
      <c r="A132" s="223"/>
      <c r="B132" s="65" t="s">
        <v>23</v>
      </c>
      <c r="C132" s="229"/>
      <c r="D132" s="64">
        <v>0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J132" s="80"/>
    </row>
    <row r="133" spans="1:10" ht="143.25" customHeight="1" x14ac:dyDescent="0.2">
      <c r="A133" s="99" t="s">
        <v>157</v>
      </c>
      <c r="B133" s="85"/>
      <c r="C133" s="86"/>
      <c r="D133" s="87"/>
      <c r="E133" s="88"/>
      <c r="F133" s="88"/>
      <c r="G133" s="88"/>
      <c r="H133" s="88"/>
      <c r="I133" s="88"/>
      <c r="J133" s="80"/>
    </row>
    <row r="134" spans="1:10" ht="20.25" customHeight="1" x14ac:dyDescent="0.2">
      <c r="A134" s="201" t="s">
        <v>210</v>
      </c>
      <c r="B134" s="65" t="s">
        <v>2</v>
      </c>
      <c r="C134" s="198" t="s">
        <v>13</v>
      </c>
      <c r="D134" s="64">
        <v>4730</v>
      </c>
      <c r="E134" s="60">
        <v>0</v>
      </c>
      <c r="F134" s="60">
        <v>1000</v>
      </c>
      <c r="G134" s="60">
        <v>1730</v>
      </c>
      <c r="H134" s="60">
        <v>1000</v>
      </c>
      <c r="I134" s="60">
        <v>1000</v>
      </c>
      <c r="J134" s="80"/>
    </row>
    <row r="135" spans="1:10" ht="32.25" customHeight="1" x14ac:dyDescent="0.2">
      <c r="A135" s="222"/>
      <c r="B135" s="65" t="s">
        <v>1</v>
      </c>
      <c r="C135" s="212"/>
      <c r="D135" s="64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v>0</v>
      </c>
      <c r="J135" s="80"/>
    </row>
    <row r="136" spans="1:10" ht="28.5" customHeight="1" x14ac:dyDescent="0.2">
      <c r="A136" s="222"/>
      <c r="B136" s="65" t="s">
        <v>6</v>
      </c>
      <c r="C136" s="212"/>
      <c r="D136" s="64">
        <v>0</v>
      </c>
      <c r="E136" s="60">
        <v>0</v>
      </c>
      <c r="F136" s="60">
        <v>0</v>
      </c>
      <c r="G136" s="60">
        <v>0</v>
      </c>
      <c r="H136" s="60">
        <v>0</v>
      </c>
      <c r="I136" s="60">
        <v>0</v>
      </c>
      <c r="J136" s="80"/>
    </row>
    <row r="137" spans="1:10" ht="45.75" customHeight="1" x14ac:dyDescent="0.2">
      <c r="A137" s="222"/>
      <c r="B137" s="65" t="s">
        <v>10</v>
      </c>
      <c r="C137" s="212"/>
      <c r="D137" s="64">
        <v>4730</v>
      </c>
      <c r="E137" s="60">
        <v>0</v>
      </c>
      <c r="F137" s="60">
        <v>1000</v>
      </c>
      <c r="G137" s="60">
        <v>1730</v>
      </c>
      <c r="H137" s="60">
        <v>1000</v>
      </c>
      <c r="I137" s="60">
        <v>1000</v>
      </c>
      <c r="J137" s="80"/>
    </row>
    <row r="138" spans="1:10" ht="15.75" customHeight="1" x14ac:dyDescent="0.2">
      <c r="A138" s="223"/>
      <c r="B138" s="65" t="s">
        <v>23</v>
      </c>
      <c r="C138" s="199"/>
      <c r="D138" s="64">
        <v>0</v>
      </c>
      <c r="E138" s="60">
        <v>0</v>
      </c>
      <c r="F138" s="60">
        <v>0</v>
      </c>
      <c r="G138" s="60">
        <v>0</v>
      </c>
      <c r="H138" s="60">
        <v>0</v>
      </c>
      <c r="I138" s="60">
        <v>0</v>
      </c>
      <c r="J138" s="80"/>
    </row>
    <row r="139" spans="1:10" ht="18" customHeight="1" x14ac:dyDescent="0.2">
      <c r="A139" s="201" t="s">
        <v>209</v>
      </c>
      <c r="B139" s="65" t="s">
        <v>2</v>
      </c>
      <c r="C139" s="198" t="s">
        <v>13</v>
      </c>
      <c r="D139" s="135">
        <v>5126.67</v>
      </c>
      <c r="E139" s="60">
        <v>0</v>
      </c>
      <c r="F139" s="60">
        <v>1000</v>
      </c>
      <c r="G139" s="134">
        <v>2126.67</v>
      </c>
      <c r="H139" s="60">
        <v>1000</v>
      </c>
      <c r="I139" s="60">
        <v>1000</v>
      </c>
      <c r="J139" s="80"/>
    </row>
    <row r="140" spans="1:10" ht="30.75" customHeight="1" x14ac:dyDescent="0.2">
      <c r="A140" s="222"/>
      <c r="B140" s="65" t="s">
        <v>1</v>
      </c>
      <c r="C140" s="212"/>
      <c r="D140" s="64">
        <v>0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80"/>
    </row>
    <row r="141" spans="1:10" ht="32.25" customHeight="1" x14ac:dyDescent="0.2">
      <c r="A141" s="222"/>
      <c r="B141" s="65" t="s">
        <v>6</v>
      </c>
      <c r="C141" s="212"/>
      <c r="D141" s="64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0</v>
      </c>
      <c r="J141" s="80"/>
    </row>
    <row r="142" spans="1:10" ht="45.75" customHeight="1" x14ac:dyDescent="0.2">
      <c r="A142" s="222"/>
      <c r="B142" s="65" t="s">
        <v>10</v>
      </c>
      <c r="C142" s="212"/>
      <c r="D142" s="135">
        <v>5126.67</v>
      </c>
      <c r="E142" s="60">
        <v>0</v>
      </c>
      <c r="F142" s="60">
        <v>1000</v>
      </c>
      <c r="G142" s="134">
        <v>2126.67</v>
      </c>
      <c r="H142" s="60">
        <v>1000</v>
      </c>
      <c r="I142" s="60">
        <v>1000</v>
      </c>
      <c r="J142" s="80"/>
    </row>
    <row r="143" spans="1:10" ht="17.25" customHeight="1" x14ac:dyDescent="0.2">
      <c r="A143" s="223"/>
      <c r="B143" s="65" t="s">
        <v>23</v>
      </c>
      <c r="C143" s="199"/>
      <c r="D143" s="64">
        <v>0</v>
      </c>
      <c r="E143" s="60">
        <v>0</v>
      </c>
      <c r="F143" s="60">
        <v>0</v>
      </c>
      <c r="G143" s="60">
        <v>0</v>
      </c>
      <c r="H143" s="60">
        <v>0</v>
      </c>
      <c r="I143" s="60">
        <v>0</v>
      </c>
      <c r="J143" s="80"/>
    </row>
    <row r="144" spans="1:10" ht="22.5" customHeight="1" x14ac:dyDescent="0.2">
      <c r="A144" s="201" t="s">
        <v>208</v>
      </c>
      <c r="B144" s="65" t="s">
        <v>2</v>
      </c>
      <c r="C144" s="198" t="s">
        <v>13</v>
      </c>
      <c r="D144" s="64">
        <v>9070</v>
      </c>
      <c r="E144" s="60">
        <v>0</v>
      </c>
      <c r="F144" s="60">
        <v>0</v>
      </c>
      <c r="G144" s="60">
        <v>5350</v>
      </c>
      <c r="H144" s="60">
        <v>1860</v>
      </c>
      <c r="I144" s="60">
        <v>1860</v>
      </c>
      <c r="J144" s="80"/>
    </row>
    <row r="145" spans="1:10" ht="30" customHeight="1" x14ac:dyDescent="0.2">
      <c r="A145" s="222"/>
      <c r="B145" s="65" t="s">
        <v>1</v>
      </c>
      <c r="C145" s="212"/>
      <c r="D145" s="64">
        <v>0</v>
      </c>
      <c r="E145" s="60">
        <v>0</v>
      </c>
      <c r="F145" s="60">
        <v>0</v>
      </c>
      <c r="G145" s="60">
        <v>0</v>
      </c>
      <c r="H145" s="60">
        <v>0</v>
      </c>
      <c r="I145" s="60">
        <v>0</v>
      </c>
      <c r="J145" s="80"/>
    </row>
    <row r="146" spans="1:10" ht="28.5" customHeight="1" x14ac:dyDescent="0.2">
      <c r="A146" s="222"/>
      <c r="B146" s="65" t="s">
        <v>6</v>
      </c>
      <c r="C146" s="212"/>
      <c r="D146" s="64">
        <v>0</v>
      </c>
      <c r="E146" s="60">
        <v>0</v>
      </c>
      <c r="F146" s="60">
        <v>0</v>
      </c>
      <c r="G146" s="60">
        <v>0</v>
      </c>
      <c r="H146" s="60">
        <v>0</v>
      </c>
      <c r="I146" s="60">
        <v>0</v>
      </c>
      <c r="J146" s="80"/>
    </row>
    <row r="147" spans="1:10" ht="45" customHeight="1" x14ac:dyDescent="0.2">
      <c r="A147" s="222"/>
      <c r="B147" s="65" t="s">
        <v>10</v>
      </c>
      <c r="C147" s="212"/>
      <c r="D147" s="64">
        <v>9070</v>
      </c>
      <c r="E147" s="60">
        <v>0</v>
      </c>
      <c r="F147" s="60">
        <v>0</v>
      </c>
      <c r="G147" s="60">
        <v>5350</v>
      </c>
      <c r="H147" s="60">
        <v>1860</v>
      </c>
      <c r="I147" s="60">
        <v>1860</v>
      </c>
      <c r="J147" s="80"/>
    </row>
    <row r="148" spans="1:10" ht="18" customHeight="1" x14ac:dyDescent="0.2">
      <c r="A148" s="223"/>
      <c r="B148" s="65" t="s">
        <v>23</v>
      </c>
      <c r="C148" s="199"/>
      <c r="D148" s="64">
        <v>0</v>
      </c>
      <c r="E148" s="60">
        <v>0</v>
      </c>
      <c r="F148" s="60">
        <v>0</v>
      </c>
      <c r="G148" s="60">
        <v>0</v>
      </c>
      <c r="H148" s="60">
        <v>0</v>
      </c>
      <c r="I148" s="60">
        <v>0</v>
      </c>
      <c r="J148" s="80"/>
    </row>
    <row r="149" spans="1:10" ht="22.5" customHeight="1" x14ac:dyDescent="0.2">
      <c r="A149" s="201" t="s">
        <v>256</v>
      </c>
      <c r="B149" s="65" t="s">
        <v>2</v>
      </c>
      <c r="C149" s="198" t="s">
        <v>13</v>
      </c>
      <c r="D149" s="64">
        <v>0</v>
      </c>
      <c r="E149" s="60">
        <v>0</v>
      </c>
      <c r="F149" s="60">
        <v>0</v>
      </c>
      <c r="G149" s="60">
        <v>0</v>
      </c>
      <c r="H149" s="60">
        <v>0</v>
      </c>
      <c r="I149" s="60">
        <v>0</v>
      </c>
      <c r="J149" s="80"/>
    </row>
    <row r="150" spans="1:10" ht="30" customHeight="1" x14ac:dyDescent="0.2">
      <c r="A150" s="222"/>
      <c r="B150" s="65" t="s">
        <v>1</v>
      </c>
      <c r="C150" s="212"/>
      <c r="D150" s="64">
        <v>0</v>
      </c>
      <c r="E150" s="60">
        <v>0</v>
      </c>
      <c r="F150" s="60">
        <v>0</v>
      </c>
      <c r="G150" s="60">
        <v>0</v>
      </c>
      <c r="H150" s="60">
        <v>0</v>
      </c>
      <c r="I150" s="60">
        <v>0</v>
      </c>
      <c r="J150" s="80"/>
    </row>
    <row r="151" spans="1:10" ht="28.5" customHeight="1" x14ac:dyDescent="0.2">
      <c r="A151" s="222"/>
      <c r="B151" s="65" t="s">
        <v>6</v>
      </c>
      <c r="C151" s="212"/>
      <c r="D151" s="64">
        <v>0</v>
      </c>
      <c r="E151" s="60">
        <v>0</v>
      </c>
      <c r="F151" s="60">
        <v>0</v>
      </c>
      <c r="G151" s="60">
        <v>0</v>
      </c>
      <c r="H151" s="60">
        <v>0</v>
      </c>
      <c r="I151" s="60">
        <v>0</v>
      </c>
      <c r="J151" s="80"/>
    </row>
    <row r="152" spans="1:10" ht="45" customHeight="1" x14ac:dyDescent="0.2">
      <c r="A152" s="222"/>
      <c r="B152" s="65" t="s">
        <v>10</v>
      </c>
      <c r="C152" s="212"/>
      <c r="D152" s="64">
        <v>0</v>
      </c>
      <c r="E152" s="60">
        <v>0</v>
      </c>
      <c r="F152" s="60">
        <v>0</v>
      </c>
      <c r="G152" s="60">
        <v>0</v>
      </c>
      <c r="H152" s="60">
        <v>0</v>
      </c>
      <c r="I152" s="60">
        <v>0</v>
      </c>
      <c r="J152" s="80"/>
    </row>
    <row r="153" spans="1:10" ht="18" customHeight="1" x14ac:dyDescent="0.2">
      <c r="A153" s="223"/>
      <c r="B153" s="65" t="s">
        <v>23</v>
      </c>
      <c r="C153" s="199"/>
      <c r="D153" s="64">
        <v>0</v>
      </c>
      <c r="E153" s="60">
        <v>0</v>
      </c>
      <c r="F153" s="60">
        <v>0</v>
      </c>
      <c r="G153" s="60">
        <v>0</v>
      </c>
      <c r="H153" s="60">
        <v>0</v>
      </c>
      <c r="I153" s="60">
        <v>0</v>
      </c>
      <c r="J153" s="80"/>
    </row>
    <row r="154" spans="1:10" ht="33" customHeight="1" x14ac:dyDescent="0.2">
      <c r="A154" s="197" t="s">
        <v>65</v>
      </c>
      <c r="B154" s="197"/>
      <c r="C154" s="197"/>
      <c r="D154" s="197"/>
      <c r="E154" s="197"/>
      <c r="F154" s="197"/>
      <c r="G154" s="197"/>
      <c r="H154" s="197"/>
      <c r="I154" s="197"/>
      <c r="J154" s="197"/>
    </row>
    <row r="155" spans="1:10" ht="90" customHeight="1" x14ac:dyDescent="0.2">
      <c r="A155" s="98" t="s">
        <v>175</v>
      </c>
      <c r="B155" s="81"/>
      <c r="C155" s="81"/>
      <c r="D155" s="80"/>
      <c r="E155" s="80"/>
      <c r="F155" s="80"/>
      <c r="G155" s="80"/>
      <c r="H155" s="80"/>
      <c r="I155" s="80"/>
      <c r="J155" s="80"/>
    </row>
    <row r="156" spans="1:10" s="46" customFormat="1" ht="19.5" customHeight="1" x14ac:dyDescent="0.2">
      <c r="A156" s="204" t="s">
        <v>207</v>
      </c>
      <c r="B156" s="65" t="s">
        <v>2</v>
      </c>
      <c r="C156" s="198" t="s">
        <v>13</v>
      </c>
      <c r="D156" s="64">
        <f t="shared" ref="D156:D165" si="2">SUM(E156:I156)</f>
        <v>0</v>
      </c>
      <c r="E156" s="64">
        <f>SUM(E159:E160)</f>
        <v>0</v>
      </c>
      <c r="F156" s="64">
        <f>SUM(F159:F160)</f>
        <v>0</v>
      </c>
      <c r="G156" s="64">
        <f>SUM(G159:G160)</f>
        <v>0</v>
      </c>
      <c r="H156" s="64">
        <f>SUM(H159:H160)</f>
        <v>0</v>
      </c>
      <c r="I156" s="64">
        <f>SUM(I159:I160)</f>
        <v>0</v>
      </c>
      <c r="J156" s="80"/>
    </row>
    <row r="157" spans="1:10" s="46" customFormat="1" ht="32.25" customHeight="1" x14ac:dyDescent="0.2">
      <c r="A157" s="204"/>
      <c r="B157" s="65" t="s">
        <v>1</v>
      </c>
      <c r="C157" s="212"/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  <c r="J157" s="80"/>
    </row>
    <row r="158" spans="1:10" s="46" customFormat="1" ht="31.5" customHeight="1" x14ac:dyDescent="0.2">
      <c r="A158" s="204"/>
      <c r="B158" s="65" t="s">
        <v>6</v>
      </c>
      <c r="C158" s="212"/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  <c r="J158" s="80"/>
    </row>
    <row r="159" spans="1:10" s="46" customFormat="1" ht="45.75" customHeight="1" x14ac:dyDescent="0.2">
      <c r="A159" s="227"/>
      <c r="B159" s="65" t="s">
        <v>10</v>
      </c>
      <c r="C159" s="212"/>
      <c r="D159" s="64">
        <f t="shared" si="2"/>
        <v>0</v>
      </c>
      <c r="E159" s="60">
        <v>0</v>
      </c>
      <c r="F159" s="60">
        <v>0</v>
      </c>
      <c r="G159" s="60">
        <v>0</v>
      </c>
      <c r="H159" s="60">
        <v>0</v>
      </c>
      <c r="I159" s="60">
        <v>0</v>
      </c>
      <c r="J159" s="80"/>
    </row>
    <row r="160" spans="1:10" s="46" customFormat="1" ht="18.75" customHeight="1" x14ac:dyDescent="0.2">
      <c r="A160" s="227"/>
      <c r="B160" s="65" t="s">
        <v>23</v>
      </c>
      <c r="C160" s="199"/>
      <c r="D160" s="64">
        <f t="shared" si="2"/>
        <v>0</v>
      </c>
      <c r="E160" s="60">
        <v>0</v>
      </c>
      <c r="F160" s="60">
        <v>0</v>
      </c>
      <c r="G160" s="60">
        <v>0</v>
      </c>
      <c r="H160" s="60">
        <v>0</v>
      </c>
      <c r="I160" s="60">
        <v>0</v>
      </c>
      <c r="J160" s="80"/>
    </row>
    <row r="161" spans="1:10" s="46" customFormat="1" ht="19.5" customHeight="1" x14ac:dyDescent="0.2">
      <c r="A161" s="204" t="s">
        <v>206</v>
      </c>
      <c r="B161" s="65" t="s">
        <v>2</v>
      </c>
      <c r="C161" s="198" t="s">
        <v>13</v>
      </c>
      <c r="D161" s="64">
        <f t="shared" si="2"/>
        <v>0</v>
      </c>
      <c r="E161" s="64">
        <f>SUM(E164:E165)</f>
        <v>0</v>
      </c>
      <c r="F161" s="64">
        <f>SUM(F164:F165)</f>
        <v>0</v>
      </c>
      <c r="G161" s="64">
        <f>SUM(G164:G165)</f>
        <v>0</v>
      </c>
      <c r="H161" s="64">
        <f>SUM(H164:H165)</f>
        <v>0</v>
      </c>
      <c r="I161" s="64">
        <f>SUM(I164:I165)</f>
        <v>0</v>
      </c>
      <c r="J161" s="80"/>
    </row>
    <row r="162" spans="1:10" s="46" customFormat="1" ht="30.75" customHeight="1" x14ac:dyDescent="0.2">
      <c r="A162" s="204"/>
      <c r="B162" s="65" t="s">
        <v>1</v>
      </c>
      <c r="C162" s="212"/>
      <c r="D162" s="64">
        <v>0</v>
      </c>
      <c r="E162" s="64">
        <v>0</v>
      </c>
      <c r="F162" s="64">
        <v>0</v>
      </c>
      <c r="G162" s="64">
        <v>0</v>
      </c>
      <c r="H162" s="64">
        <v>0</v>
      </c>
      <c r="I162" s="64">
        <v>0</v>
      </c>
      <c r="J162" s="80"/>
    </row>
    <row r="163" spans="1:10" s="46" customFormat="1" ht="31.5" customHeight="1" x14ac:dyDescent="0.2">
      <c r="A163" s="204"/>
      <c r="B163" s="65" t="s">
        <v>6</v>
      </c>
      <c r="C163" s="212"/>
      <c r="D163" s="64">
        <v>0</v>
      </c>
      <c r="E163" s="64">
        <v>0</v>
      </c>
      <c r="F163" s="64">
        <v>0</v>
      </c>
      <c r="G163" s="64">
        <v>0</v>
      </c>
      <c r="H163" s="64">
        <v>0</v>
      </c>
      <c r="I163" s="64">
        <v>0</v>
      </c>
      <c r="J163" s="80"/>
    </row>
    <row r="164" spans="1:10" s="46" customFormat="1" ht="45.75" customHeight="1" x14ac:dyDescent="0.2">
      <c r="A164" s="227"/>
      <c r="B164" s="65" t="s">
        <v>10</v>
      </c>
      <c r="C164" s="212"/>
      <c r="D164" s="64">
        <f t="shared" si="2"/>
        <v>0</v>
      </c>
      <c r="E164" s="60">
        <v>0</v>
      </c>
      <c r="F164" s="60">
        <v>0</v>
      </c>
      <c r="G164" s="60">
        <v>0</v>
      </c>
      <c r="H164" s="60">
        <v>0</v>
      </c>
      <c r="I164" s="60">
        <v>0</v>
      </c>
      <c r="J164" s="80"/>
    </row>
    <row r="165" spans="1:10" s="46" customFormat="1" ht="18.75" customHeight="1" x14ac:dyDescent="0.2">
      <c r="A165" s="227"/>
      <c r="B165" s="65" t="s">
        <v>23</v>
      </c>
      <c r="C165" s="199"/>
      <c r="D165" s="64">
        <f t="shared" si="2"/>
        <v>0</v>
      </c>
      <c r="E165" s="60">
        <v>0</v>
      </c>
      <c r="F165" s="60">
        <v>0</v>
      </c>
      <c r="G165" s="60">
        <v>0</v>
      </c>
      <c r="H165" s="60">
        <v>0</v>
      </c>
      <c r="I165" s="60">
        <v>0</v>
      </c>
      <c r="J165" s="80"/>
    </row>
    <row r="166" spans="1:10" s="46" customFormat="1" ht="19.5" customHeight="1" x14ac:dyDescent="0.2">
      <c r="A166" s="204" t="s">
        <v>205</v>
      </c>
      <c r="B166" s="65" t="s">
        <v>2</v>
      </c>
      <c r="C166" s="198" t="s">
        <v>13</v>
      </c>
      <c r="D166" s="64">
        <f t="shared" ref="D166:I166" si="3">SUM(D169:D170)</f>
        <v>0</v>
      </c>
      <c r="E166" s="64">
        <f t="shared" si="3"/>
        <v>0</v>
      </c>
      <c r="F166" s="64">
        <f t="shared" si="3"/>
        <v>0</v>
      </c>
      <c r="G166" s="64">
        <f t="shared" si="3"/>
        <v>0</v>
      </c>
      <c r="H166" s="64">
        <f t="shared" si="3"/>
        <v>0</v>
      </c>
      <c r="I166" s="64">
        <f t="shared" si="3"/>
        <v>0</v>
      </c>
      <c r="J166" s="80"/>
    </row>
    <row r="167" spans="1:10" s="46" customFormat="1" ht="33.75" customHeight="1" x14ac:dyDescent="0.2">
      <c r="A167" s="204"/>
      <c r="B167" s="65" t="s">
        <v>1</v>
      </c>
      <c r="C167" s="212"/>
      <c r="D167" s="64">
        <v>0</v>
      </c>
      <c r="E167" s="64">
        <v>0</v>
      </c>
      <c r="F167" s="64">
        <v>0</v>
      </c>
      <c r="G167" s="64">
        <v>0</v>
      </c>
      <c r="H167" s="64">
        <v>0</v>
      </c>
      <c r="I167" s="64">
        <v>0</v>
      </c>
      <c r="J167" s="80"/>
    </row>
    <row r="168" spans="1:10" s="46" customFormat="1" ht="33" customHeight="1" x14ac:dyDescent="0.2">
      <c r="A168" s="204"/>
      <c r="B168" s="65" t="s">
        <v>6</v>
      </c>
      <c r="C168" s="212"/>
      <c r="D168" s="64">
        <v>0</v>
      </c>
      <c r="E168" s="64">
        <v>0</v>
      </c>
      <c r="F168" s="64">
        <v>0</v>
      </c>
      <c r="G168" s="64">
        <v>0</v>
      </c>
      <c r="H168" s="64">
        <v>0</v>
      </c>
      <c r="I168" s="64">
        <v>0</v>
      </c>
      <c r="J168" s="80"/>
    </row>
    <row r="169" spans="1:10" s="46" customFormat="1" ht="45.75" customHeight="1" x14ac:dyDescent="0.2">
      <c r="A169" s="204"/>
      <c r="B169" s="65" t="s">
        <v>10</v>
      </c>
      <c r="C169" s="212"/>
      <c r="D169" s="64">
        <f>SUM(E169:I169)</f>
        <v>0</v>
      </c>
      <c r="E169" s="60">
        <v>0</v>
      </c>
      <c r="F169" s="60">
        <v>0</v>
      </c>
      <c r="G169" s="60">
        <v>0</v>
      </c>
      <c r="H169" s="60">
        <v>0</v>
      </c>
      <c r="I169" s="60">
        <v>0</v>
      </c>
      <c r="J169" s="80"/>
    </row>
    <row r="170" spans="1:10" s="46" customFormat="1" ht="18.75" customHeight="1" x14ac:dyDescent="0.2">
      <c r="A170" s="204"/>
      <c r="B170" s="65" t="s">
        <v>23</v>
      </c>
      <c r="C170" s="199"/>
      <c r="D170" s="64">
        <f>SUM(E170:I170)</f>
        <v>0</v>
      </c>
      <c r="E170" s="60">
        <v>0</v>
      </c>
      <c r="F170" s="60">
        <v>0</v>
      </c>
      <c r="G170" s="60">
        <v>0</v>
      </c>
      <c r="H170" s="60">
        <v>0</v>
      </c>
      <c r="I170" s="60">
        <v>0</v>
      </c>
      <c r="J170" s="80"/>
    </row>
    <row r="171" spans="1:10" s="46" customFormat="1" ht="19.5" customHeight="1" x14ac:dyDescent="0.2">
      <c r="A171" s="204" t="s">
        <v>204</v>
      </c>
      <c r="B171" s="65" t="s">
        <v>2</v>
      </c>
      <c r="C171" s="198" t="s">
        <v>13</v>
      </c>
      <c r="D171" s="64">
        <f t="shared" ref="D171:I171" si="4">SUM(D174:D175)</f>
        <v>0</v>
      </c>
      <c r="E171" s="64">
        <f t="shared" si="4"/>
        <v>0</v>
      </c>
      <c r="F171" s="64">
        <f t="shared" si="4"/>
        <v>0</v>
      </c>
      <c r="G171" s="64">
        <f t="shared" si="4"/>
        <v>0</v>
      </c>
      <c r="H171" s="64">
        <f t="shared" si="4"/>
        <v>0</v>
      </c>
      <c r="I171" s="64">
        <f t="shared" si="4"/>
        <v>0</v>
      </c>
      <c r="J171" s="80"/>
    </row>
    <row r="172" spans="1:10" s="46" customFormat="1" ht="30" customHeight="1" x14ac:dyDescent="0.2">
      <c r="A172" s="204"/>
      <c r="B172" s="65" t="s">
        <v>1</v>
      </c>
      <c r="C172" s="212"/>
      <c r="D172" s="64">
        <v>0</v>
      </c>
      <c r="E172" s="64">
        <v>0</v>
      </c>
      <c r="F172" s="64">
        <v>0</v>
      </c>
      <c r="G172" s="64">
        <v>0</v>
      </c>
      <c r="H172" s="64">
        <v>0</v>
      </c>
      <c r="I172" s="64">
        <v>0</v>
      </c>
      <c r="J172" s="80"/>
    </row>
    <row r="173" spans="1:10" s="46" customFormat="1" ht="28.5" customHeight="1" x14ac:dyDescent="0.2">
      <c r="A173" s="204"/>
      <c r="B173" s="65" t="s">
        <v>6</v>
      </c>
      <c r="C173" s="212"/>
      <c r="D173" s="64">
        <v>0</v>
      </c>
      <c r="E173" s="64">
        <v>0</v>
      </c>
      <c r="F173" s="64">
        <v>0</v>
      </c>
      <c r="G173" s="64">
        <v>0</v>
      </c>
      <c r="H173" s="64">
        <v>0</v>
      </c>
      <c r="I173" s="64">
        <v>0</v>
      </c>
      <c r="J173" s="80"/>
    </row>
    <row r="174" spans="1:10" s="46" customFormat="1" ht="45.75" customHeight="1" x14ac:dyDescent="0.2">
      <c r="A174" s="227"/>
      <c r="B174" s="65" t="s">
        <v>10</v>
      </c>
      <c r="C174" s="212"/>
      <c r="D174" s="64">
        <f>SUM(E174:I174)</f>
        <v>0</v>
      </c>
      <c r="E174" s="60">
        <v>0</v>
      </c>
      <c r="F174" s="60">
        <v>0</v>
      </c>
      <c r="G174" s="60">
        <v>0</v>
      </c>
      <c r="H174" s="60">
        <v>0</v>
      </c>
      <c r="I174" s="60">
        <v>0</v>
      </c>
      <c r="J174" s="80"/>
    </row>
    <row r="175" spans="1:10" s="46" customFormat="1" ht="18.75" customHeight="1" x14ac:dyDescent="0.2">
      <c r="A175" s="227"/>
      <c r="B175" s="65" t="s">
        <v>23</v>
      </c>
      <c r="C175" s="199"/>
      <c r="D175" s="64">
        <f>SUM(E175:I175)</f>
        <v>0</v>
      </c>
      <c r="E175" s="60">
        <v>0</v>
      </c>
      <c r="F175" s="60">
        <v>0</v>
      </c>
      <c r="G175" s="60">
        <v>0</v>
      </c>
      <c r="H175" s="60">
        <v>0</v>
      </c>
      <c r="I175" s="60">
        <v>0</v>
      </c>
      <c r="J175" s="80"/>
    </row>
    <row r="176" spans="1:10" s="46" customFormat="1" ht="19.5" customHeight="1" x14ac:dyDescent="0.2">
      <c r="A176" s="204" t="s">
        <v>203</v>
      </c>
      <c r="B176" s="65" t="s">
        <v>2</v>
      </c>
      <c r="C176" s="198" t="s">
        <v>13</v>
      </c>
      <c r="D176" s="64">
        <f t="shared" ref="D176:I176" si="5">SUM(D179:D180)</f>
        <v>0</v>
      </c>
      <c r="E176" s="64">
        <f t="shared" si="5"/>
        <v>0</v>
      </c>
      <c r="F176" s="64">
        <f t="shared" si="5"/>
        <v>0</v>
      </c>
      <c r="G176" s="64">
        <f t="shared" si="5"/>
        <v>0</v>
      </c>
      <c r="H176" s="64">
        <f t="shared" si="5"/>
        <v>0</v>
      </c>
      <c r="I176" s="64">
        <f t="shared" si="5"/>
        <v>0</v>
      </c>
      <c r="J176" s="80"/>
    </row>
    <row r="177" spans="1:10" s="46" customFormat="1" ht="30.75" customHeight="1" x14ac:dyDescent="0.2">
      <c r="A177" s="204"/>
      <c r="B177" s="65" t="s">
        <v>1</v>
      </c>
      <c r="C177" s="212"/>
      <c r="D177" s="64">
        <v>0</v>
      </c>
      <c r="E177" s="64">
        <v>0</v>
      </c>
      <c r="F177" s="64">
        <v>0</v>
      </c>
      <c r="G177" s="64">
        <v>0</v>
      </c>
      <c r="H177" s="64">
        <v>0</v>
      </c>
      <c r="I177" s="64">
        <v>0</v>
      </c>
      <c r="J177" s="80"/>
    </row>
    <row r="178" spans="1:10" s="46" customFormat="1" ht="30" customHeight="1" x14ac:dyDescent="0.2">
      <c r="A178" s="204"/>
      <c r="B178" s="65" t="s">
        <v>6</v>
      </c>
      <c r="C178" s="212"/>
      <c r="D178" s="64">
        <v>0</v>
      </c>
      <c r="E178" s="64">
        <v>0</v>
      </c>
      <c r="F178" s="64">
        <v>0</v>
      </c>
      <c r="G178" s="64">
        <v>0</v>
      </c>
      <c r="H178" s="64">
        <v>0</v>
      </c>
      <c r="I178" s="64">
        <v>0</v>
      </c>
      <c r="J178" s="80"/>
    </row>
    <row r="179" spans="1:10" s="46" customFormat="1" ht="45.75" customHeight="1" x14ac:dyDescent="0.2">
      <c r="A179" s="227"/>
      <c r="B179" s="65" t="s">
        <v>10</v>
      </c>
      <c r="C179" s="212"/>
      <c r="D179" s="64">
        <f>SUM(E179:I179)</f>
        <v>0</v>
      </c>
      <c r="E179" s="60">
        <v>0</v>
      </c>
      <c r="F179" s="60">
        <v>0</v>
      </c>
      <c r="G179" s="60">
        <v>0</v>
      </c>
      <c r="H179" s="60">
        <v>0</v>
      </c>
      <c r="I179" s="60">
        <v>0</v>
      </c>
      <c r="J179" s="80"/>
    </row>
    <row r="180" spans="1:10" s="46" customFormat="1" ht="18.75" customHeight="1" x14ac:dyDescent="0.2">
      <c r="A180" s="227"/>
      <c r="B180" s="65" t="s">
        <v>23</v>
      </c>
      <c r="C180" s="199"/>
      <c r="D180" s="64">
        <f>SUM(E180:I180)</f>
        <v>0</v>
      </c>
      <c r="E180" s="60">
        <v>0</v>
      </c>
      <c r="F180" s="60">
        <v>0</v>
      </c>
      <c r="G180" s="60">
        <v>0</v>
      </c>
      <c r="H180" s="60">
        <v>0</v>
      </c>
      <c r="I180" s="60">
        <v>0</v>
      </c>
      <c r="J180" s="80"/>
    </row>
    <row r="181" spans="1:10" s="46" customFormat="1" ht="19.5" customHeight="1" x14ac:dyDescent="0.2">
      <c r="A181" s="204" t="s">
        <v>202</v>
      </c>
      <c r="B181" s="65" t="s">
        <v>2</v>
      </c>
      <c r="C181" s="198" t="s">
        <v>13</v>
      </c>
      <c r="D181" s="64">
        <f t="shared" ref="D181:I181" si="6">SUM(D184:D185)</f>
        <v>0</v>
      </c>
      <c r="E181" s="64">
        <f t="shared" si="6"/>
        <v>0</v>
      </c>
      <c r="F181" s="64">
        <f t="shared" si="6"/>
        <v>0</v>
      </c>
      <c r="G181" s="64">
        <f t="shared" si="6"/>
        <v>0</v>
      </c>
      <c r="H181" s="64">
        <f t="shared" si="6"/>
        <v>0</v>
      </c>
      <c r="I181" s="64">
        <f t="shared" si="6"/>
        <v>0</v>
      </c>
      <c r="J181" s="80"/>
    </row>
    <row r="182" spans="1:10" s="46" customFormat="1" ht="33" customHeight="1" x14ac:dyDescent="0.2">
      <c r="A182" s="204"/>
      <c r="B182" s="65" t="s">
        <v>1</v>
      </c>
      <c r="C182" s="212"/>
      <c r="D182" s="64">
        <v>0</v>
      </c>
      <c r="E182" s="64">
        <v>0</v>
      </c>
      <c r="F182" s="64">
        <v>0</v>
      </c>
      <c r="G182" s="64">
        <v>0</v>
      </c>
      <c r="H182" s="64">
        <v>0</v>
      </c>
      <c r="I182" s="64">
        <v>0</v>
      </c>
      <c r="J182" s="80"/>
    </row>
    <row r="183" spans="1:10" s="46" customFormat="1" ht="30" customHeight="1" x14ac:dyDescent="0.2">
      <c r="A183" s="204"/>
      <c r="B183" s="65" t="s">
        <v>6</v>
      </c>
      <c r="C183" s="212"/>
      <c r="D183" s="64">
        <v>0</v>
      </c>
      <c r="E183" s="64">
        <v>0</v>
      </c>
      <c r="F183" s="64">
        <v>0</v>
      </c>
      <c r="G183" s="64">
        <v>0</v>
      </c>
      <c r="H183" s="64">
        <v>0</v>
      </c>
      <c r="I183" s="64">
        <v>0</v>
      </c>
      <c r="J183" s="80"/>
    </row>
    <row r="184" spans="1:10" s="46" customFormat="1" ht="45.75" customHeight="1" x14ac:dyDescent="0.2">
      <c r="A184" s="227"/>
      <c r="B184" s="65" t="s">
        <v>10</v>
      </c>
      <c r="C184" s="212"/>
      <c r="D184" s="64">
        <f>SUM(E184:I184)</f>
        <v>0</v>
      </c>
      <c r="E184" s="60">
        <v>0</v>
      </c>
      <c r="F184" s="60">
        <v>0</v>
      </c>
      <c r="G184" s="60">
        <v>0</v>
      </c>
      <c r="H184" s="60">
        <v>0</v>
      </c>
      <c r="I184" s="60">
        <v>0</v>
      </c>
      <c r="J184" s="80"/>
    </row>
    <row r="185" spans="1:10" s="46" customFormat="1" ht="18.75" customHeight="1" x14ac:dyDescent="0.2">
      <c r="A185" s="227"/>
      <c r="B185" s="65" t="s">
        <v>23</v>
      </c>
      <c r="C185" s="199"/>
      <c r="D185" s="64">
        <f>SUM(E185:I185)</f>
        <v>0</v>
      </c>
      <c r="E185" s="60">
        <v>0</v>
      </c>
      <c r="F185" s="60">
        <v>0</v>
      </c>
      <c r="G185" s="60">
        <v>0</v>
      </c>
      <c r="H185" s="60">
        <v>0</v>
      </c>
      <c r="I185" s="60">
        <v>0</v>
      </c>
      <c r="J185" s="80"/>
    </row>
    <row r="186" spans="1:10" s="46" customFormat="1" ht="15" customHeight="1" x14ac:dyDescent="0.2">
      <c r="A186" s="204" t="s">
        <v>201</v>
      </c>
      <c r="B186" s="65" t="s">
        <v>2</v>
      </c>
      <c r="C186" s="198" t="s">
        <v>13</v>
      </c>
      <c r="D186" s="64">
        <f t="shared" ref="D186:I186" si="7">SUM(D189:D190)</f>
        <v>0</v>
      </c>
      <c r="E186" s="64">
        <f t="shared" si="7"/>
        <v>0</v>
      </c>
      <c r="F186" s="64">
        <f t="shared" si="7"/>
        <v>0</v>
      </c>
      <c r="G186" s="64">
        <f t="shared" si="7"/>
        <v>0</v>
      </c>
      <c r="H186" s="64">
        <f t="shared" si="7"/>
        <v>0</v>
      </c>
      <c r="I186" s="64">
        <f t="shared" si="7"/>
        <v>0</v>
      </c>
      <c r="J186" s="80"/>
    </row>
    <row r="187" spans="1:10" s="46" customFormat="1" ht="33" customHeight="1" x14ac:dyDescent="0.2">
      <c r="A187" s="204"/>
      <c r="B187" s="65" t="s">
        <v>1</v>
      </c>
      <c r="C187" s="212"/>
      <c r="D187" s="64">
        <v>0</v>
      </c>
      <c r="E187" s="64">
        <v>0</v>
      </c>
      <c r="F187" s="64">
        <v>0</v>
      </c>
      <c r="G187" s="64">
        <v>0</v>
      </c>
      <c r="H187" s="64">
        <v>0</v>
      </c>
      <c r="I187" s="64">
        <v>0</v>
      </c>
      <c r="J187" s="80"/>
    </row>
    <row r="188" spans="1:10" s="46" customFormat="1" ht="29.25" customHeight="1" x14ac:dyDescent="0.2">
      <c r="A188" s="204"/>
      <c r="B188" s="65" t="s">
        <v>6</v>
      </c>
      <c r="C188" s="212"/>
      <c r="D188" s="64">
        <v>0</v>
      </c>
      <c r="E188" s="64">
        <v>0</v>
      </c>
      <c r="F188" s="64">
        <v>0</v>
      </c>
      <c r="G188" s="64">
        <v>0</v>
      </c>
      <c r="H188" s="64">
        <v>0</v>
      </c>
      <c r="I188" s="64">
        <v>0</v>
      </c>
      <c r="J188" s="80"/>
    </row>
    <row r="189" spans="1:10" s="46" customFormat="1" ht="45.75" customHeight="1" x14ac:dyDescent="0.2">
      <c r="A189" s="227"/>
      <c r="B189" s="65" t="s">
        <v>10</v>
      </c>
      <c r="C189" s="212"/>
      <c r="D189" s="64">
        <f>SUM(E189:I189)</f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80"/>
    </row>
    <row r="190" spans="1:10" s="46" customFormat="1" ht="18.75" customHeight="1" x14ac:dyDescent="0.2">
      <c r="A190" s="227"/>
      <c r="B190" s="65" t="s">
        <v>23</v>
      </c>
      <c r="C190" s="199"/>
      <c r="D190" s="64">
        <f>SUM(E190:I190)</f>
        <v>0</v>
      </c>
      <c r="E190" s="60">
        <v>0</v>
      </c>
      <c r="F190" s="60">
        <v>0</v>
      </c>
      <c r="G190" s="60">
        <v>0</v>
      </c>
      <c r="H190" s="60">
        <v>0</v>
      </c>
      <c r="I190" s="60">
        <v>0</v>
      </c>
      <c r="J190" s="80"/>
    </row>
    <row r="191" spans="1:10" s="46" customFormat="1" ht="14.25" customHeight="1" x14ac:dyDescent="0.2">
      <c r="A191" s="204" t="s">
        <v>200</v>
      </c>
      <c r="B191" s="65" t="s">
        <v>2</v>
      </c>
      <c r="C191" s="198" t="s">
        <v>13</v>
      </c>
      <c r="D191" s="64">
        <f t="shared" ref="D191:I191" si="8">SUM(D194:D195)</f>
        <v>0</v>
      </c>
      <c r="E191" s="64">
        <f t="shared" si="8"/>
        <v>0</v>
      </c>
      <c r="F191" s="64">
        <f t="shared" si="8"/>
        <v>0</v>
      </c>
      <c r="G191" s="64">
        <f t="shared" si="8"/>
        <v>0</v>
      </c>
      <c r="H191" s="64">
        <f t="shared" si="8"/>
        <v>0</v>
      </c>
      <c r="I191" s="64">
        <f t="shared" si="8"/>
        <v>0</v>
      </c>
      <c r="J191" s="80"/>
    </row>
    <row r="192" spans="1:10" s="46" customFormat="1" ht="29.25" customHeight="1" x14ac:dyDescent="0.2">
      <c r="A192" s="204"/>
      <c r="B192" s="65" t="s">
        <v>1</v>
      </c>
      <c r="C192" s="212"/>
      <c r="D192" s="64">
        <v>0</v>
      </c>
      <c r="E192" s="64">
        <v>0</v>
      </c>
      <c r="F192" s="64">
        <v>0</v>
      </c>
      <c r="G192" s="64">
        <v>0</v>
      </c>
      <c r="H192" s="64">
        <v>0</v>
      </c>
      <c r="I192" s="64">
        <v>0</v>
      </c>
      <c r="J192" s="80"/>
    </row>
    <row r="193" spans="1:10" s="46" customFormat="1" ht="36" customHeight="1" x14ac:dyDescent="0.2">
      <c r="A193" s="204"/>
      <c r="B193" s="65" t="s">
        <v>6</v>
      </c>
      <c r="C193" s="212"/>
      <c r="D193" s="64">
        <v>0</v>
      </c>
      <c r="E193" s="64">
        <v>0</v>
      </c>
      <c r="F193" s="64">
        <v>0</v>
      </c>
      <c r="G193" s="64">
        <v>0</v>
      </c>
      <c r="H193" s="64">
        <v>0</v>
      </c>
      <c r="I193" s="64">
        <v>0</v>
      </c>
      <c r="J193" s="80"/>
    </row>
    <row r="194" spans="1:10" s="46" customFormat="1" ht="45.75" customHeight="1" x14ac:dyDescent="0.2">
      <c r="A194" s="227"/>
      <c r="B194" s="65" t="s">
        <v>10</v>
      </c>
      <c r="C194" s="212"/>
      <c r="D194" s="64">
        <f>SUM(E194:I194)</f>
        <v>0</v>
      </c>
      <c r="E194" s="60">
        <v>0</v>
      </c>
      <c r="F194" s="60">
        <v>0</v>
      </c>
      <c r="G194" s="60">
        <v>0</v>
      </c>
      <c r="H194" s="60">
        <v>0</v>
      </c>
      <c r="I194" s="60">
        <v>0</v>
      </c>
      <c r="J194" s="80"/>
    </row>
    <row r="195" spans="1:10" s="46" customFormat="1" ht="18.75" customHeight="1" x14ac:dyDescent="0.2">
      <c r="A195" s="227"/>
      <c r="B195" s="65" t="s">
        <v>23</v>
      </c>
      <c r="C195" s="199"/>
      <c r="D195" s="64">
        <f>SUM(E195:I195)</f>
        <v>0</v>
      </c>
      <c r="E195" s="60">
        <v>0</v>
      </c>
      <c r="F195" s="60">
        <v>0</v>
      </c>
      <c r="G195" s="60">
        <v>0</v>
      </c>
      <c r="H195" s="60">
        <v>0</v>
      </c>
      <c r="I195" s="60">
        <v>0</v>
      </c>
      <c r="J195" s="80"/>
    </row>
    <row r="196" spans="1:10" s="46" customFormat="1" ht="19.5" customHeight="1" x14ac:dyDescent="0.2">
      <c r="A196" s="204" t="s">
        <v>199</v>
      </c>
      <c r="B196" s="65" t="s">
        <v>2</v>
      </c>
      <c r="C196" s="198" t="s">
        <v>13</v>
      </c>
      <c r="D196" s="64">
        <f t="shared" ref="D196:I196" si="9">SUM(D199:D200)</f>
        <v>0</v>
      </c>
      <c r="E196" s="64">
        <f t="shared" si="9"/>
        <v>0</v>
      </c>
      <c r="F196" s="64">
        <f t="shared" si="9"/>
        <v>0</v>
      </c>
      <c r="G196" s="64">
        <f t="shared" si="9"/>
        <v>0</v>
      </c>
      <c r="H196" s="64">
        <f t="shared" si="9"/>
        <v>0</v>
      </c>
      <c r="I196" s="64">
        <f t="shared" si="9"/>
        <v>0</v>
      </c>
      <c r="J196" s="80"/>
    </row>
    <row r="197" spans="1:10" s="46" customFormat="1" ht="32.25" customHeight="1" x14ac:dyDescent="0.2">
      <c r="A197" s="204"/>
      <c r="B197" s="65" t="s">
        <v>1</v>
      </c>
      <c r="C197" s="212"/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64">
        <v>0</v>
      </c>
      <c r="J197" s="80"/>
    </row>
    <row r="198" spans="1:10" s="46" customFormat="1" ht="30.75" customHeight="1" x14ac:dyDescent="0.2">
      <c r="A198" s="204"/>
      <c r="B198" s="65" t="s">
        <v>6</v>
      </c>
      <c r="C198" s="212"/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64">
        <v>0</v>
      </c>
      <c r="J198" s="80"/>
    </row>
    <row r="199" spans="1:10" s="46" customFormat="1" ht="45.75" customHeight="1" x14ac:dyDescent="0.2">
      <c r="A199" s="227"/>
      <c r="B199" s="65" t="s">
        <v>10</v>
      </c>
      <c r="C199" s="212"/>
      <c r="D199" s="64">
        <f>SUM(E199:I199)</f>
        <v>0</v>
      </c>
      <c r="E199" s="60">
        <v>0</v>
      </c>
      <c r="F199" s="60">
        <v>0</v>
      </c>
      <c r="G199" s="60">
        <v>0</v>
      </c>
      <c r="H199" s="60">
        <v>0</v>
      </c>
      <c r="I199" s="60">
        <v>0</v>
      </c>
      <c r="J199" s="80"/>
    </row>
    <row r="200" spans="1:10" s="46" customFormat="1" ht="18.75" customHeight="1" x14ac:dyDescent="0.2">
      <c r="A200" s="227"/>
      <c r="B200" s="65" t="s">
        <v>23</v>
      </c>
      <c r="C200" s="199"/>
      <c r="D200" s="64">
        <f>SUM(E200:I200)</f>
        <v>0</v>
      </c>
      <c r="E200" s="60">
        <v>0</v>
      </c>
      <c r="F200" s="60">
        <v>0</v>
      </c>
      <c r="G200" s="60">
        <v>0</v>
      </c>
      <c r="H200" s="60">
        <v>0</v>
      </c>
      <c r="I200" s="60">
        <v>0</v>
      </c>
      <c r="J200" s="80"/>
    </row>
    <row r="201" spans="1:10" ht="15" customHeight="1" x14ac:dyDescent="0.2">
      <c r="A201" s="204" t="s">
        <v>198</v>
      </c>
      <c r="B201" s="65" t="s">
        <v>2</v>
      </c>
      <c r="C201" s="198" t="s">
        <v>13</v>
      </c>
      <c r="D201" s="64">
        <f t="shared" ref="D201:I201" si="10">SUM(D204:D205)</f>
        <v>0</v>
      </c>
      <c r="E201" s="64">
        <f t="shared" si="10"/>
        <v>0</v>
      </c>
      <c r="F201" s="64">
        <f t="shared" si="10"/>
        <v>0</v>
      </c>
      <c r="G201" s="64">
        <f t="shared" si="10"/>
        <v>0</v>
      </c>
      <c r="H201" s="64">
        <f t="shared" si="10"/>
        <v>0</v>
      </c>
      <c r="I201" s="64">
        <f t="shared" si="10"/>
        <v>0</v>
      </c>
      <c r="J201" s="80"/>
    </row>
    <row r="202" spans="1:10" ht="15" x14ac:dyDescent="0.2">
      <c r="A202" s="204"/>
      <c r="B202" s="65" t="s">
        <v>1</v>
      </c>
      <c r="C202" s="212"/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64">
        <v>0</v>
      </c>
      <c r="J202" s="80"/>
    </row>
    <row r="203" spans="1:10" ht="30" x14ac:dyDescent="0.2">
      <c r="A203" s="204"/>
      <c r="B203" s="65" t="s">
        <v>6</v>
      </c>
      <c r="C203" s="212"/>
      <c r="D203" s="64">
        <v>0</v>
      </c>
      <c r="E203" s="64">
        <v>0</v>
      </c>
      <c r="F203" s="64">
        <v>0</v>
      </c>
      <c r="G203" s="64">
        <v>0</v>
      </c>
      <c r="H203" s="64">
        <v>0</v>
      </c>
      <c r="I203" s="64">
        <v>0</v>
      </c>
      <c r="J203" s="80"/>
    </row>
    <row r="204" spans="1:10" ht="30" x14ac:dyDescent="0.2">
      <c r="A204" s="227"/>
      <c r="B204" s="65" t="s">
        <v>10</v>
      </c>
      <c r="C204" s="212"/>
      <c r="D204" s="64">
        <f>SUM(E204:I204)</f>
        <v>0</v>
      </c>
      <c r="E204" s="60">
        <v>0</v>
      </c>
      <c r="F204" s="60">
        <v>0</v>
      </c>
      <c r="G204" s="60">
        <v>0</v>
      </c>
      <c r="H204" s="60">
        <v>0</v>
      </c>
      <c r="I204" s="60">
        <v>0</v>
      </c>
      <c r="J204" s="80"/>
    </row>
    <row r="205" spans="1:10" ht="15" x14ac:dyDescent="0.2">
      <c r="A205" s="227"/>
      <c r="B205" s="65" t="s">
        <v>23</v>
      </c>
      <c r="C205" s="199"/>
      <c r="D205" s="64">
        <f>SUM(E205:I205)</f>
        <v>0</v>
      </c>
      <c r="E205" s="60">
        <v>0</v>
      </c>
      <c r="F205" s="60">
        <v>0</v>
      </c>
      <c r="G205" s="60">
        <v>0</v>
      </c>
      <c r="H205" s="60">
        <v>0</v>
      </c>
      <c r="I205" s="60">
        <v>0</v>
      </c>
      <c r="J205" s="80"/>
    </row>
    <row r="206" spans="1:10" ht="63" x14ac:dyDescent="0.2">
      <c r="A206" s="99" t="s">
        <v>185</v>
      </c>
      <c r="B206" s="65"/>
      <c r="C206" s="89"/>
      <c r="D206" s="64"/>
      <c r="E206" s="60"/>
      <c r="F206" s="60"/>
      <c r="G206" s="60"/>
      <c r="H206" s="60"/>
      <c r="I206" s="60"/>
      <c r="J206" s="80"/>
    </row>
    <row r="207" spans="1:10" ht="15.75" customHeight="1" x14ac:dyDescent="0.2">
      <c r="A207" s="204" t="s">
        <v>197</v>
      </c>
      <c r="B207" s="65" t="s">
        <v>2</v>
      </c>
      <c r="C207" s="198" t="s">
        <v>13</v>
      </c>
      <c r="D207" s="64">
        <f t="shared" ref="D207:I207" si="11">SUM(D210:D211)</f>
        <v>0</v>
      </c>
      <c r="E207" s="64">
        <f t="shared" si="11"/>
        <v>0</v>
      </c>
      <c r="F207" s="64">
        <f t="shared" si="11"/>
        <v>0</v>
      </c>
      <c r="G207" s="64">
        <f t="shared" si="11"/>
        <v>0</v>
      </c>
      <c r="H207" s="64">
        <f t="shared" si="11"/>
        <v>0</v>
      </c>
      <c r="I207" s="64">
        <f t="shared" si="11"/>
        <v>0</v>
      </c>
      <c r="J207" s="80"/>
    </row>
    <row r="208" spans="1:10" ht="30.75" customHeight="1" x14ac:dyDescent="0.2">
      <c r="A208" s="204"/>
      <c r="B208" s="65" t="s">
        <v>1</v>
      </c>
      <c r="C208" s="212"/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64">
        <v>0</v>
      </c>
      <c r="J208" s="80"/>
    </row>
    <row r="209" spans="1:10" ht="32.25" customHeight="1" x14ac:dyDescent="0.2">
      <c r="A209" s="204"/>
      <c r="B209" s="65" t="s">
        <v>6</v>
      </c>
      <c r="C209" s="212"/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64">
        <v>0</v>
      </c>
      <c r="J209" s="80"/>
    </row>
    <row r="210" spans="1:10" ht="49.5" customHeight="1" x14ac:dyDescent="0.2">
      <c r="A210" s="227"/>
      <c r="B210" s="65" t="s">
        <v>10</v>
      </c>
      <c r="C210" s="212"/>
      <c r="D210" s="64">
        <f>SUM(E210:I210)</f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80"/>
    </row>
    <row r="211" spans="1:10" ht="15.75" customHeight="1" x14ac:dyDescent="0.2">
      <c r="A211" s="227"/>
      <c r="B211" s="65" t="s">
        <v>23</v>
      </c>
      <c r="C211" s="199"/>
      <c r="D211" s="64">
        <f>SUM(E211:I211)</f>
        <v>0</v>
      </c>
      <c r="E211" s="60">
        <v>0</v>
      </c>
      <c r="F211" s="60">
        <v>0</v>
      </c>
      <c r="G211" s="60">
        <v>0</v>
      </c>
      <c r="H211" s="60">
        <v>0</v>
      </c>
      <c r="I211" s="60">
        <v>0</v>
      </c>
      <c r="J211" s="80"/>
    </row>
    <row r="212" spans="1:10" ht="15" customHeight="1" x14ac:dyDescent="0.2">
      <c r="A212" s="230" t="s">
        <v>269</v>
      </c>
      <c r="B212" s="65" t="s">
        <v>2</v>
      </c>
      <c r="C212" s="198" t="s">
        <v>13</v>
      </c>
      <c r="D212" s="135">
        <v>4813.25</v>
      </c>
      <c r="E212" s="64">
        <f t="shared" ref="E212:I212" si="12">SUM(E215:E216)</f>
        <v>0</v>
      </c>
      <c r="F212" s="135">
        <v>4813.25</v>
      </c>
      <c r="G212" s="64">
        <f t="shared" si="12"/>
        <v>0</v>
      </c>
      <c r="H212" s="64">
        <f t="shared" si="12"/>
        <v>0</v>
      </c>
      <c r="I212" s="64">
        <f t="shared" si="12"/>
        <v>0</v>
      </c>
      <c r="J212" s="80"/>
    </row>
    <row r="213" spans="1:10" ht="15" x14ac:dyDescent="0.2">
      <c r="A213" s="231"/>
      <c r="B213" s="65" t="s">
        <v>1</v>
      </c>
      <c r="C213" s="212"/>
      <c r="D213" s="135">
        <v>0</v>
      </c>
      <c r="E213" s="64">
        <v>0</v>
      </c>
      <c r="F213" s="135">
        <v>0</v>
      </c>
      <c r="G213" s="64">
        <v>0</v>
      </c>
      <c r="H213" s="64">
        <v>0</v>
      </c>
      <c r="I213" s="64">
        <v>0</v>
      </c>
      <c r="J213" s="80"/>
    </row>
    <row r="214" spans="1:10" ht="30" x14ac:dyDescent="0.2">
      <c r="A214" s="231"/>
      <c r="B214" s="65" t="s">
        <v>6</v>
      </c>
      <c r="C214" s="212"/>
      <c r="D214" s="135">
        <v>4813.25</v>
      </c>
      <c r="E214" s="64">
        <v>0</v>
      </c>
      <c r="F214" s="135">
        <v>4813.25</v>
      </c>
      <c r="G214" s="64">
        <v>0</v>
      </c>
      <c r="H214" s="64">
        <v>0</v>
      </c>
      <c r="I214" s="64">
        <v>0</v>
      </c>
      <c r="J214" s="80"/>
    </row>
    <row r="215" spans="1:10" ht="30" x14ac:dyDescent="0.2">
      <c r="A215" s="231"/>
      <c r="B215" s="65" t="s">
        <v>10</v>
      </c>
      <c r="C215" s="212"/>
      <c r="D215" s="64">
        <f>SUM(E215:I215)</f>
        <v>0</v>
      </c>
      <c r="E215" s="60">
        <v>0</v>
      </c>
      <c r="F215" s="60">
        <v>0</v>
      </c>
      <c r="G215" s="60">
        <v>0</v>
      </c>
      <c r="H215" s="60">
        <v>0</v>
      </c>
      <c r="I215" s="60">
        <v>0</v>
      </c>
      <c r="J215" s="80"/>
    </row>
    <row r="216" spans="1:10" ht="27.75" customHeight="1" x14ac:dyDescent="0.2">
      <c r="A216" s="232"/>
      <c r="B216" s="65" t="s">
        <v>23</v>
      </c>
      <c r="C216" s="199"/>
      <c r="D216" s="64">
        <f>SUM(E216:I216)</f>
        <v>0</v>
      </c>
      <c r="E216" s="60">
        <v>0</v>
      </c>
      <c r="F216" s="60">
        <v>0</v>
      </c>
      <c r="G216" s="60">
        <v>0</v>
      </c>
      <c r="H216" s="60">
        <v>0</v>
      </c>
      <c r="I216" s="60">
        <v>0</v>
      </c>
      <c r="J216" s="80"/>
    </row>
    <row r="217" spans="1:10" ht="63" x14ac:dyDescent="0.2">
      <c r="A217" s="99" t="s">
        <v>160</v>
      </c>
      <c r="B217" s="65"/>
      <c r="C217" s="89"/>
      <c r="D217" s="64"/>
      <c r="E217" s="60"/>
      <c r="F217" s="60"/>
      <c r="G217" s="60"/>
      <c r="H217" s="60"/>
      <c r="I217" s="60"/>
      <c r="J217" s="80"/>
    </row>
    <row r="218" spans="1:10" ht="15" customHeight="1" x14ac:dyDescent="0.2">
      <c r="A218" s="204" t="s">
        <v>196</v>
      </c>
      <c r="B218" s="65" t="s">
        <v>2</v>
      </c>
      <c r="C218" s="198" t="s">
        <v>13</v>
      </c>
      <c r="D218" s="64">
        <f t="shared" ref="D218:I218" si="13">SUM(D221:D222)</f>
        <v>0</v>
      </c>
      <c r="E218" s="64">
        <f t="shared" si="13"/>
        <v>0</v>
      </c>
      <c r="F218" s="64">
        <f t="shared" si="13"/>
        <v>0</v>
      </c>
      <c r="G218" s="64">
        <f t="shared" si="13"/>
        <v>0</v>
      </c>
      <c r="H218" s="64">
        <f t="shared" si="13"/>
        <v>0</v>
      </c>
      <c r="I218" s="64">
        <f t="shared" si="13"/>
        <v>0</v>
      </c>
      <c r="J218" s="80"/>
    </row>
    <row r="219" spans="1:10" ht="15" x14ac:dyDescent="0.2">
      <c r="A219" s="204"/>
      <c r="B219" s="65" t="s">
        <v>1</v>
      </c>
      <c r="C219" s="212"/>
      <c r="D219" s="64">
        <v>0</v>
      </c>
      <c r="E219" s="64">
        <v>0</v>
      </c>
      <c r="F219" s="64">
        <v>0</v>
      </c>
      <c r="G219" s="64">
        <v>0</v>
      </c>
      <c r="H219" s="64">
        <v>0</v>
      </c>
      <c r="I219" s="64">
        <v>0</v>
      </c>
      <c r="J219" s="80"/>
    </row>
    <row r="220" spans="1:10" ht="30" x14ac:dyDescent="0.2">
      <c r="A220" s="204"/>
      <c r="B220" s="65" t="s">
        <v>6</v>
      </c>
      <c r="C220" s="212"/>
      <c r="D220" s="64">
        <v>0</v>
      </c>
      <c r="E220" s="64">
        <v>0</v>
      </c>
      <c r="F220" s="64">
        <v>0</v>
      </c>
      <c r="G220" s="64">
        <v>0</v>
      </c>
      <c r="H220" s="64">
        <v>0</v>
      </c>
      <c r="I220" s="64">
        <v>0</v>
      </c>
      <c r="J220" s="80"/>
    </row>
    <row r="221" spans="1:10" ht="30" x14ac:dyDescent="0.2">
      <c r="A221" s="227"/>
      <c r="B221" s="65" t="s">
        <v>10</v>
      </c>
      <c r="C221" s="212"/>
      <c r="D221" s="64">
        <f>SUM(E221:I221)</f>
        <v>0</v>
      </c>
      <c r="E221" s="60">
        <v>0</v>
      </c>
      <c r="F221" s="60">
        <v>0</v>
      </c>
      <c r="G221" s="60">
        <v>0</v>
      </c>
      <c r="H221" s="60">
        <v>0</v>
      </c>
      <c r="I221" s="60">
        <v>0</v>
      </c>
      <c r="J221" s="80"/>
    </row>
    <row r="222" spans="1:10" ht="15" x14ac:dyDescent="0.2">
      <c r="A222" s="227"/>
      <c r="B222" s="65" t="s">
        <v>23</v>
      </c>
      <c r="C222" s="199"/>
      <c r="D222" s="64">
        <f>SUM(E222:I222)</f>
        <v>0</v>
      </c>
      <c r="E222" s="60">
        <v>0</v>
      </c>
      <c r="F222" s="60">
        <v>0</v>
      </c>
      <c r="G222" s="60">
        <v>0</v>
      </c>
      <c r="H222" s="60">
        <v>0</v>
      </c>
      <c r="I222" s="60">
        <v>0</v>
      </c>
      <c r="J222" s="80"/>
    </row>
    <row r="223" spans="1:10" ht="15.75" customHeight="1" x14ac:dyDescent="0.2">
      <c r="A223" s="197" t="s">
        <v>71</v>
      </c>
      <c r="B223" s="197"/>
      <c r="C223" s="197"/>
      <c r="D223" s="197"/>
      <c r="E223" s="197"/>
      <c r="F223" s="197"/>
      <c r="G223" s="197"/>
      <c r="H223" s="197"/>
      <c r="I223" s="197"/>
      <c r="J223" s="197"/>
    </row>
    <row r="224" spans="1:10" ht="63" x14ac:dyDescent="0.2">
      <c r="A224" s="98" t="s">
        <v>233</v>
      </c>
      <c r="B224" s="81"/>
      <c r="C224" s="81"/>
      <c r="D224" s="80"/>
      <c r="E224" s="80"/>
      <c r="F224" s="80"/>
      <c r="G224" s="80"/>
      <c r="H224" s="80"/>
      <c r="I224" s="80"/>
      <c r="J224" s="80"/>
    </row>
    <row r="225" spans="1:10" ht="15" customHeight="1" x14ac:dyDescent="0.2">
      <c r="A225" s="204" t="s">
        <v>195</v>
      </c>
      <c r="B225" s="65" t="s">
        <v>2</v>
      </c>
      <c r="C225" s="198" t="s">
        <v>13</v>
      </c>
      <c r="D225" s="64">
        <f>SUM(E225:I225)</f>
        <v>0</v>
      </c>
      <c r="E225" s="64">
        <f>SUM(E228:E229)</f>
        <v>0</v>
      </c>
      <c r="F225" s="64">
        <f>SUM(F228:F229)</f>
        <v>0</v>
      </c>
      <c r="G225" s="64">
        <f>SUM(G228:G229)</f>
        <v>0</v>
      </c>
      <c r="H225" s="64">
        <f>SUM(H228:H229)</f>
        <v>0</v>
      </c>
      <c r="I225" s="64">
        <f>SUM(I228:I229)</f>
        <v>0</v>
      </c>
      <c r="J225" s="80"/>
    </row>
    <row r="226" spans="1:10" ht="15" x14ac:dyDescent="0.2">
      <c r="A226" s="204"/>
      <c r="B226" s="65" t="s">
        <v>1</v>
      </c>
      <c r="C226" s="212"/>
      <c r="D226" s="64">
        <v>0</v>
      </c>
      <c r="E226" s="64">
        <v>0</v>
      </c>
      <c r="F226" s="64">
        <v>0</v>
      </c>
      <c r="G226" s="64">
        <v>0</v>
      </c>
      <c r="H226" s="64">
        <v>0</v>
      </c>
      <c r="I226" s="64">
        <v>0</v>
      </c>
      <c r="J226" s="80"/>
    </row>
    <row r="227" spans="1:10" ht="30" x14ac:dyDescent="0.2">
      <c r="A227" s="204"/>
      <c r="B227" s="65" t="s">
        <v>6</v>
      </c>
      <c r="C227" s="212"/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64">
        <v>0</v>
      </c>
      <c r="J227" s="80"/>
    </row>
    <row r="228" spans="1:10" ht="30" x14ac:dyDescent="0.2">
      <c r="A228" s="227"/>
      <c r="B228" s="65" t="s">
        <v>10</v>
      </c>
      <c r="C228" s="212"/>
      <c r="D228" s="64">
        <v>0</v>
      </c>
      <c r="E228" s="60">
        <v>0</v>
      </c>
      <c r="F228" s="60">
        <v>0</v>
      </c>
      <c r="G228" s="60">
        <v>0</v>
      </c>
      <c r="H228" s="60">
        <v>0</v>
      </c>
      <c r="I228" s="60">
        <v>0</v>
      </c>
      <c r="J228" s="80"/>
    </row>
    <row r="229" spans="1:10" ht="15" x14ac:dyDescent="0.2">
      <c r="A229" s="227"/>
      <c r="B229" s="65" t="s">
        <v>23</v>
      </c>
      <c r="C229" s="199"/>
      <c r="D229" s="64">
        <f>SUM(E229:I229)</f>
        <v>0</v>
      </c>
      <c r="E229" s="60">
        <v>0</v>
      </c>
      <c r="F229" s="60">
        <v>0</v>
      </c>
      <c r="G229" s="60">
        <v>0</v>
      </c>
      <c r="H229" s="60">
        <v>0</v>
      </c>
      <c r="I229" s="60">
        <v>0</v>
      </c>
      <c r="J229" s="80"/>
    </row>
    <row r="230" spans="1:10" ht="15" customHeight="1" x14ac:dyDescent="0.2">
      <c r="A230" s="204" t="s">
        <v>194</v>
      </c>
      <c r="B230" s="65" t="s">
        <v>2</v>
      </c>
      <c r="C230" s="198" t="s">
        <v>13</v>
      </c>
      <c r="D230" s="64">
        <v>2657.7</v>
      </c>
      <c r="E230" s="64">
        <v>2657.7</v>
      </c>
      <c r="F230" s="64">
        <f>SUM(F233:F234)</f>
        <v>0</v>
      </c>
      <c r="G230" s="64">
        <f>SUM(G233:G234)</f>
        <v>0</v>
      </c>
      <c r="H230" s="64">
        <f>SUM(H233:H234)</f>
        <v>0</v>
      </c>
      <c r="I230" s="64">
        <f>SUM(I233:I234)</f>
        <v>0</v>
      </c>
      <c r="J230" s="80"/>
    </row>
    <row r="231" spans="1:10" ht="15" x14ac:dyDescent="0.2">
      <c r="A231" s="204"/>
      <c r="B231" s="65" t="s">
        <v>1</v>
      </c>
      <c r="C231" s="212"/>
      <c r="D231" s="64">
        <v>0</v>
      </c>
      <c r="E231" s="64">
        <v>0</v>
      </c>
      <c r="F231" s="64">
        <v>0</v>
      </c>
      <c r="G231" s="64">
        <v>0</v>
      </c>
      <c r="H231" s="64">
        <v>0</v>
      </c>
      <c r="I231" s="64">
        <v>0</v>
      </c>
      <c r="J231" s="80"/>
    </row>
    <row r="232" spans="1:10" ht="30" x14ac:dyDescent="0.2">
      <c r="A232" s="204"/>
      <c r="B232" s="65" t="s">
        <v>6</v>
      </c>
      <c r="C232" s="212"/>
      <c r="D232" s="64">
        <v>0</v>
      </c>
      <c r="E232" s="64">
        <v>0</v>
      </c>
      <c r="F232" s="64">
        <v>0</v>
      </c>
      <c r="G232" s="64">
        <v>0</v>
      </c>
      <c r="H232" s="64">
        <v>0</v>
      </c>
      <c r="I232" s="64">
        <v>0</v>
      </c>
      <c r="J232" s="80"/>
    </row>
    <row r="233" spans="1:10" ht="30" x14ac:dyDescent="0.2">
      <c r="A233" s="227"/>
      <c r="B233" s="65" t="s">
        <v>10</v>
      </c>
      <c r="C233" s="212"/>
      <c r="D233" s="64">
        <v>2657.7</v>
      </c>
      <c r="E233" s="60">
        <v>2657.7</v>
      </c>
      <c r="F233" s="60">
        <v>0</v>
      </c>
      <c r="G233" s="60">
        <v>0</v>
      </c>
      <c r="H233" s="60">
        <v>0</v>
      </c>
      <c r="I233" s="60">
        <v>0</v>
      </c>
      <c r="J233" s="80"/>
    </row>
    <row r="234" spans="1:10" ht="15" x14ac:dyDescent="0.2">
      <c r="A234" s="227"/>
      <c r="B234" s="65" t="s">
        <v>23</v>
      </c>
      <c r="C234" s="199"/>
      <c r="D234" s="64">
        <f>SUM(E234:I234)</f>
        <v>0</v>
      </c>
      <c r="E234" s="60">
        <v>0</v>
      </c>
      <c r="F234" s="60">
        <v>0</v>
      </c>
      <c r="G234" s="60">
        <v>0</v>
      </c>
      <c r="H234" s="60">
        <v>0</v>
      </c>
      <c r="I234" s="60">
        <v>0</v>
      </c>
      <c r="J234" s="80"/>
    </row>
    <row r="235" spans="1:10" ht="15.75" x14ac:dyDescent="0.2">
      <c r="A235" s="197" t="s">
        <v>285</v>
      </c>
      <c r="B235" s="233"/>
      <c r="C235" s="197"/>
      <c r="D235" s="233"/>
      <c r="E235" s="233"/>
      <c r="F235" s="233"/>
      <c r="G235" s="233"/>
      <c r="H235" s="233"/>
      <c r="I235" s="233"/>
      <c r="J235" s="233"/>
    </row>
    <row r="236" spans="1:10" x14ac:dyDescent="0.2">
      <c r="A236" s="234" t="s">
        <v>280</v>
      </c>
      <c r="B236" s="239"/>
      <c r="C236" s="237" t="s">
        <v>13</v>
      </c>
      <c r="D236" s="239"/>
      <c r="E236" s="239"/>
      <c r="F236" s="239"/>
      <c r="G236" s="239"/>
      <c r="H236" s="239"/>
      <c r="I236" s="239"/>
      <c r="J236" s="239"/>
    </row>
    <row r="237" spans="1:10" ht="15" customHeight="1" x14ac:dyDescent="0.2">
      <c r="A237" s="235"/>
      <c r="B237" s="240"/>
      <c r="C237" s="238"/>
      <c r="D237" s="240"/>
      <c r="E237" s="240"/>
      <c r="F237" s="240"/>
      <c r="G237" s="240"/>
      <c r="H237" s="240"/>
      <c r="I237" s="240"/>
      <c r="J237" s="240"/>
    </row>
    <row r="238" spans="1:10" ht="15" customHeight="1" x14ac:dyDescent="0.2">
      <c r="A238" s="235"/>
      <c r="B238" s="240"/>
      <c r="C238" s="238"/>
      <c r="D238" s="240"/>
      <c r="E238" s="240"/>
      <c r="F238" s="240"/>
      <c r="G238" s="240"/>
      <c r="H238" s="240"/>
      <c r="I238" s="240"/>
      <c r="J238" s="240"/>
    </row>
    <row r="239" spans="1:10" ht="15" customHeight="1" x14ac:dyDescent="0.2">
      <c r="A239" s="235"/>
      <c r="B239" s="240"/>
      <c r="C239" s="238"/>
      <c r="D239" s="240"/>
      <c r="E239" s="240"/>
      <c r="F239" s="240"/>
      <c r="G239" s="240"/>
      <c r="H239" s="240"/>
      <c r="I239" s="240"/>
      <c r="J239" s="240"/>
    </row>
    <row r="240" spans="1:10" ht="15" customHeight="1" x14ac:dyDescent="0.2">
      <c r="A240" s="235"/>
      <c r="B240" s="241"/>
      <c r="C240" s="238"/>
      <c r="D240" s="241"/>
      <c r="E240" s="241"/>
      <c r="F240" s="241"/>
      <c r="G240" s="241"/>
      <c r="H240" s="241"/>
      <c r="I240" s="241"/>
      <c r="J240" s="241"/>
    </row>
    <row r="241" spans="1:10" ht="15" x14ac:dyDescent="0.2">
      <c r="A241" s="236" t="s">
        <v>281</v>
      </c>
      <c r="B241" s="152" t="s">
        <v>2</v>
      </c>
      <c r="C241" s="157"/>
      <c r="D241" s="61">
        <v>1640</v>
      </c>
      <c r="E241" s="61">
        <v>0</v>
      </c>
      <c r="F241" s="61">
        <v>0</v>
      </c>
      <c r="G241" s="61">
        <v>328</v>
      </c>
      <c r="H241" s="61">
        <v>656</v>
      </c>
      <c r="I241" s="60">
        <v>656</v>
      </c>
      <c r="J241" s="80"/>
    </row>
    <row r="242" spans="1:10" ht="15" x14ac:dyDescent="0.2">
      <c r="A242" s="236"/>
      <c r="B242" s="65" t="s">
        <v>1</v>
      </c>
      <c r="C242" s="81"/>
      <c r="D242" s="61">
        <v>0</v>
      </c>
      <c r="E242" s="61">
        <v>0</v>
      </c>
      <c r="F242" s="61">
        <v>0</v>
      </c>
      <c r="G242" s="61">
        <v>0</v>
      </c>
      <c r="H242" s="61">
        <v>0</v>
      </c>
      <c r="I242" s="60">
        <v>0</v>
      </c>
      <c r="J242" s="80"/>
    </row>
    <row r="243" spans="1:10" ht="30" x14ac:dyDescent="0.2">
      <c r="A243" s="236"/>
      <c r="B243" s="65" t="s">
        <v>6</v>
      </c>
      <c r="C243" s="81"/>
      <c r="D243" s="61">
        <v>1640</v>
      </c>
      <c r="E243" s="61">
        <v>0</v>
      </c>
      <c r="F243" s="61">
        <v>0</v>
      </c>
      <c r="G243" s="61">
        <v>328</v>
      </c>
      <c r="H243" s="61">
        <v>656</v>
      </c>
      <c r="I243" s="60">
        <v>656</v>
      </c>
      <c r="J243" s="80"/>
    </row>
    <row r="244" spans="1:10" ht="30" x14ac:dyDescent="0.2">
      <c r="A244" s="236"/>
      <c r="B244" s="65" t="s">
        <v>10</v>
      </c>
      <c r="C244" s="81"/>
      <c r="D244" s="61">
        <v>0</v>
      </c>
      <c r="E244" s="61">
        <v>0</v>
      </c>
      <c r="F244" s="61">
        <v>0</v>
      </c>
      <c r="G244" s="61">
        <v>0</v>
      </c>
      <c r="H244" s="61">
        <v>0</v>
      </c>
      <c r="I244" s="60">
        <v>0</v>
      </c>
      <c r="J244" s="80"/>
    </row>
    <row r="245" spans="1:10" ht="67.5" customHeight="1" x14ac:dyDescent="0.2">
      <c r="A245" s="236"/>
      <c r="B245" s="65" t="s">
        <v>23</v>
      </c>
      <c r="C245" s="81"/>
      <c r="D245" s="61">
        <v>0</v>
      </c>
      <c r="E245" s="61">
        <v>0</v>
      </c>
      <c r="F245" s="61">
        <v>0</v>
      </c>
      <c r="G245" s="61">
        <v>0</v>
      </c>
      <c r="H245" s="61">
        <v>0</v>
      </c>
      <c r="I245" s="60">
        <v>0</v>
      </c>
      <c r="J245" s="80"/>
    </row>
  </sheetData>
  <mergeCells count="115">
    <mergeCell ref="A235:J235"/>
    <mergeCell ref="A236:A240"/>
    <mergeCell ref="A241:A245"/>
    <mergeCell ref="C236:C240"/>
    <mergeCell ref="B236:B240"/>
    <mergeCell ref="D236:D240"/>
    <mergeCell ref="E236:E240"/>
    <mergeCell ref="F236:F240"/>
    <mergeCell ref="G236:G240"/>
    <mergeCell ref="H236:H240"/>
    <mergeCell ref="I236:I240"/>
    <mergeCell ref="J236:J240"/>
    <mergeCell ref="A230:A234"/>
    <mergeCell ref="C230:C234"/>
    <mergeCell ref="A191:A195"/>
    <mergeCell ref="C191:C195"/>
    <mergeCell ref="C181:C185"/>
    <mergeCell ref="A181:A185"/>
    <mergeCell ref="A186:A190"/>
    <mergeCell ref="C186:C190"/>
    <mergeCell ref="A223:J223"/>
    <mergeCell ref="A225:A229"/>
    <mergeCell ref="C225:C229"/>
    <mergeCell ref="A196:A200"/>
    <mergeCell ref="C196:C200"/>
    <mergeCell ref="A218:A222"/>
    <mergeCell ref="C218:C222"/>
    <mergeCell ref="A212:A216"/>
    <mergeCell ref="C212:C216"/>
    <mergeCell ref="A201:A205"/>
    <mergeCell ref="C201:C205"/>
    <mergeCell ref="A207:A211"/>
    <mergeCell ref="C207:C211"/>
    <mergeCell ref="C156:C160"/>
    <mergeCell ref="A156:A160"/>
    <mergeCell ref="C161:C165"/>
    <mergeCell ref="A171:A175"/>
    <mergeCell ref="C171:C175"/>
    <mergeCell ref="C176:C180"/>
    <mergeCell ref="A161:A165"/>
    <mergeCell ref="C166:C170"/>
    <mergeCell ref="C128:C132"/>
    <mergeCell ref="C149:C153"/>
    <mergeCell ref="A128:A132"/>
    <mergeCell ref="A134:A138"/>
    <mergeCell ref="C134:C138"/>
    <mergeCell ref="C144:C148"/>
    <mergeCell ref="A144:A148"/>
    <mergeCell ref="A154:J154"/>
    <mergeCell ref="C139:C143"/>
    <mergeCell ref="A149:A153"/>
    <mergeCell ref="A139:A143"/>
    <mergeCell ref="A166:A170"/>
    <mergeCell ref="A176:A180"/>
    <mergeCell ref="J25:J29"/>
    <mergeCell ref="J35:J39"/>
    <mergeCell ref="A30:A34"/>
    <mergeCell ref="C25:C29"/>
    <mergeCell ref="C30:C34"/>
    <mergeCell ref="J20:J24"/>
    <mergeCell ref="A63:A67"/>
    <mergeCell ref="A122:A126"/>
    <mergeCell ref="A101:A105"/>
    <mergeCell ref="C101:C105"/>
    <mergeCell ref="C117:C121"/>
    <mergeCell ref="C122:C126"/>
    <mergeCell ref="A117:A121"/>
    <mergeCell ref="C106:C110"/>
    <mergeCell ref="C20:C24"/>
    <mergeCell ref="D30:D34"/>
    <mergeCell ref="A47:A51"/>
    <mergeCell ref="C35:C39"/>
    <mergeCell ref="A42:A46"/>
    <mergeCell ref="C42:C46"/>
    <mergeCell ref="C47:C51"/>
    <mergeCell ref="C73:C77"/>
    <mergeCell ref="A78:A82"/>
    <mergeCell ref="A83:A87"/>
    <mergeCell ref="G30:G34"/>
    <mergeCell ref="H30:H34"/>
    <mergeCell ref="I30:I34"/>
    <mergeCell ref="A106:A110"/>
    <mergeCell ref="A96:A100"/>
    <mergeCell ref="C96:C100"/>
    <mergeCell ref="A73:A77"/>
    <mergeCell ref="C68:C72"/>
    <mergeCell ref="A52:A56"/>
    <mergeCell ref="C52:C56"/>
    <mergeCell ref="E30:E34"/>
    <mergeCell ref="F30:F34"/>
    <mergeCell ref="C83:C87"/>
    <mergeCell ref="A111:A115"/>
    <mergeCell ref="C111:C115"/>
    <mergeCell ref="M110:M114"/>
    <mergeCell ref="E12:H12"/>
    <mergeCell ref="A18:J18"/>
    <mergeCell ref="A94:J94"/>
    <mergeCell ref="B15:B16"/>
    <mergeCell ref="A13:J13"/>
    <mergeCell ref="A20:A24"/>
    <mergeCell ref="A68:A72"/>
    <mergeCell ref="D15:I15"/>
    <mergeCell ref="A58:A62"/>
    <mergeCell ref="A40:J40"/>
    <mergeCell ref="A15:A16"/>
    <mergeCell ref="A35:A39"/>
    <mergeCell ref="C15:C16"/>
    <mergeCell ref="C63:C67"/>
    <mergeCell ref="C78:C82"/>
    <mergeCell ref="A89:A93"/>
    <mergeCell ref="C58:C62"/>
    <mergeCell ref="C89:C93"/>
    <mergeCell ref="A25:A29"/>
    <mergeCell ref="J30:J34"/>
    <mergeCell ref="J15:J16"/>
  </mergeCells>
  <pageMargins left="0.39370078740157483" right="0.15748031496062992" top="0.15748031496062992" bottom="0.27559055118110237" header="0.15748031496062992" footer="0.15748031496062992"/>
  <pageSetup paperSize="9" scale="50" orientation="landscape" r:id="rId1"/>
  <rowBreaks count="7" manualBreakCount="7">
    <brk id="39" max="9" man="1"/>
    <brk id="67" max="9" man="1"/>
    <brk id="95" max="9" man="1"/>
    <brk id="127" max="9" man="1"/>
    <brk id="148" max="9" man="1"/>
    <brk id="180" max="9" man="1"/>
    <brk id="21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69"/>
  <sheetViews>
    <sheetView tabSelected="1" topLeftCell="A330" zoomScale="80" zoomScaleNormal="80" zoomScaleSheetLayoutView="70" workbookViewId="0">
      <selection activeCell="N143" sqref="N143:X148"/>
    </sheetView>
  </sheetViews>
  <sheetFormatPr defaultColWidth="9.140625" defaultRowHeight="12.75" x14ac:dyDescent="0.2"/>
  <cols>
    <col min="1" max="1" width="7.28515625" style="91" customWidth="1"/>
    <col min="2" max="2" width="31.28515625" style="46" customWidth="1"/>
    <col min="3" max="3" width="13" style="47" customWidth="1"/>
    <col min="4" max="4" width="28" style="46" customWidth="1"/>
    <col min="5" max="5" width="15.140625" style="92" customWidth="1"/>
    <col min="6" max="6" width="18" style="136" customWidth="1"/>
    <col min="7" max="7" width="18.85546875" style="100" customWidth="1"/>
    <col min="8" max="8" width="15.5703125" style="100" customWidth="1"/>
    <col min="9" max="9" width="13" style="100" customWidth="1"/>
    <col min="10" max="10" width="15.5703125" style="100" customWidth="1"/>
    <col min="11" max="11" width="13.42578125" style="110" customWidth="1"/>
    <col min="12" max="12" width="22.85546875" style="47" customWidth="1"/>
    <col min="13" max="13" width="24.28515625" style="94" customWidth="1"/>
    <col min="14" max="16384" width="9.140625" style="46"/>
  </cols>
  <sheetData>
    <row r="1" spans="1:13" x14ac:dyDescent="0.2">
      <c r="F1" s="100"/>
      <c r="K1" s="100"/>
    </row>
    <row r="2" spans="1:13" ht="15" x14ac:dyDescent="0.25">
      <c r="F2" s="100"/>
      <c r="G2" s="100" t="s">
        <v>109</v>
      </c>
      <c r="H2" s="113" t="s">
        <v>289</v>
      </c>
      <c r="I2" s="113"/>
      <c r="J2" s="114"/>
      <c r="K2" s="114"/>
      <c r="L2" s="115"/>
      <c r="M2" s="115"/>
    </row>
    <row r="3" spans="1:13" ht="15" x14ac:dyDescent="0.25">
      <c r="F3" s="100"/>
      <c r="H3" s="116" t="s">
        <v>230</v>
      </c>
      <c r="I3" s="116"/>
      <c r="J3" s="116"/>
      <c r="K3" s="116"/>
      <c r="L3" s="116"/>
      <c r="M3" s="116"/>
    </row>
    <row r="4" spans="1:13" ht="15" x14ac:dyDescent="0.25">
      <c r="F4" s="100"/>
      <c r="H4" s="116" t="s">
        <v>232</v>
      </c>
      <c r="I4" s="116"/>
      <c r="J4" s="116"/>
      <c r="K4" s="116"/>
      <c r="L4" s="116"/>
      <c r="M4" s="115"/>
    </row>
    <row r="5" spans="1:13" ht="15" x14ac:dyDescent="0.25">
      <c r="F5" s="100"/>
      <c r="H5" s="116" t="s">
        <v>231</v>
      </c>
      <c r="I5" s="116"/>
      <c r="J5" s="116"/>
      <c r="K5" s="116"/>
      <c r="L5" s="116"/>
      <c r="M5" s="116"/>
    </row>
    <row r="6" spans="1:13" x14ac:dyDescent="0.2">
      <c r="F6" s="100"/>
      <c r="H6" s="111"/>
      <c r="I6" s="111"/>
      <c r="J6" s="111"/>
      <c r="K6" s="111"/>
      <c r="L6" s="111"/>
      <c r="M6" s="111"/>
    </row>
    <row r="7" spans="1:13" x14ac:dyDescent="0.2">
      <c r="F7" s="100"/>
      <c r="H7" s="112" t="s">
        <v>290</v>
      </c>
      <c r="K7" s="100"/>
    </row>
    <row r="8" spans="1:13" ht="29.25" customHeight="1" x14ac:dyDescent="0.25">
      <c r="F8" s="100"/>
      <c r="G8" s="101"/>
      <c r="I8" s="171" t="s">
        <v>254</v>
      </c>
      <c r="J8" s="129"/>
      <c r="K8" s="137"/>
      <c r="L8" s="52"/>
      <c r="M8" s="102"/>
    </row>
    <row r="9" spans="1:13" ht="15" x14ac:dyDescent="0.25">
      <c r="F9" s="100"/>
      <c r="G9" s="101"/>
      <c r="I9" s="171" t="s">
        <v>17</v>
      </c>
      <c r="J9" s="129"/>
      <c r="K9" s="137"/>
      <c r="L9" s="52"/>
      <c r="M9" s="102"/>
    </row>
    <row r="10" spans="1:13" ht="15" x14ac:dyDescent="0.25">
      <c r="F10" s="100"/>
      <c r="G10" s="101"/>
      <c r="I10" s="130" t="s">
        <v>60</v>
      </c>
      <c r="J10" s="130"/>
      <c r="K10" s="130"/>
      <c r="L10" s="55"/>
      <c r="M10" s="56"/>
    </row>
    <row r="11" spans="1:13" ht="15" x14ac:dyDescent="0.25">
      <c r="F11" s="100"/>
      <c r="G11" s="101"/>
      <c r="I11" s="130" t="s">
        <v>76</v>
      </c>
      <c r="J11" s="130"/>
      <c r="K11" s="130"/>
      <c r="L11" s="55"/>
      <c r="M11" s="56"/>
    </row>
    <row r="12" spans="1:13" ht="15" x14ac:dyDescent="0.25">
      <c r="F12" s="100"/>
      <c r="G12" s="101"/>
      <c r="I12" s="130" t="s">
        <v>14</v>
      </c>
      <c r="J12" s="130"/>
      <c r="K12" s="130"/>
      <c r="L12" s="55"/>
      <c r="M12" s="67"/>
    </row>
    <row r="13" spans="1:13" ht="15" customHeight="1" x14ac:dyDescent="0.25">
      <c r="F13" s="100"/>
      <c r="G13" s="101"/>
      <c r="I13" s="196" t="s">
        <v>129</v>
      </c>
      <c r="J13" s="196"/>
      <c r="K13" s="196"/>
      <c r="L13" s="196"/>
      <c r="M13" s="103"/>
    </row>
    <row r="14" spans="1:13" x14ac:dyDescent="0.2">
      <c r="F14" s="100"/>
      <c r="G14" s="101"/>
      <c r="I14" s="129"/>
      <c r="J14" s="131"/>
      <c r="K14" s="129"/>
      <c r="L14" s="104"/>
      <c r="M14" s="105"/>
    </row>
    <row r="15" spans="1:13" s="93" customFormat="1" ht="15.75" customHeight="1" x14ac:dyDescent="0.25">
      <c r="A15" s="297" t="s">
        <v>19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</row>
    <row r="16" spans="1:13" s="93" customFormat="1" ht="15.75" customHeight="1" x14ac:dyDescent="0.2">
      <c r="A16" s="309" t="s">
        <v>59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</row>
    <row r="17" spans="1:13" s="93" customFormat="1" ht="10.5" customHeight="1" x14ac:dyDescent="0.2">
      <c r="A17" s="106"/>
      <c r="B17" s="69"/>
      <c r="C17" s="69"/>
      <c r="D17" s="69"/>
      <c r="E17" s="107"/>
      <c r="F17" s="108"/>
      <c r="G17" s="108"/>
      <c r="H17" s="108"/>
      <c r="I17" s="108"/>
      <c r="J17" s="108"/>
      <c r="K17" s="108"/>
      <c r="L17" s="109"/>
      <c r="M17" s="109"/>
    </row>
    <row r="18" spans="1:13" ht="15" customHeight="1" x14ac:dyDescent="0.2">
      <c r="A18" s="248" t="s">
        <v>4</v>
      </c>
      <c r="B18" s="248" t="s">
        <v>38</v>
      </c>
      <c r="C18" s="248" t="s">
        <v>39</v>
      </c>
      <c r="D18" s="248" t="s">
        <v>7</v>
      </c>
      <c r="E18" s="310" t="s">
        <v>40</v>
      </c>
      <c r="F18" s="305" t="s">
        <v>41</v>
      </c>
      <c r="G18" s="301" t="s">
        <v>8</v>
      </c>
      <c r="H18" s="302"/>
      <c r="I18" s="302"/>
      <c r="J18" s="302"/>
      <c r="K18" s="303"/>
      <c r="L18" s="248" t="s">
        <v>136</v>
      </c>
      <c r="M18" s="209" t="s">
        <v>9</v>
      </c>
    </row>
    <row r="19" spans="1:13" ht="141.75" customHeight="1" x14ac:dyDescent="0.2">
      <c r="A19" s="248"/>
      <c r="B19" s="248"/>
      <c r="C19" s="248"/>
      <c r="D19" s="248"/>
      <c r="E19" s="310"/>
      <c r="F19" s="305"/>
      <c r="G19" s="164" t="s">
        <v>15</v>
      </c>
      <c r="H19" s="164" t="s">
        <v>16</v>
      </c>
      <c r="I19" s="164" t="s">
        <v>22</v>
      </c>
      <c r="J19" s="164" t="s">
        <v>45</v>
      </c>
      <c r="K19" s="164" t="s">
        <v>44</v>
      </c>
      <c r="L19" s="248"/>
      <c r="M19" s="211"/>
    </row>
    <row r="20" spans="1:13" ht="15" x14ac:dyDescent="0.2">
      <c r="A20" s="159">
        <v>1</v>
      </c>
      <c r="B20" s="159">
        <v>2</v>
      </c>
      <c r="C20" s="159">
        <v>3</v>
      </c>
      <c r="D20" s="159">
        <v>4</v>
      </c>
      <c r="E20" s="59">
        <v>5</v>
      </c>
      <c r="F20" s="59">
        <v>6</v>
      </c>
      <c r="G20" s="59">
        <v>7</v>
      </c>
      <c r="H20" s="59">
        <v>8</v>
      </c>
      <c r="I20" s="59">
        <v>9</v>
      </c>
      <c r="J20" s="59">
        <v>10</v>
      </c>
      <c r="K20" s="59">
        <v>11</v>
      </c>
      <c r="L20" s="159">
        <v>12</v>
      </c>
      <c r="M20" s="159">
        <v>13</v>
      </c>
    </row>
    <row r="21" spans="1:13" ht="18" customHeight="1" x14ac:dyDescent="0.2">
      <c r="A21" s="243" t="s">
        <v>80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5"/>
    </row>
    <row r="22" spans="1:13" ht="17.25" customHeight="1" x14ac:dyDescent="0.2">
      <c r="A22" s="158" t="s">
        <v>36</v>
      </c>
      <c r="B22" s="311" t="s">
        <v>149</v>
      </c>
      <c r="C22" s="209" t="s">
        <v>58</v>
      </c>
      <c r="D22" s="65" t="s">
        <v>2</v>
      </c>
      <c r="E22" s="138">
        <v>0</v>
      </c>
      <c r="F22" s="150">
        <f>SUM(G22:K22)</f>
        <v>28535.57</v>
      </c>
      <c r="G22" s="139">
        <v>1000</v>
      </c>
      <c r="H22" s="140">
        <f t="shared" ref="H22" si="0">SUM(H23:H26)</f>
        <v>15000</v>
      </c>
      <c r="I22" s="140">
        <f>SUM(I23:I26)</f>
        <v>12535.57</v>
      </c>
      <c r="J22" s="140">
        <f t="shared" ref="J22" si="1">SUM(J23:J26)</f>
        <v>0</v>
      </c>
      <c r="K22" s="141">
        <v>0</v>
      </c>
      <c r="L22" s="322" t="s">
        <v>20</v>
      </c>
      <c r="M22" s="257" t="s">
        <v>271</v>
      </c>
    </row>
    <row r="23" spans="1:13" ht="43.5" customHeight="1" x14ac:dyDescent="0.2">
      <c r="A23" s="158"/>
      <c r="B23" s="284"/>
      <c r="C23" s="210"/>
      <c r="D23" s="65" t="s">
        <v>1</v>
      </c>
      <c r="E23" s="138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1">
        <v>0</v>
      </c>
      <c r="L23" s="323"/>
      <c r="M23" s="277"/>
    </row>
    <row r="24" spans="1:13" ht="62.25" customHeight="1" x14ac:dyDescent="0.2">
      <c r="A24" s="158"/>
      <c r="B24" s="284"/>
      <c r="C24" s="210"/>
      <c r="D24" s="65" t="s">
        <v>6</v>
      </c>
      <c r="E24" s="138">
        <v>0</v>
      </c>
      <c r="F24" s="150">
        <v>0</v>
      </c>
      <c r="G24" s="139">
        <v>0</v>
      </c>
      <c r="H24" s="139">
        <v>0</v>
      </c>
      <c r="I24" s="150">
        <v>0</v>
      </c>
      <c r="J24" s="139">
        <v>0</v>
      </c>
      <c r="K24" s="141">
        <v>0</v>
      </c>
      <c r="L24" s="323"/>
      <c r="M24" s="277"/>
    </row>
    <row r="25" spans="1:13" ht="73.5" customHeight="1" x14ac:dyDescent="0.2">
      <c r="A25" s="158"/>
      <c r="B25" s="284"/>
      <c r="C25" s="210"/>
      <c r="D25" s="65" t="s">
        <v>10</v>
      </c>
      <c r="E25" s="138">
        <v>0</v>
      </c>
      <c r="F25" s="150">
        <f>SUM(G25:K25)</f>
        <v>28535.57</v>
      </c>
      <c r="G25" s="139">
        <v>1000</v>
      </c>
      <c r="H25" s="142">
        <f t="shared" ref="G25:K27" si="2">SUM(H26:H29)</f>
        <v>15000</v>
      </c>
      <c r="I25" s="145">
        <v>12535.57</v>
      </c>
      <c r="J25" s="142">
        <v>0</v>
      </c>
      <c r="K25" s="142">
        <v>0</v>
      </c>
      <c r="L25" s="323"/>
      <c r="M25" s="277"/>
    </row>
    <row r="26" spans="1:13" ht="30" customHeight="1" x14ac:dyDescent="0.2">
      <c r="A26" s="158"/>
      <c r="B26" s="285"/>
      <c r="C26" s="211"/>
      <c r="D26" s="65" t="s">
        <v>23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41">
        <v>0</v>
      </c>
      <c r="L26" s="324"/>
      <c r="M26" s="278"/>
    </row>
    <row r="27" spans="1:13" ht="18.75" customHeight="1" x14ac:dyDescent="0.2">
      <c r="A27" s="254" t="s">
        <v>49</v>
      </c>
      <c r="B27" s="201" t="s">
        <v>161</v>
      </c>
      <c r="C27" s="209" t="s">
        <v>58</v>
      </c>
      <c r="D27" s="65" t="s">
        <v>2</v>
      </c>
      <c r="E27" s="143">
        <v>0</v>
      </c>
      <c r="F27" s="150">
        <v>27535.57</v>
      </c>
      <c r="G27" s="144">
        <f t="shared" si="2"/>
        <v>0</v>
      </c>
      <c r="H27" s="144">
        <f t="shared" si="2"/>
        <v>15000</v>
      </c>
      <c r="I27" s="144">
        <f t="shared" si="2"/>
        <v>12535.57</v>
      </c>
      <c r="J27" s="144">
        <f t="shared" si="2"/>
        <v>0</v>
      </c>
      <c r="K27" s="144">
        <f t="shared" si="2"/>
        <v>0</v>
      </c>
      <c r="L27" s="248" t="s">
        <v>20</v>
      </c>
      <c r="M27" s="275"/>
    </row>
    <row r="28" spans="1:13" ht="38.25" customHeight="1" x14ac:dyDescent="0.2">
      <c r="A28" s="255"/>
      <c r="B28" s="202"/>
      <c r="C28" s="210"/>
      <c r="D28" s="65" t="s">
        <v>1</v>
      </c>
      <c r="E28" s="143">
        <v>0</v>
      </c>
      <c r="F28" s="145">
        <f>SUM(G28:K28)</f>
        <v>0</v>
      </c>
      <c r="G28" s="145">
        <v>0</v>
      </c>
      <c r="H28" s="145">
        <v>0</v>
      </c>
      <c r="I28" s="145">
        <v>0</v>
      </c>
      <c r="J28" s="145">
        <v>0</v>
      </c>
      <c r="K28" s="144">
        <v>0</v>
      </c>
      <c r="L28" s="248"/>
      <c r="M28" s="277"/>
    </row>
    <row r="29" spans="1:13" ht="47.25" customHeight="1" x14ac:dyDescent="0.2">
      <c r="A29" s="255"/>
      <c r="B29" s="202"/>
      <c r="C29" s="210"/>
      <c r="D29" s="65" t="s">
        <v>6</v>
      </c>
      <c r="E29" s="143">
        <v>0</v>
      </c>
      <c r="F29" s="145">
        <f t="shared" ref="F29:F31" si="3">SUM(G29:K29)</f>
        <v>0</v>
      </c>
      <c r="G29" s="145">
        <v>0</v>
      </c>
      <c r="H29" s="145">
        <v>0</v>
      </c>
      <c r="I29" s="145">
        <v>0</v>
      </c>
      <c r="J29" s="145">
        <v>0</v>
      </c>
      <c r="K29" s="144">
        <v>0</v>
      </c>
      <c r="L29" s="248"/>
      <c r="M29" s="277"/>
    </row>
    <row r="30" spans="1:13" ht="48" customHeight="1" x14ac:dyDescent="0.2">
      <c r="A30" s="255"/>
      <c r="B30" s="202"/>
      <c r="C30" s="210"/>
      <c r="D30" s="65" t="s">
        <v>10</v>
      </c>
      <c r="E30" s="143">
        <v>0</v>
      </c>
      <c r="F30" s="150">
        <v>27535.57</v>
      </c>
      <c r="G30" s="145">
        <v>0</v>
      </c>
      <c r="H30" s="145">
        <v>15000</v>
      </c>
      <c r="I30" s="145">
        <v>12535.57</v>
      </c>
      <c r="J30" s="145">
        <v>0</v>
      </c>
      <c r="K30" s="144">
        <v>0</v>
      </c>
      <c r="L30" s="248"/>
      <c r="M30" s="277"/>
    </row>
    <row r="31" spans="1:13" ht="40.5" customHeight="1" x14ac:dyDescent="0.2">
      <c r="A31" s="256"/>
      <c r="B31" s="203"/>
      <c r="C31" s="211"/>
      <c r="D31" s="65" t="s">
        <v>23</v>
      </c>
      <c r="E31" s="143">
        <v>0</v>
      </c>
      <c r="F31" s="145">
        <f t="shared" si="3"/>
        <v>0</v>
      </c>
      <c r="G31" s="145">
        <v>0</v>
      </c>
      <c r="H31" s="145">
        <v>0</v>
      </c>
      <c r="I31" s="145">
        <v>0</v>
      </c>
      <c r="J31" s="145">
        <v>0</v>
      </c>
      <c r="K31" s="144">
        <v>0</v>
      </c>
      <c r="L31" s="248"/>
      <c r="M31" s="278"/>
    </row>
    <row r="32" spans="1:13" ht="40.5" customHeight="1" x14ac:dyDescent="0.2">
      <c r="A32" s="254" t="s">
        <v>234</v>
      </c>
      <c r="B32" s="201" t="s">
        <v>162</v>
      </c>
      <c r="C32" s="209" t="s">
        <v>58</v>
      </c>
      <c r="D32" s="65" t="s">
        <v>2</v>
      </c>
      <c r="E32" s="143">
        <v>0</v>
      </c>
      <c r="F32" s="144">
        <f>G32+H32+I32+J32+K32</f>
        <v>1000</v>
      </c>
      <c r="G32" s="144">
        <f>SUM(G33:G36)</f>
        <v>1000</v>
      </c>
      <c r="H32" s="144">
        <v>0</v>
      </c>
      <c r="I32" s="144">
        <f>SUM(I33:I36)</f>
        <v>0</v>
      </c>
      <c r="J32" s="144">
        <f>SUM(J33:J36)</f>
        <v>0</v>
      </c>
      <c r="K32" s="144">
        <f>SUM(K33:K36)</f>
        <v>0</v>
      </c>
      <c r="L32" s="248" t="s">
        <v>20</v>
      </c>
      <c r="M32" s="162"/>
    </row>
    <row r="33" spans="1:13" ht="40.5" customHeight="1" x14ac:dyDescent="0.2">
      <c r="A33" s="255"/>
      <c r="B33" s="202"/>
      <c r="C33" s="210"/>
      <c r="D33" s="65" t="s">
        <v>1</v>
      </c>
      <c r="E33" s="143">
        <v>0</v>
      </c>
      <c r="F33" s="143">
        <v>0</v>
      </c>
      <c r="G33" s="145">
        <v>0</v>
      </c>
      <c r="H33" s="145">
        <v>0</v>
      </c>
      <c r="I33" s="145">
        <v>0</v>
      </c>
      <c r="J33" s="145">
        <v>0</v>
      </c>
      <c r="K33" s="144">
        <v>0</v>
      </c>
      <c r="L33" s="248"/>
      <c r="M33" s="162"/>
    </row>
    <row r="34" spans="1:13" ht="40.5" customHeight="1" x14ac:dyDescent="0.2">
      <c r="A34" s="255"/>
      <c r="B34" s="202"/>
      <c r="C34" s="210"/>
      <c r="D34" s="65" t="s">
        <v>6</v>
      </c>
      <c r="E34" s="143">
        <v>0</v>
      </c>
      <c r="F34" s="143">
        <v>0</v>
      </c>
      <c r="G34" s="145">
        <v>0</v>
      </c>
      <c r="H34" s="145">
        <v>0</v>
      </c>
      <c r="I34" s="145">
        <v>0</v>
      </c>
      <c r="J34" s="145">
        <v>0</v>
      </c>
      <c r="K34" s="144">
        <v>0</v>
      </c>
      <c r="L34" s="248"/>
      <c r="M34" s="162"/>
    </row>
    <row r="35" spans="1:13" ht="40.5" customHeight="1" x14ac:dyDescent="0.2">
      <c r="A35" s="255"/>
      <c r="B35" s="202"/>
      <c r="C35" s="210"/>
      <c r="D35" s="65" t="s">
        <v>10</v>
      </c>
      <c r="E35" s="143">
        <v>0</v>
      </c>
      <c r="F35" s="143">
        <f>SUM(G35:J35)</f>
        <v>1000</v>
      </c>
      <c r="G35" s="143">
        <v>1000</v>
      </c>
      <c r="H35" s="143">
        <v>0</v>
      </c>
      <c r="I35" s="143">
        <v>0</v>
      </c>
      <c r="J35" s="143">
        <v>0</v>
      </c>
      <c r="K35" s="144">
        <v>0</v>
      </c>
      <c r="L35" s="248"/>
      <c r="M35" s="162"/>
    </row>
    <row r="36" spans="1:13" ht="40.5" customHeight="1" x14ac:dyDescent="0.2">
      <c r="A36" s="256"/>
      <c r="B36" s="203"/>
      <c r="C36" s="211"/>
      <c r="D36" s="65" t="s">
        <v>23</v>
      </c>
      <c r="E36" s="143">
        <v>0</v>
      </c>
      <c r="F36" s="143">
        <v>0</v>
      </c>
      <c r="G36" s="145">
        <v>0</v>
      </c>
      <c r="H36" s="145">
        <v>0</v>
      </c>
      <c r="I36" s="145">
        <v>0</v>
      </c>
      <c r="J36" s="145">
        <v>0</v>
      </c>
      <c r="K36" s="144">
        <v>0</v>
      </c>
      <c r="L36" s="248"/>
      <c r="M36" s="162"/>
    </row>
    <row r="37" spans="1:13" ht="40.5" customHeight="1" x14ac:dyDescent="0.2">
      <c r="A37" s="254" t="s">
        <v>257</v>
      </c>
      <c r="B37" s="209" t="s">
        <v>259</v>
      </c>
      <c r="C37" s="209" t="s">
        <v>260</v>
      </c>
      <c r="D37" s="165" t="s">
        <v>2</v>
      </c>
      <c r="E37" s="146">
        <v>0</v>
      </c>
      <c r="F37" s="146">
        <v>151935.97</v>
      </c>
      <c r="G37" s="147">
        <v>0</v>
      </c>
      <c r="H37" s="147">
        <v>0</v>
      </c>
      <c r="I37" s="147">
        <v>74569.83</v>
      </c>
      <c r="J37" s="147">
        <v>77366.14</v>
      </c>
      <c r="K37" s="147">
        <v>0</v>
      </c>
      <c r="L37" s="248" t="s">
        <v>20</v>
      </c>
      <c r="M37" s="162"/>
    </row>
    <row r="38" spans="1:13" ht="40.5" customHeight="1" x14ac:dyDescent="0.2">
      <c r="A38" s="255"/>
      <c r="B38" s="210"/>
      <c r="C38" s="210"/>
      <c r="D38" s="65" t="s">
        <v>1</v>
      </c>
      <c r="E38" s="143">
        <v>0</v>
      </c>
      <c r="F38" s="143">
        <v>73043.100000000006</v>
      </c>
      <c r="G38" s="145">
        <v>0</v>
      </c>
      <c r="H38" s="145">
        <v>0</v>
      </c>
      <c r="I38" s="145">
        <v>35849.4</v>
      </c>
      <c r="J38" s="145">
        <v>37193.699999999997</v>
      </c>
      <c r="K38" s="145">
        <v>0</v>
      </c>
      <c r="L38" s="248"/>
      <c r="M38" s="162"/>
    </row>
    <row r="39" spans="1:13" ht="40.5" customHeight="1" x14ac:dyDescent="0.2">
      <c r="A39" s="255"/>
      <c r="B39" s="210"/>
      <c r="C39" s="210"/>
      <c r="D39" s="65" t="s">
        <v>6</v>
      </c>
      <c r="E39" s="143">
        <v>0</v>
      </c>
      <c r="F39" s="143">
        <v>24347.7</v>
      </c>
      <c r="G39" s="145">
        <v>0</v>
      </c>
      <c r="H39" s="145">
        <v>0</v>
      </c>
      <c r="I39" s="145">
        <v>11949.8</v>
      </c>
      <c r="J39" s="145">
        <v>12397.9</v>
      </c>
      <c r="K39" s="145">
        <v>0</v>
      </c>
      <c r="L39" s="248"/>
      <c r="M39" s="162"/>
    </row>
    <row r="40" spans="1:13" ht="67.5" customHeight="1" x14ac:dyDescent="0.2">
      <c r="A40" s="255"/>
      <c r="B40" s="210"/>
      <c r="C40" s="210"/>
      <c r="D40" s="65" t="s">
        <v>10</v>
      </c>
      <c r="E40" s="143">
        <v>0</v>
      </c>
      <c r="F40" s="143">
        <v>54545.17</v>
      </c>
      <c r="G40" s="145">
        <v>0</v>
      </c>
      <c r="H40" s="145">
        <v>0</v>
      </c>
      <c r="I40" s="145">
        <v>26770.63</v>
      </c>
      <c r="J40" s="145">
        <v>27774.54</v>
      </c>
      <c r="K40" s="145">
        <v>0</v>
      </c>
      <c r="L40" s="248"/>
      <c r="M40" s="162"/>
    </row>
    <row r="41" spans="1:13" ht="40.5" customHeight="1" x14ac:dyDescent="0.2">
      <c r="A41" s="256"/>
      <c r="B41" s="211"/>
      <c r="C41" s="211"/>
      <c r="D41" s="65" t="s">
        <v>23</v>
      </c>
      <c r="E41" s="143">
        <v>0</v>
      </c>
      <c r="F41" s="143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248"/>
      <c r="M41" s="162"/>
    </row>
    <row r="42" spans="1:13" ht="40.5" customHeight="1" x14ac:dyDescent="0.2">
      <c r="A42" s="254" t="s">
        <v>258</v>
      </c>
      <c r="B42" s="209" t="s">
        <v>261</v>
      </c>
      <c r="C42" s="209" t="s">
        <v>260</v>
      </c>
      <c r="D42" s="65" t="s">
        <v>2</v>
      </c>
      <c r="E42" s="143">
        <v>0</v>
      </c>
      <c r="F42" s="143">
        <v>151935.97</v>
      </c>
      <c r="G42" s="145">
        <v>0</v>
      </c>
      <c r="H42" s="145">
        <v>0</v>
      </c>
      <c r="I42" s="145" t="s">
        <v>262</v>
      </c>
      <c r="J42" s="145">
        <v>77366.14</v>
      </c>
      <c r="K42" s="145">
        <v>0</v>
      </c>
      <c r="L42" s="248" t="s">
        <v>20</v>
      </c>
      <c r="M42" s="162"/>
    </row>
    <row r="43" spans="1:13" ht="40.5" customHeight="1" x14ac:dyDescent="0.2">
      <c r="A43" s="255"/>
      <c r="B43" s="210"/>
      <c r="C43" s="210"/>
      <c r="D43" s="65" t="s">
        <v>1</v>
      </c>
      <c r="E43" s="143">
        <v>0</v>
      </c>
      <c r="F43" s="143">
        <v>73043.100000000006</v>
      </c>
      <c r="G43" s="145">
        <v>0</v>
      </c>
      <c r="H43" s="145">
        <v>0</v>
      </c>
      <c r="I43" s="145">
        <v>35849.4</v>
      </c>
      <c r="J43" s="145">
        <v>37193.699999999997</v>
      </c>
      <c r="K43" s="145">
        <v>0</v>
      </c>
      <c r="L43" s="248"/>
      <c r="M43" s="162"/>
    </row>
    <row r="44" spans="1:13" ht="40.5" customHeight="1" x14ac:dyDescent="0.2">
      <c r="A44" s="255"/>
      <c r="B44" s="210"/>
      <c r="C44" s="210"/>
      <c r="D44" s="65" t="s">
        <v>6</v>
      </c>
      <c r="E44" s="143">
        <v>0</v>
      </c>
      <c r="F44" s="143">
        <v>24347.7</v>
      </c>
      <c r="G44" s="145">
        <v>0</v>
      </c>
      <c r="H44" s="145">
        <v>0</v>
      </c>
      <c r="I44" s="145">
        <v>11949.8</v>
      </c>
      <c r="J44" s="145">
        <v>12397.9</v>
      </c>
      <c r="K44" s="145">
        <v>0</v>
      </c>
      <c r="L44" s="248"/>
      <c r="M44" s="162"/>
    </row>
    <row r="45" spans="1:13" ht="52.5" customHeight="1" x14ac:dyDescent="0.2">
      <c r="A45" s="255"/>
      <c r="B45" s="210"/>
      <c r="C45" s="210"/>
      <c r="D45" s="65" t="s">
        <v>10</v>
      </c>
      <c r="E45" s="143">
        <v>0</v>
      </c>
      <c r="F45" s="143">
        <v>54545.17</v>
      </c>
      <c r="G45" s="145">
        <v>0</v>
      </c>
      <c r="H45" s="145">
        <v>0</v>
      </c>
      <c r="I45" s="145">
        <v>26770.63</v>
      </c>
      <c r="J45" s="145">
        <v>27774.54</v>
      </c>
      <c r="K45" s="145">
        <v>0</v>
      </c>
      <c r="L45" s="248"/>
      <c r="M45" s="162"/>
    </row>
    <row r="46" spans="1:13" ht="40.5" customHeight="1" x14ac:dyDescent="0.2">
      <c r="A46" s="256"/>
      <c r="B46" s="211"/>
      <c r="C46" s="211"/>
      <c r="D46" s="65" t="s">
        <v>23</v>
      </c>
      <c r="E46" s="143">
        <v>0</v>
      </c>
      <c r="F46" s="143">
        <v>0</v>
      </c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248"/>
      <c r="M46" s="162"/>
    </row>
    <row r="47" spans="1:13" ht="15" customHeight="1" x14ac:dyDescent="0.2">
      <c r="A47" s="251"/>
      <c r="B47" s="252" t="s">
        <v>110</v>
      </c>
      <c r="C47" s="252"/>
      <c r="D47" s="165" t="s">
        <v>2</v>
      </c>
      <c r="E47" s="138">
        <v>0</v>
      </c>
      <c r="F47" s="148">
        <v>180471.54</v>
      </c>
      <c r="G47" s="140">
        <f>SUM(G48:G51)</f>
        <v>1000</v>
      </c>
      <c r="H47" s="140">
        <f>SUM(H48:H51)</f>
        <v>15000</v>
      </c>
      <c r="I47" s="145">
        <v>87105.4</v>
      </c>
      <c r="J47" s="145">
        <v>77366.14</v>
      </c>
      <c r="K47" s="140">
        <f>SUM(K48:K51)</f>
        <v>0</v>
      </c>
      <c r="L47" s="242"/>
      <c r="M47" s="242"/>
    </row>
    <row r="48" spans="1:13" ht="46.5" customHeight="1" x14ac:dyDescent="0.2">
      <c r="A48" s="251"/>
      <c r="B48" s="252"/>
      <c r="C48" s="252"/>
      <c r="D48" s="165" t="s">
        <v>1</v>
      </c>
      <c r="E48" s="138">
        <v>0</v>
      </c>
      <c r="F48" s="140">
        <v>73043.100000000006</v>
      </c>
      <c r="G48" s="140">
        <v>0</v>
      </c>
      <c r="H48" s="140">
        <v>0</v>
      </c>
      <c r="I48" s="145">
        <v>35849.4</v>
      </c>
      <c r="J48" s="145">
        <v>37193.699999999997</v>
      </c>
      <c r="K48" s="140">
        <v>0</v>
      </c>
      <c r="L48" s="242"/>
      <c r="M48" s="242"/>
    </row>
    <row r="49" spans="1:13" ht="58.5" customHeight="1" x14ac:dyDescent="0.2">
      <c r="A49" s="251"/>
      <c r="B49" s="252"/>
      <c r="C49" s="252"/>
      <c r="D49" s="165" t="s">
        <v>6</v>
      </c>
      <c r="E49" s="138">
        <v>0</v>
      </c>
      <c r="F49" s="140">
        <v>24347.7</v>
      </c>
      <c r="G49" s="140">
        <v>0</v>
      </c>
      <c r="H49" s="140">
        <v>0</v>
      </c>
      <c r="I49" s="145">
        <v>11949.8</v>
      </c>
      <c r="J49" s="145">
        <v>12397.9</v>
      </c>
      <c r="K49" s="140">
        <v>0</v>
      </c>
      <c r="L49" s="242"/>
      <c r="M49" s="242"/>
    </row>
    <row r="50" spans="1:13" ht="72" customHeight="1" x14ac:dyDescent="0.2">
      <c r="A50" s="251"/>
      <c r="B50" s="252"/>
      <c r="C50" s="252"/>
      <c r="D50" s="165" t="s">
        <v>10</v>
      </c>
      <c r="E50" s="138">
        <v>0</v>
      </c>
      <c r="F50" s="145">
        <v>83080.740000000005</v>
      </c>
      <c r="G50" s="140">
        <v>1000</v>
      </c>
      <c r="H50" s="145">
        <v>15000</v>
      </c>
      <c r="I50" s="145">
        <v>39306.199999999997</v>
      </c>
      <c r="J50" s="145">
        <v>27774.54</v>
      </c>
      <c r="K50" s="140">
        <v>0</v>
      </c>
      <c r="L50" s="242"/>
      <c r="M50" s="242"/>
    </row>
    <row r="51" spans="1:13" ht="31.5" customHeight="1" x14ac:dyDescent="0.2">
      <c r="A51" s="251"/>
      <c r="B51" s="252"/>
      <c r="C51" s="252"/>
      <c r="D51" s="165" t="s">
        <v>23</v>
      </c>
      <c r="E51" s="138">
        <v>0</v>
      </c>
      <c r="F51" s="140">
        <v>0</v>
      </c>
      <c r="G51" s="140">
        <v>0</v>
      </c>
      <c r="H51" s="140">
        <v>0</v>
      </c>
      <c r="I51" s="145">
        <v>0</v>
      </c>
      <c r="J51" s="145">
        <v>0</v>
      </c>
      <c r="K51" s="140">
        <v>0</v>
      </c>
      <c r="L51" s="242"/>
      <c r="M51" s="242"/>
    </row>
    <row r="52" spans="1:13" ht="23.25" customHeight="1" x14ac:dyDescent="0.2">
      <c r="A52" s="206" t="s">
        <v>64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8"/>
    </row>
    <row r="53" spans="1:13" s="66" customFormat="1" ht="13.5" customHeight="1" x14ac:dyDescent="0.2">
      <c r="A53" s="246" t="s">
        <v>83</v>
      </c>
      <c r="B53" s="204" t="s">
        <v>150</v>
      </c>
      <c r="C53" s="247" t="s">
        <v>58</v>
      </c>
      <c r="D53" s="165" t="s">
        <v>2</v>
      </c>
      <c r="E53" s="63">
        <v>0</v>
      </c>
      <c r="F53" s="63">
        <v>241556.4</v>
      </c>
      <c r="G53" s="63">
        <f>SUM(G54:G57)</f>
        <v>90900</v>
      </c>
      <c r="H53" s="63">
        <f>SUM(H54:H57)</f>
        <v>328.2</v>
      </c>
      <c r="I53" s="63">
        <f t="shared" ref="I53:K53" si="4">SUM(I54:I57)</f>
        <v>90328.2</v>
      </c>
      <c r="J53" s="63">
        <f t="shared" si="4"/>
        <v>60000</v>
      </c>
      <c r="K53" s="63">
        <f t="shared" si="4"/>
        <v>0</v>
      </c>
      <c r="L53" s="304"/>
      <c r="M53" s="326" t="s">
        <v>226</v>
      </c>
    </row>
    <row r="54" spans="1:13" s="66" customFormat="1" ht="45.75" customHeight="1" x14ac:dyDescent="0.2">
      <c r="A54" s="246"/>
      <c r="B54" s="204"/>
      <c r="C54" s="247"/>
      <c r="D54" s="165" t="s">
        <v>1</v>
      </c>
      <c r="E54" s="63"/>
      <c r="F54" s="63">
        <f>G54+H54+I54+J54+K54</f>
        <v>0</v>
      </c>
      <c r="G54" s="148">
        <f>G59+G64+G69</f>
        <v>0</v>
      </c>
      <c r="H54" s="148">
        <f>H59+H64+H69</f>
        <v>0</v>
      </c>
      <c r="I54" s="148">
        <f>I59+I64+I69</f>
        <v>0</v>
      </c>
      <c r="J54" s="148">
        <f>J59+J64+J69</f>
        <v>0</v>
      </c>
      <c r="K54" s="148">
        <f>K59+K64+K69</f>
        <v>0</v>
      </c>
      <c r="L54" s="304"/>
      <c r="M54" s="327"/>
    </row>
    <row r="55" spans="1:13" s="66" customFormat="1" ht="60" customHeight="1" x14ac:dyDescent="0.2">
      <c r="A55" s="246"/>
      <c r="B55" s="204"/>
      <c r="C55" s="247"/>
      <c r="D55" s="165" t="s">
        <v>6</v>
      </c>
      <c r="E55" s="63">
        <v>0</v>
      </c>
      <c r="F55" s="63">
        <f t="shared" ref="F55:F57" si="5">G55+H55+I55+J55+K55</f>
        <v>89900</v>
      </c>
      <c r="G55" s="148">
        <f t="shared" ref="G55:G57" si="6">G60+G65+G70</f>
        <v>89900</v>
      </c>
      <c r="H55" s="148">
        <f t="shared" ref="H55:I57" si="7">H60+H65+H70</f>
        <v>0</v>
      </c>
      <c r="I55" s="148">
        <f t="shared" si="7"/>
        <v>0</v>
      </c>
      <c r="J55" s="148">
        <f t="shared" ref="J55" si="8">J60+J65+J70</f>
        <v>0</v>
      </c>
      <c r="K55" s="148">
        <f t="shared" ref="K55" si="9">K60+K65+K70</f>
        <v>0</v>
      </c>
      <c r="L55" s="304"/>
      <c r="M55" s="327"/>
    </row>
    <row r="56" spans="1:13" s="66" customFormat="1" ht="44.25" customHeight="1" x14ac:dyDescent="0.2">
      <c r="A56" s="246"/>
      <c r="B56" s="204"/>
      <c r="C56" s="247"/>
      <c r="D56" s="165" t="s">
        <v>10</v>
      </c>
      <c r="E56" s="63">
        <v>0</v>
      </c>
      <c r="F56" s="63">
        <f t="shared" si="5"/>
        <v>151656.4</v>
      </c>
      <c r="G56" s="148">
        <f t="shared" si="6"/>
        <v>1000</v>
      </c>
      <c r="H56" s="148">
        <f t="shared" si="7"/>
        <v>328.2</v>
      </c>
      <c r="I56" s="148">
        <f t="shared" si="7"/>
        <v>90328.2</v>
      </c>
      <c r="J56" s="148">
        <f t="shared" ref="J56" si="10">J61+J66+J71</f>
        <v>60000</v>
      </c>
      <c r="K56" s="148">
        <f t="shared" ref="K56" si="11">K61+K66+K71</f>
        <v>0</v>
      </c>
      <c r="L56" s="304"/>
      <c r="M56" s="327"/>
    </row>
    <row r="57" spans="1:13" s="66" customFormat="1" ht="50.25" customHeight="1" x14ac:dyDescent="0.2">
      <c r="A57" s="246"/>
      <c r="B57" s="204"/>
      <c r="C57" s="247"/>
      <c r="D57" s="165" t="s">
        <v>23</v>
      </c>
      <c r="E57" s="63">
        <v>0</v>
      </c>
      <c r="F57" s="63">
        <f t="shared" si="5"/>
        <v>0</v>
      </c>
      <c r="G57" s="148">
        <f t="shared" si="6"/>
        <v>0</v>
      </c>
      <c r="H57" s="148">
        <f t="shared" si="7"/>
        <v>0</v>
      </c>
      <c r="I57" s="148">
        <f t="shared" si="7"/>
        <v>0</v>
      </c>
      <c r="J57" s="148">
        <f t="shared" ref="J57" si="12">J62+J67+J72</f>
        <v>0</v>
      </c>
      <c r="K57" s="148">
        <f t="shared" ref="K57" si="13">K62+K67+K72</f>
        <v>0</v>
      </c>
      <c r="L57" s="304"/>
      <c r="M57" s="328"/>
    </row>
    <row r="58" spans="1:13" ht="18" customHeight="1" x14ac:dyDescent="0.2">
      <c r="A58" s="249" t="s">
        <v>53</v>
      </c>
      <c r="B58" s="204" t="s">
        <v>163</v>
      </c>
      <c r="C58" s="306" t="s">
        <v>58</v>
      </c>
      <c r="D58" s="165" t="s">
        <v>2</v>
      </c>
      <c r="E58" s="63">
        <v>0</v>
      </c>
      <c r="F58" s="63">
        <f>K58+J58+I58+H58+G58</f>
        <v>0</v>
      </c>
      <c r="G58" s="63">
        <v>0</v>
      </c>
      <c r="H58" s="63">
        <v>0</v>
      </c>
      <c r="I58" s="63">
        <v>0</v>
      </c>
      <c r="J58" s="63">
        <f t="shared" ref="J58:K58" si="14">SUM(J59:J62)</f>
        <v>0</v>
      </c>
      <c r="K58" s="63">
        <f t="shared" si="14"/>
        <v>0</v>
      </c>
      <c r="L58" s="325" t="s">
        <v>20</v>
      </c>
      <c r="M58" s="331"/>
    </row>
    <row r="59" spans="1:13" ht="45.75" customHeight="1" x14ac:dyDescent="0.2">
      <c r="A59" s="249"/>
      <c r="B59" s="204"/>
      <c r="C59" s="306"/>
      <c r="D59" s="165" t="s">
        <v>1</v>
      </c>
      <c r="E59" s="63">
        <v>0</v>
      </c>
      <c r="F59" s="63">
        <f>K59+J59+I59+H59+G59</f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325"/>
      <c r="M59" s="331"/>
    </row>
    <row r="60" spans="1:13" ht="60" customHeight="1" x14ac:dyDescent="0.2">
      <c r="A60" s="249"/>
      <c r="B60" s="204"/>
      <c r="C60" s="306"/>
      <c r="D60" s="165" t="s">
        <v>6</v>
      </c>
      <c r="E60" s="63">
        <v>0</v>
      </c>
      <c r="F60" s="63">
        <f>K60+J60+I60+H60+G60</f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325"/>
      <c r="M60" s="331"/>
    </row>
    <row r="61" spans="1:13" ht="74.25" customHeight="1" x14ac:dyDescent="0.2">
      <c r="A61" s="249"/>
      <c r="B61" s="204"/>
      <c r="C61" s="306"/>
      <c r="D61" s="165" t="s">
        <v>10</v>
      </c>
      <c r="E61" s="63">
        <v>0</v>
      </c>
      <c r="F61" s="63">
        <f>K61+J61+I61+H61+G61</f>
        <v>0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325"/>
      <c r="M61" s="331"/>
    </row>
    <row r="62" spans="1:13" ht="31.5" customHeight="1" x14ac:dyDescent="0.2">
      <c r="A62" s="249"/>
      <c r="B62" s="204"/>
      <c r="C62" s="306"/>
      <c r="D62" s="165" t="s">
        <v>23</v>
      </c>
      <c r="E62" s="63">
        <v>0</v>
      </c>
      <c r="F62" s="63">
        <f>K62+J62+I62+H62+G62</f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325"/>
      <c r="M62" s="331"/>
    </row>
    <row r="63" spans="1:13" ht="18" customHeight="1" x14ac:dyDescent="0.2">
      <c r="A63" s="249" t="s">
        <v>84</v>
      </c>
      <c r="B63" s="204" t="s">
        <v>164</v>
      </c>
      <c r="C63" s="248" t="s">
        <v>58</v>
      </c>
      <c r="D63" s="65" t="s">
        <v>2</v>
      </c>
      <c r="E63" s="61">
        <v>0</v>
      </c>
      <c r="F63" s="61">
        <f>SUM(F64:F67)</f>
        <v>150656.40000000002</v>
      </c>
      <c r="G63" s="61">
        <v>0</v>
      </c>
      <c r="H63" s="62">
        <v>328.2</v>
      </c>
      <c r="I63" s="61">
        <v>90328.2</v>
      </c>
      <c r="J63" s="61">
        <f t="shared" ref="J63:K63" si="15">SUM(J64:J67)</f>
        <v>60000</v>
      </c>
      <c r="K63" s="61">
        <f t="shared" si="15"/>
        <v>0</v>
      </c>
      <c r="L63" s="250" t="s">
        <v>20</v>
      </c>
      <c r="M63" s="279"/>
    </row>
    <row r="64" spans="1:13" ht="45.75" customHeight="1" x14ac:dyDescent="0.2">
      <c r="A64" s="249"/>
      <c r="B64" s="204"/>
      <c r="C64" s="248"/>
      <c r="D64" s="65" t="s">
        <v>1</v>
      </c>
      <c r="E64" s="61">
        <v>0</v>
      </c>
      <c r="F64" s="61">
        <f t="shared" ref="F64:F72" si="16">K64+J64+I64+H64+G64</f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250"/>
      <c r="M64" s="279"/>
    </row>
    <row r="65" spans="1:13" ht="45" customHeight="1" x14ac:dyDescent="0.2">
      <c r="A65" s="249"/>
      <c r="B65" s="204"/>
      <c r="C65" s="248"/>
      <c r="D65" s="65" t="s">
        <v>6</v>
      </c>
      <c r="E65" s="61">
        <v>0</v>
      </c>
      <c r="F65" s="61">
        <f t="shared" si="16"/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250"/>
      <c r="M65" s="279"/>
    </row>
    <row r="66" spans="1:13" ht="48.75" customHeight="1" x14ac:dyDescent="0.2">
      <c r="A66" s="249"/>
      <c r="B66" s="204"/>
      <c r="C66" s="248"/>
      <c r="D66" s="65" t="s">
        <v>10</v>
      </c>
      <c r="E66" s="61">
        <v>0</v>
      </c>
      <c r="F66" s="61">
        <f>K66+J66+I66+H66+G66</f>
        <v>150656.40000000002</v>
      </c>
      <c r="G66" s="62">
        <v>0</v>
      </c>
      <c r="H66" s="62">
        <v>328.2</v>
      </c>
      <c r="I66" s="62">
        <v>90328.2</v>
      </c>
      <c r="J66" s="62">
        <v>60000</v>
      </c>
      <c r="K66" s="62">
        <v>0</v>
      </c>
      <c r="L66" s="250"/>
      <c r="M66" s="279"/>
    </row>
    <row r="67" spans="1:13" ht="31.5" customHeight="1" x14ac:dyDescent="0.2">
      <c r="A67" s="249"/>
      <c r="B67" s="204"/>
      <c r="C67" s="248"/>
      <c r="D67" s="65" t="s">
        <v>23</v>
      </c>
      <c r="E67" s="61">
        <v>0</v>
      </c>
      <c r="F67" s="61">
        <f t="shared" si="16"/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250"/>
      <c r="M67" s="279"/>
    </row>
    <row r="68" spans="1:13" ht="18" customHeight="1" x14ac:dyDescent="0.2">
      <c r="A68" s="249" t="s">
        <v>142</v>
      </c>
      <c r="B68" s="204" t="s">
        <v>165</v>
      </c>
      <c r="C68" s="248" t="s">
        <v>58</v>
      </c>
      <c r="D68" s="65" t="s">
        <v>2</v>
      </c>
      <c r="E68" s="61">
        <v>0</v>
      </c>
      <c r="F68" s="61">
        <f t="shared" si="16"/>
        <v>90900</v>
      </c>
      <c r="G68" s="61">
        <f>G72+G71+G70+G69</f>
        <v>90900</v>
      </c>
      <c r="H68" s="61">
        <v>0</v>
      </c>
      <c r="I68" s="61">
        <f>I72+I71+I70+I69</f>
        <v>0</v>
      </c>
      <c r="J68" s="61">
        <f>J72+J71+J70+J69</f>
        <v>0</v>
      </c>
      <c r="K68" s="61">
        <f>K72+K71+K70+K69</f>
        <v>0</v>
      </c>
      <c r="L68" s="250" t="s">
        <v>143</v>
      </c>
      <c r="M68" s="279"/>
    </row>
    <row r="69" spans="1:13" ht="45.75" customHeight="1" x14ac:dyDescent="0.2">
      <c r="A69" s="249"/>
      <c r="B69" s="204"/>
      <c r="C69" s="248"/>
      <c r="D69" s="65" t="s">
        <v>1</v>
      </c>
      <c r="E69" s="61">
        <v>0</v>
      </c>
      <c r="F69" s="61">
        <f t="shared" si="16"/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250"/>
      <c r="M69" s="279"/>
    </row>
    <row r="70" spans="1:13" ht="60" customHeight="1" x14ac:dyDescent="0.2">
      <c r="A70" s="249"/>
      <c r="B70" s="204"/>
      <c r="C70" s="248"/>
      <c r="D70" s="65" t="s">
        <v>6</v>
      </c>
      <c r="E70" s="61">
        <v>0</v>
      </c>
      <c r="F70" s="61">
        <f t="shared" si="16"/>
        <v>89900</v>
      </c>
      <c r="G70" s="62">
        <v>89900</v>
      </c>
      <c r="H70" s="62">
        <v>0</v>
      </c>
      <c r="I70" s="62">
        <v>0</v>
      </c>
      <c r="J70" s="62">
        <v>0</v>
      </c>
      <c r="K70" s="62">
        <v>0</v>
      </c>
      <c r="L70" s="250"/>
      <c r="M70" s="279"/>
    </row>
    <row r="71" spans="1:13" ht="74.25" customHeight="1" x14ac:dyDescent="0.2">
      <c r="A71" s="249"/>
      <c r="B71" s="204"/>
      <c r="C71" s="248"/>
      <c r="D71" s="65" t="s">
        <v>10</v>
      </c>
      <c r="E71" s="61">
        <v>0</v>
      </c>
      <c r="F71" s="61">
        <f t="shared" si="16"/>
        <v>1000</v>
      </c>
      <c r="G71" s="62">
        <v>1000</v>
      </c>
      <c r="H71" s="62">
        <v>0</v>
      </c>
      <c r="I71" s="62">
        <v>0</v>
      </c>
      <c r="J71" s="62">
        <v>0</v>
      </c>
      <c r="K71" s="62">
        <v>0</v>
      </c>
      <c r="L71" s="250"/>
      <c r="M71" s="279"/>
    </row>
    <row r="72" spans="1:13" ht="31.5" customHeight="1" x14ac:dyDescent="0.2">
      <c r="A72" s="249"/>
      <c r="B72" s="204"/>
      <c r="C72" s="248"/>
      <c r="D72" s="65" t="s">
        <v>23</v>
      </c>
      <c r="E72" s="61">
        <v>0</v>
      </c>
      <c r="F72" s="61">
        <f t="shared" si="16"/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250"/>
      <c r="M72" s="279"/>
    </row>
    <row r="73" spans="1:13" s="66" customFormat="1" ht="13.5" customHeight="1" x14ac:dyDescent="0.2">
      <c r="A73" s="246" t="s">
        <v>112</v>
      </c>
      <c r="B73" s="204" t="s">
        <v>151</v>
      </c>
      <c r="C73" s="247" t="s">
        <v>58</v>
      </c>
      <c r="D73" s="165" t="s">
        <v>2</v>
      </c>
      <c r="E73" s="63">
        <v>10200</v>
      </c>
      <c r="F73" s="63">
        <f>K73+J73+I73+H73+G73</f>
        <v>115096.73</v>
      </c>
      <c r="G73" s="63">
        <f>SUM(G74:G77)</f>
        <v>4550</v>
      </c>
      <c r="H73" s="63">
        <f>SUM(H74:H77)</f>
        <v>21000</v>
      </c>
      <c r="I73" s="63">
        <f>SUM(I74:I77)</f>
        <v>10546.73</v>
      </c>
      <c r="J73" s="63">
        <f>SUM(J74:J77)</f>
        <v>79000</v>
      </c>
      <c r="K73" s="63">
        <f>SUM(K77+K76+K75+K74)</f>
        <v>0</v>
      </c>
      <c r="L73" s="304"/>
      <c r="M73" s="257" t="s">
        <v>227</v>
      </c>
    </row>
    <row r="74" spans="1:13" s="66" customFormat="1" ht="45.75" customHeight="1" x14ac:dyDescent="0.2">
      <c r="A74" s="246"/>
      <c r="B74" s="204"/>
      <c r="C74" s="247"/>
      <c r="D74" s="165" t="s">
        <v>1</v>
      </c>
      <c r="E74" s="63">
        <v>0</v>
      </c>
      <c r="F74" s="63">
        <f t="shared" ref="F74:K74" si="17">F79+F84+F89+F94+F99</f>
        <v>0</v>
      </c>
      <c r="G74" s="63">
        <f t="shared" si="17"/>
        <v>0</v>
      </c>
      <c r="H74" s="63">
        <f t="shared" si="17"/>
        <v>0</v>
      </c>
      <c r="I74" s="63">
        <f t="shared" si="17"/>
        <v>0</v>
      </c>
      <c r="J74" s="63">
        <f t="shared" si="17"/>
        <v>0</v>
      </c>
      <c r="K74" s="63">
        <f t="shared" si="17"/>
        <v>0</v>
      </c>
      <c r="L74" s="304"/>
      <c r="M74" s="277"/>
    </row>
    <row r="75" spans="1:13" s="66" customFormat="1" ht="60" customHeight="1" x14ac:dyDescent="0.2">
      <c r="A75" s="246"/>
      <c r="B75" s="204"/>
      <c r="C75" s="247"/>
      <c r="D75" s="165" t="s">
        <v>6</v>
      </c>
      <c r="E75" s="63">
        <v>0</v>
      </c>
      <c r="F75" s="63">
        <f>F80+F85+F90+F95+F100</f>
        <v>0</v>
      </c>
      <c r="G75" s="63">
        <f t="shared" ref="G75" si="18">G80+G85+G90+G95+G100</f>
        <v>0</v>
      </c>
      <c r="H75" s="63">
        <f t="shared" ref="H75:I77" si="19">H80+H85+H90+H95+H100</f>
        <v>0</v>
      </c>
      <c r="I75" s="63">
        <f t="shared" si="19"/>
        <v>0</v>
      </c>
      <c r="J75" s="63">
        <f t="shared" ref="J75" si="20">J80+J85+J90+J95+J100</f>
        <v>0</v>
      </c>
      <c r="K75" s="63">
        <f t="shared" ref="K75:K77" si="21">K80+K85+K90+K94+K100</f>
        <v>0</v>
      </c>
      <c r="L75" s="304"/>
      <c r="M75" s="277"/>
    </row>
    <row r="76" spans="1:13" s="66" customFormat="1" ht="44.25" customHeight="1" x14ac:dyDescent="0.2">
      <c r="A76" s="246"/>
      <c r="B76" s="204"/>
      <c r="C76" s="247"/>
      <c r="D76" s="165" t="s">
        <v>10</v>
      </c>
      <c r="E76" s="63">
        <v>5100</v>
      </c>
      <c r="F76" s="63">
        <v>104096.73</v>
      </c>
      <c r="G76" s="63">
        <f>G81+G86+G91+G96+G101</f>
        <v>4050</v>
      </c>
      <c r="H76" s="63">
        <v>10500</v>
      </c>
      <c r="I76" s="63">
        <v>10546.73</v>
      </c>
      <c r="J76" s="63">
        <v>79000</v>
      </c>
      <c r="K76" s="63">
        <f t="shared" si="21"/>
        <v>0</v>
      </c>
      <c r="L76" s="304"/>
      <c r="M76" s="277"/>
    </row>
    <row r="77" spans="1:13" s="66" customFormat="1" ht="30" customHeight="1" x14ac:dyDescent="0.2">
      <c r="A77" s="246"/>
      <c r="B77" s="204"/>
      <c r="C77" s="247"/>
      <c r="D77" s="165" t="s">
        <v>23</v>
      </c>
      <c r="E77" s="63">
        <v>5100</v>
      </c>
      <c r="F77" s="63">
        <f>F82+F87+F92+F97+F102</f>
        <v>11000</v>
      </c>
      <c r="G77" s="63">
        <f t="shared" ref="G77" si="22">G82+G87+G92+G97+G102</f>
        <v>500</v>
      </c>
      <c r="H77" s="63">
        <f t="shared" si="19"/>
        <v>10500</v>
      </c>
      <c r="I77" s="63">
        <f t="shared" si="19"/>
        <v>0</v>
      </c>
      <c r="J77" s="63">
        <f>J82+J87+J92+J97+J102</f>
        <v>0</v>
      </c>
      <c r="K77" s="63">
        <f t="shared" si="21"/>
        <v>0</v>
      </c>
      <c r="L77" s="304"/>
      <c r="M77" s="278"/>
    </row>
    <row r="78" spans="1:13" ht="17.25" customHeight="1" x14ac:dyDescent="0.2">
      <c r="A78" s="249" t="s">
        <v>54</v>
      </c>
      <c r="B78" s="204" t="s">
        <v>192</v>
      </c>
      <c r="C78" s="248" t="s">
        <v>58</v>
      </c>
      <c r="D78" s="65" t="s">
        <v>2</v>
      </c>
      <c r="E78" s="61">
        <v>0</v>
      </c>
      <c r="F78" s="61">
        <f>SUM(K78+J78+I78+H78+G78)</f>
        <v>0</v>
      </c>
      <c r="G78" s="61">
        <f>SUM(G82+G81+G80+G79)</f>
        <v>0</v>
      </c>
      <c r="H78" s="61">
        <f>SUM(H82+H81+H80+H79)</f>
        <v>0</v>
      </c>
      <c r="I78" s="61">
        <f>SUM(I82+I81+I80+I79)</f>
        <v>0</v>
      </c>
      <c r="J78" s="61">
        <f>SUM(J82+J81+J80+J79)</f>
        <v>0</v>
      </c>
      <c r="K78" s="61">
        <f>SUM(K82+K81+K80+K79)</f>
        <v>0</v>
      </c>
      <c r="L78" s="250" t="s">
        <v>20</v>
      </c>
      <c r="M78" s="280"/>
    </row>
    <row r="79" spans="1:13" ht="45.75" customHeight="1" x14ac:dyDescent="0.2">
      <c r="A79" s="249"/>
      <c r="B79" s="204"/>
      <c r="C79" s="248"/>
      <c r="D79" s="65" t="s">
        <v>1</v>
      </c>
      <c r="E79" s="61">
        <v>0</v>
      </c>
      <c r="F79" s="61">
        <f>K79+J79+I79+H79+G79</f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250"/>
      <c r="M79" s="280"/>
    </row>
    <row r="80" spans="1:13" ht="60" customHeight="1" x14ac:dyDescent="0.2">
      <c r="A80" s="249"/>
      <c r="B80" s="204"/>
      <c r="C80" s="248"/>
      <c r="D80" s="65" t="s">
        <v>6</v>
      </c>
      <c r="E80" s="61">
        <v>0</v>
      </c>
      <c r="F80" s="61">
        <f>K80+J80+I80+H80+G80</f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250"/>
      <c r="M80" s="280"/>
    </row>
    <row r="81" spans="1:13" ht="74.25" customHeight="1" x14ac:dyDescent="0.2">
      <c r="A81" s="249"/>
      <c r="B81" s="204"/>
      <c r="C81" s="248"/>
      <c r="D81" s="65" t="s">
        <v>10</v>
      </c>
      <c r="E81" s="61">
        <v>0</v>
      </c>
      <c r="F81" s="61">
        <f>K81+J81+I81+H81+G81</f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250"/>
      <c r="M81" s="280"/>
    </row>
    <row r="82" spans="1:13" ht="31.5" customHeight="1" x14ac:dyDescent="0.2">
      <c r="A82" s="249"/>
      <c r="B82" s="204"/>
      <c r="C82" s="248"/>
      <c r="D82" s="65" t="s">
        <v>23</v>
      </c>
      <c r="E82" s="61">
        <v>0</v>
      </c>
      <c r="F82" s="61">
        <f>K82+J82+I82+H82+G82</f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250"/>
      <c r="M82" s="280"/>
    </row>
    <row r="83" spans="1:13" ht="17.25" customHeight="1" x14ac:dyDescent="0.2">
      <c r="A83" s="249" t="s">
        <v>120</v>
      </c>
      <c r="B83" s="204" t="s">
        <v>166</v>
      </c>
      <c r="C83" s="248" t="s">
        <v>21</v>
      </c>
      <c r="D83" s="65" t="s">
        <v>2</v>
      </c>
      <c r="E83" s="61">
        <v>0</v>
      </c>
      <c r="F83" s="61">
        <f>SUM(K83+J83+I83+H83+G83)</f>
        <v>7642.05</v>
      </c>
      <c r="G83" s="61">
        <v>3550</v>
      </c>
      <c r="H83" s="61">
        <v>0</v>
      </c>
      <c r="I83" s="61">
        <f>SUM(I84:I86)</f>
        <v>4092.05</v>
      </c>
      <c r="J83" s="61">
        <v>0</v>
      </c>
      <c r="K83" s="61">
        <f>SUM(K87+K86+K85+K84)</f>
        <v>0</v>
      </c>
      <c r="L83" s="248" t="s">
        <v>20</v>
      </c>
      <c r="M83" s="230"/>
    </row>
    <row r="84" spans="1:13" ht="45.75" customHeight="1" x14ac:dyDescent="0.2">
      <c r="A84" s="249"/>
      <c r="B84" s="204"/>
      <c r="C84" s="248"/>
      <c r="D84" s="65" t="s">
        <v>1</v>
      </c>
      <c r="E84" s="61">
        <v>0</v>
      </c>
      <c r="F84" s="61">
        <f>K84+J84+I84+H84+G84</f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248"/>
      <c r="M84" s="231"/>
    </row>
    <row r="85" spans="1:13" ht="60" customHeight="1" x14ac:dyDescent="0.2">
      <c r="A85" s="249"/>
      <c r="B85" s="204"/>
      <c r="C85" s="248"/>
      <c r="D85" s="65" t="s">
        <v>6</v>
      </c>
      <c r="E85" s="61">
        <v>0</v>
      </c>
      <c r="F85" s="61">
        <f>K85+J85+I85+H85+G85</f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248"/>
      <c r="M85" s="231"/>
    </row>
    <row r="86" spans="1:13" ht="74.25" customHeight="1" x14ac:dyDescent="0.2">
      <c r="A86" s="249"/>
      <c r="B86" s="204"/>
      <c r="C86" s="248"/>
      <c r="D86" s="65" t="s">
        <v>10</v>
      </c>
      <c r="E86" s="61">
        <v>0</v>
      </c>
      <c r="F86" s="61">
        <f>K86+J86+I86+H86+G86</f>
        <v>7642.05</v>
      </c>
      <c r="G86" s="62">
        <v>3550</v>
      </c>
      <c r="H86" s="62">
        <v>0</v>
      </c>
      <c r="I86" s="62">
        <v>4092.05</v>
      </c>
      <c r="J86" s="62">
        <v>0</v>
      </c>
      <c r="K86" s="62">
        <v>0</v>
      </c>
      <c r="L86" s="248"/>
      <c r="M86" s="231"/>
    </row>
    <row r="87" spans="1:13" ht="31.5" customHeight="1" x14ac:dyDescent="0.2">
      <c r="A87" s="249"/>
      <c r="B87" s="204"/>
      <c r="C87" s="248"/>
      <c r="D87" s="65" t="s">
        <v>23</v>
      </c>
      <c r="E87" s="61">
        <v>0</v>
      </c>
      <c r="F87" s="61">
        <f>K87+J87+I87+H87+G87</f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248"/>
      <c r="M87" s="232"/>
    </row>
    <row r="88" spans="1:13" ht="31.5" customHeight="1" x14ac:dyDescent="0.2">
      <c r="A88" s="249" t="s">
        <v>121</v>
      </c>
      <c r="B88" s="204" t="s">
        <v>152</v>
      </c>
      <c r="C88" s="248" t="s">
        <v>58</v>
      </c>
      <c r="D88" s="65" t="s">
        <v>2</v>
      </c>
      <c r="E88" s="61">
        <v>0</v>
      </c>
      <c r="F88" s="61">
        <v>22000</v>
      </c>
      <c r="G88" s="61">
        <f>G89+G90+G91+G92</f>
        <v>1000</v>
      </c>
      <c r="H88" s="61">
        <f>H89+H90+H91+H92</f>
        <v>21000</v>
      </c>
      <c r="I88" s="61">
        <v>0</v>
      </c>
      <c r="J88" s="61">
        <v>0</v>
      </c>
      <c r="K88" s="61">
        <f>SUM(K92+K91+K90+K89)</f>
        <v>0</v>
      </c>
      <c r="L88" s="248" t="s">
        <v>20</v>
      </c>
      <c r="M88" s="279"/>
    </row>
    <row r="89" spans="1:13" ht="45" customHeight="1" x14ac:dyDescent="0.2">
      <c r="A89" s="249"/>
      <c r="B89" s="204"/>
      <c r="C89" s="248"/>
      <c r="D89" s="65" t="s">
        <v>1</v>
      </c>
      <c r="E89" s="61">
        <v>0</v>
      </c>
      <c r="F89" s="61">
        <f>G89+H89+I89+J89+K89</f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248"/>
      <c r="M89" s="279"/>
    </row>
    <row r="90" spans="1:13" ht="65.25" customHeight="1" x14ac:dyDescent="0.2">
      <c r="A90" s="249"/>
      <c r="B90" s="204"/>
      <c r="C90" s="248"/>
      <c r="D90" s="65" t="s">
        <v>6</v>
      </c>
      <c r="E90" s="61">
        <v>0</v>
      </c>
      <c r="F90" s="61">
        <f>G90+H90+I90+J90+K90</f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248"/>
      <c r="M90" s="279"/>
    </row>
    <row r="91" spans="1:13" ht="76.5" customHeight="1" x14ac:dyDescent="0.2">
      <c r="A91" s="249"/>
      <c r="B91" s="204"/>
      <c r="C91" s="248"/>
      <c r="D91" s="65" t="s">
        <v>10</v>
      </c>
      <c r="E91" s="61">
        <v>0</v>
      </c>
      <c r="F91" s="61">
        <f>G91+H91+I91+J91+K91</f>
        <v>11000</v>
      </c>
      <c r="G91" s="62">
        <v>500</v>
      </c>
      <c r="H91" s="62">
        <v>10500</v>
      </c>
      <c r="I91" s="62">
        <v>0</v>
      </c>
      <c r="J91" s="62">
        <v>0</v>
      </c>
      <c r="K91" s="62">
        <v>0</v>
      </c>
      <c r="L91" s="248"/>
      <c r="M91" s="279"/>
    </row>
    <row r="92" spans="1:13" ht="31.5" customHeight="1" x14ac:dyDescent="0.2">
      <c r="A92" s="249"/>
      <c r="B92" s="204"/>
      <c r="C92" s="248"/>
      <c r="D92" s="65" t="s">
        <v>23</v>
      </c>
      <c r="E92" s="61">
        <v>0</v>
      </c>
      <c r="F92" s="61">
        <f>G92+H92+I92+J92+K92</f>
        <v>11000</v>
      </c>
      <c r="G92" s="62">
        <v>500</v>
      </c>
      <c r="H92" s="62">
        <v>10500</v>
      </c>
      <c r="I92" s="62">
        <v>0</v>
      </c>
      <c r="J92" s="62">
        <v>0</v>
      </c>
      <c r="K92" s="62">
        <v>0</v>
      </c>
      <c r="L92" s="248"/>
      <c r="M92" s="279"/>
    </row>
    <row r="93" spans="1:13" ht="31.5" customHeight="1" x14ac:dyDescent="0.2">
      <c r="A93" s="249" t="s">
        <v>122</v>
      </c>
      <c r="B93" s="204" t="s">
        <v>153</v>
      </c>
      <c r="C93" s="248" t="s">
        <v>58</v>
      </c>
      <c r="D93" s="65" t="s">
        <v>2</v>
      </c>
      <c r="E93" s="61">
        <v>10200</v>
      </c>
      <c r="F93" s="61">
        <f>K93+J93+I93+H93+G93</f>
        <v>0</v>
      </c>
      <c r="G93" s="61">
        <f>SUM(G97+G96+G95+G94)</f>
        <v>0</v>
      </c>
      <c r="H93" s="61">
        <f>SUM(H97+H96+H95+H94)</f>
        <v>0</v>
      </c>
      <c r="I93" s="61">
        <f>SUM(I97+I96+I95+I94)</f>
        <v>0</v>
      </c>
      <c r="J93" s="61">
        <f>SUM(J97+J96+J95+J94)</f>
        <v>0</v>
      </c>
      <c r="K93" s="61">
        <f>SUM(K97+K96+K95+K94)</f>
        <v>0</v>
      </c>
      <c r="L93" s="248" t="s">
        <v>20</v>
      </c>
      <c r="M93" s="279"/>
    </row>
    <row r="94" spans="1:13" ht="45" customHeight="1" x14ac:dyDescent="0.2">
      <c r="A94" s="249"/>
      <c r="B94" s="204"/>
      <c r="C94" s="248"/>
      <c r="D94" s="65" t="s">
        <v>1</v>
      </c>
      <c r="E94" s="61">
        <v>0</v>
      </c>
      <c r="F94" s="61">
        <f t="shared" ref="F94:F102" si="23">G94+H94+I94+J94+K94</f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248"/>
      <c r="M94" s="279"/>
    </row>
    <row r="95" spans="1:13" ht="65.25" customHeight="1" x14ac:dyDescent="0.2">
      <c r="A95" s="249"/>
      <c r="B95" s="204"/>
      <c r="C95" s="248"/>
      <c r="D95" s="65" t="s">
        <v>6</v>
      </c>
      <c r="E95" s="61">
        <v>0</v>
      </c>
      <c r="F95" s="61">
        <f t="shared" si="23"/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248"/>
      <c r="M95" s="279"/>
    </row>
    <row r="96" spans="1:13" ht="76.5" customHeight="1" x14ac:dyDescent="0.2">
      <c r="A96" s="249"/>
      <c r="B96" s="204"/>
      <c r="C96" s="248"/>
      <c r="D96" s="65" t="s">
        <v>10</v>
      </c>
      <c r="E96" s="61">
        <v>5100</v>
      </c>
      <c r="F96" s="61">
        <f t="shared" si="23"/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248"/>
      <c r="M96" s="279"/>
    </row>
    <row r="97" spans="1:13" ht="31.5" customHeight="1" x14ac:dyDescent="0.2">
      <c r="A97" s="249"/>
      <c r="B97" s="204"/>
      <c r="C97" s="248"/>
      <c r="D97" s="65" t="s">
        <v>23</v>
      </c>
      <c r="E97" s="61">
        <v>5100</v>
      </c>
      <c r="F97" s="61">
        <f t="shared" si="23"/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248"/>
      <c r="M97" s="279"/>
    </row>
    <row r="98" spans="1:13" ht="31.5" customHeight="1" x14ac:dyDescent="0.2">
      <c r="A98" s="249" t="s">
        <v>137</v>
      </c>
      <c r="B98" s="204" t="s">
        <v>154</v>
      </c>
      <c r="C98" s="248" t="s">
        <v>58</v>
      </c>
      <c r="D98" s="65" t="s">
        <v>2</v>
      </c>
      <c r="E98" s="61">
        <v>0</v>
      </c>
      <c r="F98" s="61">
        <f t="shared" si="23"/>
        <v>0</v>
      </c>
      <c r="G98" s="61">
        <f>SUM(G102+G101+G100+G99)</f>
        <v>0</v>
      </c>
      <c r="H98" s="61">
        <f>SUM(H102+H101+H100+H99)</f>
        <v>0</v>
      </c>
      <c r="I98" s="61">
        <f>SUM(I102+I101+I100+I99)</f>
        <v>0</v>
      </c>
      <c r="J98" s="61">
        <f>SUM(J102+J101+J100+J99)</f>
        <v>0</v>
      </c>
      <c r="K98" s="61">
        <f>SUM(K102+K101+K100+K99)</f>
        <v>0</v>
      </c>
      <c r="L98" s="248" t="s">
        <v>20</v>
      </c>
      <c r="M98" s="279"/>
    </row>
    <row r="99" spans="1:13" ht="45" customHeight="1" x14ac:dyDescent="0.2">
      <c r="A99" s="249"/>
      <c r="B99" s="204"/>
      <c r="C99" s="248"/>
      <c r="D99" s="65" t="s">
        <v>1</v>
      </c>
      <c r="E99" s="61">
        <v>0</v>
      </c>
      <c r="F99" s="61">
        <f t="shared" si="23"/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248"/>
      <c r="M99" s="279"/>
    </row>
    <row r="100" spans="1:13" ht="65.25" customHeight="1" x14ac:dyDescent="0.2">
      <c r="A100" s="249"/>
      <c r="B100" s="204"/>
      <c r="C100" s="248"/>
      <c r="D100" s="65" t="s">
        <v>6</v>
      </c>
      <c r="E100" s="61">
        <v>0</v>
      </c>
      <c r="F100" s="61">
        <f t="shared" si="23"/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248"/>
      <c r="M100" s="279"/>
    </row>
    <row r="101" spans="1:13" ht="76.5" customHeight="1" x14ac:dyDescent="0.2">
      <c r="A101" s="249"/>
      <c r="B101" s="204"/>
      <c r="C101" s="248"/>
      <c r="D101" s="65" t="s">
        <v>10</v>
      </c>
      <c r="E101" s="61">
        <v>0</v>
      </c>
      <c r="F101" s="61">
        <f t="shared" si="23"/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0</v>
      </c>
      <c r="L101" s="248"/>
      <c r="M101" s="279"/>
    </row>
    <row r="102" spans="1:13" ht="31.5" customHeight="1" x14ac:dyDescent="0.2">
      <c r="A102" s="249"/>
      <c r="B102" s="204"/>
      <c r="C102" s="248"/>
      <c r="D102" s="65" t="s">
        <v>23</v>
      </c>
      <c r="E102" s="61">
        <v>0</v>
      </c>
      <c r="F102" s="61">
        <f t="shared" si="23"/>
        <v>0</v>
      </c>
      <c r="G102" s="62">
        <v>0</v>
      </c>
      <c r="H102" s="62">
        <v>0</v>
      </c>
      <c r="I102" s="62">
        <v>0</v>
      </c>
      <c r="J102" s="62">
        <v>0</v>
      </c>
      <c r="K102" s="62">
        <v>0</v>
      </c>
      <c r="L102" s="248"/>
      <c r="M102" s="279"/>
    </row>
    <row r="103" spans="1:13" ht="31.5" customHeight="1" x14ac:dyDescent="0.2">
      <c r="A103" s="254" t="s">
        <v>255</v>
      </c>
      <c r="B103" s="204" t="s">
        <v>282</v>
      </c>
      <c r="C103" s="248" t="s">
        <v>58</v>
      </c>
      <c r="D103" s="65" t="s">
        <v>2</v>
      </c>
      <c r="E103" s="61">
        <v>0</v>
      </c>
      <c r="F103" s="61">
        <f t="shared" ref="F103:F107" si="24">G103+H103+I103+J103+K103</f>
        <v>85454.68</v>
      </c>
      <c r="G103" s="61">
        <f>SUM(G107+G106+G105+G104)</f>
        <v>0</v>
      </c>
      <c r="H103" s="61">
        <f>SUM(H107+H106+H105+H104)</f>
        <v>0</v>
      </c>
      <c r="I103" s="61">
        <f>SUM(I107+I106+I105+I104)</f>
        <v>6454.68</v>
      </c>
      <c r="J103" s="61">
        <f>SUM(J107+J106+J105+J104)</f>
        <v>79000</v>
      </c>
      <c r="K103" s="61">
        <f>SUM(K107+K106+K105+K104)</f>
        <v>0</v>
      </c>
      <c r="L103" s="248" t="s">
        <v>20</v>
      </c>
      <c r="M103" s="279"/>
    </row>
    <row r="104" spans="1:13" ht="46.5" customHeight="1" x14ac:dyDescent="0.2">
      <c r="A104" s="255"/>
      <c r="B104" s="204"/>
      <c r="C104" s="248"/>
      <c r="D104" s="65" t="s">
        <v>1</v>
      </c>
      <c r="E104" s="61">
        <v>0</v>
      </c>
      <c r="F104" s="61">
        <f t="shared" si="24"/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248"/>
      <c r="M104" s="279"/>
    </row>
    <row r="105" spans="1:13" ht="62.25" customHeight="1" x14ac:dyDescent="0.2">
      <c r="A105" s="255"/>
      <c r="B105" s="204"/>
      <c r="C105" s="248"/>
      <c r="D105" s="65" t="s">
        <v>6</v>
      </c>
      <c r="E105" s="61">
        <v>0</v>
      </c>
      <c r="F105" s="61">
        <f t="shared" si="24"/>
        <v>0</v>
      </c>
      <c r="G105" s="62">
        <v>0</v>
      </c>
      <c r="H105" s="62">
        <v>0</v>
      </c>
      <c r="I105" s="62">
        <v>0</v>
      </c>
      <c r="J105" s="62">
        <v>0</v>
      </c>
      <c r="K105" s="62">
        <v>0</v>
      </c>
      <c r="L105" s="248"/>
      <c r="M105" s="279"/>
    </row>
    <row r="106" spans="1:13" ht="78.75" customHeight="1" x14ac:dyDescent="0.2">
      <c r="A106" s="255"/>
      <c r="B106" s="204"/>
      <c r="C106" s="248"/>
      <c r="D106" s="65" t="s">
        <v>10</v>
      </c>
      <c r="E106" s="61">
        <v>0</v>
      </c>
      <c r="F106" s="61">
        <f t="shared" si="24"/>
        <v>85454.68</v>
      </c>
      <c r="G106" s="62">
        <v>0</v>
      </c>
      <c r="H106" s="62">
        <v>0</v>
      </c>
      <c r="I106" s="62">
        <v>6454.68</v>
      </c>
      <c r="J106" s="62">
        <v>79000</v>
      </c>
      <c r="K106" s="62">
        <v>0</v>
      </c>
      <c r="L106" s="248"/>
      <c r="M106" s="279"/>
    </row>
    <row r="107" spans="1:13" ht="31.5" customHeight="1" x14ac:dyDescent="0.2">
      <c r="A107" s="256"/>
      <c r="B107" s="204"/>
      <c r="C107" s="248"/>
      <c r="D107" s="65" t="s">
        <v>23</v>
      </c>
      <c r="E107" s="61">
        <v>0</v>
      </c>
      <c r="F107" s="61">
        <f t="shared" si="24"/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248"/>
      <c r="M107" s="279"/>
    </row>
    <row r="108" spans="1:13" s="66" customFormat="1" ht="19.5" customHeight="1" x14ac:dyDescent="0.2">
      <c r="A108" s="246" t="s">
        <v>37</v>
      </c>
      <c r="B108" s="204" t="s">
        <v>266</v>
      </c>
      <c r="C108" s="306" t="s">
        <v>119</v>
      </c>
      <c r="D108" s="165" t="s">
        <v>2</v>
      </c>
      <c r="E108" s="63">
        <v>0</v>
      </c>
      <c r="F108" s="138">
        <f t="shared" ref="F108:K108" si="25">SUM(F112+F111+F110+F109)</f>
        <v>0</v>
      </c>
      <c r="G108" s="138">
        <f t="shared" si="25"/>
        <v>0</v>
      </c>
      <c r="H108" s="138">
        <f t="shared" si="25"/>
        <v>0</v>
      </c>
      <c r="I108" s="138">
        <f t="shared" si="25"/>
        <v>0</v>
      </c>
      <c r="J108" s="138">
        <f t="shared" si="25"/>
        <v>0</v>
      </c>
      <c r="K108" s="138">
        <f t="shared" si="25"/>
        <v>0</v>
      </c>
      <c r="L108" s="209" t="s">
        <v>20</v>
      </c>
      <c r="M108" s="257" t="s">
        <v>228</v>
      </c>
    </row>
    <row r="109" spans="1:13" s="66" customFormat="1" ht="45.75" customHeight="1" x14ac:dyDescent="0.2">
      <c r="A109" s="246"/>
      <c r="B109" s="204"/>
      <c r="C109" s="306"/>
      <c r="D109" s="165" t="s">
        <v>1</v>
      </c>
      <c r="E109" s="63">
        <v>0</v>
      </c>
      <c r="F109" s="138">
        <v>0</v>
      </c>
      <c r="G109" s="139">
        <v>0</v>
      </c>
      <c r="H109" s="139">
        <v>0</v>
      </c>
      <c r="I109" s="139">
        <v>0</v>
      </c>
      <c r="J109" s="139">
        <v>0</v>
      </c>
      <c r="K109" s="139">
        <v>0</v>
      </c>
      <c r="L109" s="307"/>
      <c r="M109" s="277"/>
    </row>
    <row r="110" spans="1:13" s="66" customFormat="1" ht="60" customHeight="1" x14ac:dyDescent="0.2">
      <c r="A110" s="246"/>
      <c r="B110" s="204"/>
      <c r="C110" s="306"/>
      <c r="D110" s="165" t="s">
        <v>6</v>
      </c>
      <c r="E110" s="63">
        <v>0</v>
      </c>
      <c r="F110" s="138">
        <v>0</v>
      </c>
      <c r="G110" s="139">
        <v>0</v>
      </c>
      <c r="H110" s="139">
        <v>0</v>
      </c>
      <c r="I110" s="139">
        <v>0</v>
      </c>
      <c r="J110" s="139">
        <v>0</v>
      </c>
      <c r="K110" s="139">
        <v>0</v>
      </c>
      <c r="L110" s="307"/>
      <c r="M110" s="277"/>
    </row>
    <row r="111" spans="1:13" s="66" customFormat="1" ht="44.25" customHeight="1" x14ac:dyDescent="0.2">
      <c r="A111" s="246"/>
      <c r="B111" s="204"/>
      <c r="C111" s="306"/>
      <c r="D111" s="165" t="s">
        <v>10</v>
      </c>
      <c r="E111" s="63">
        <v>0</v>
      </c>
      <c r="F111" s="138">
        <v>0</v>
      </c>
      <c r="G111" s="139">
        <v>0</v>
      </c>
      <c r="H111" s="139">
        <v>0</v>
      </c>
      <c r="I111" s="139">
        <v>0</v>
      </c>
      <c r="J111" s="139">
        <v>0</v>
      </c>
      <c r="K111" s="139">
        <v>0</v>
      </c>
      <c r="L111" s="307"/>
      <c r="M111" s="277"/>
    </row>
    <row r="112" spans="1:13" s="66" customFormat="1" ht="30" customHeight="1" x14ac:dyDescent="0.2">
      <c r="A112" s="246"/>
      <c r="B112" s="204"/>
      <c r="C112" s="306"/>
      <c r="D112" s="165" t="s">
        <v>23</v>
      </c>
      <c r="E112" s="63">
        <v>0</v>
      </c>
      <c r="F112" s="138">
        <v>0</v>
      </c>
      <c r="G112" s="139">
        <v>0</v>
      </c>
      <c r="H112" s="139">
        <v>0</v>
      </c>
      <c r="I112" s="139">
        <v>0</v>
      </c>
      <c r="J112" s="139">
        <v>0</v>
      </c>
      <c r="K112" s="139">
        <v>0</v>
      </c>
      <c r="L112" s="308"/>
      <c r="M112" s="278"/>
    </row>
    <row r="113" spans="1:13" ht="31.5" customHeight="1" x14ac:dyDescent="0.2">
      <c r="A113" s="249" t="s">
        <v>88</v>
      </c>
      <c r="B113" s="204" t="s">
        <v>167</v>
      </c>
      <c r="C113" s="248" t="s">
        <v>119</v>
      </c>
      <c r="D113" s="65" t="s">
        <v>2</v>
      </c>
      <c r="E113" s="61">
        <f>SUM(E117+E116+E115+E114)</f>
        <v>0</v>
      </c>
      <c r="F113" s="64">
        <f>SUM(K113+J113+I113+H113+G113)</f>
        <v>0</v>
      </c>
      <c r="G113" s="64">
        <f>SUM(G117+G116+G115+G114)</f>
        <v>0</v>
      </c>
      <c r="H113" s="64">
        <f>SUM(H117+H116+H115+H114)</f>
        <v>0</v>
      </c>
      <c r="I113" s="64">
        <f>SUM(I117+I116+I115+I114)</f>
        <v>0</v>
      </c>
      <c r="J113" s="64">
        <f>SUM(J117+J116+J115+J114)</f>
        <v>0</v>
      </c>
      <c r="K113" s="64">
        <f>SUM(K117+K116+K115+K114)</f>
        <v>0</v>
      </c>
      <c r="L113" s="209" t="s">
        <v>20</v>
      </c>
      <c r="M113" s="279"/>
    </row>
    <row r="114" spans="1:13" ht="45" customHeight="1" x14ac:dyDescent="0.2">
      <c r="A114" s="249"/>
      <c r="B114" s="204"/>
      <c r="C114" s="248"/>
      <c r="D114" s="65" t="s">
        <v>1</v>
      </c>
      <c r="E114" s="61">
        <v>0</v>
      </c>
      <c r="F114" s="64">
        <f>K114+J114+I114+H114+G114</f>
        <v>0</v>
      </c>
      <c r="G114" s="60">
        <f>SUM(G117+G116+G115)</f>
        <v>0</v>
      </c>
      <c r="H114" s="60">
        <f>SUM(H117+H116+H115)</f>
        <v>0</v>
      </c>
      <c r="I114" s="60">
        <f>SUM(I117+I116+I115)</f>
        <v>0</v>
      </c>
      <c r="J114" s="60">
        <f>SUM(J117+J116+J115)</f>
        <v>0</v>
      </c>
      <c r="K114" s="60">
        <f>SUM(K117+K116+K115)</f>
        <v>0</v>
      </c>
      <c r="L114" s="210"/>
      <c r="M114" s="279"/>
    </row>
    <row r="115" spans="1:13" ht="65.25" customHeight="1" x14ac:dyDescent="0.2">
      <c r="A115" s="249"/>
      <c r="B115" s="204"/>
      <c r="C115" s="248"/>
      <c r="D115" s="65" t="s">
        <v>6</v>
      </c>
      <c r="E115" s="61">
        <v>0</v>
      </c>
      <c r="F115" s="64">
        <f>K115+J115+I115+H115+G115</f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210"/>
      <c r="M115" s="279"/>
    </row>
    <row r="116" spans="1:13" ht="76.5" customHeight="1" x14ac:dyDescent="0.2">
      <c r="A116" s="249"/>
      <c r="B116" s="204"/>
      <c r="C116" s="248"/>
      <c r="D116" s="65" t="s">
        <v>10</v>
      </c>
      <c r="E116" s="61">
        <v>0</v>
      </c>
      <c r="F116" s="64">
        <f>K116+J116+I116+H116+G116</f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210"/>
      <c r="M116" s="279"/>
    </row>
    <row r="117" spans="1:13" ht="31.5" customHeight="1" x14ac:dyDescent="0.2">
      <c r="A117" s="249"/>
      <c r="B117" s="204"/>
      <c r="C117" s="248"/>
      <c r="D117" s="65" t="s">
        <v>23</v>
      </c>
      <c r="E117" s="61"/>
      <c r="F117" s="64">
        <f>K117+J117+I117+H117+G117</f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211"/>
      <c r="M117" s="279"/>
    </row>
    <row r="118" spans="1:13" ht="15" customHeight="1" x14ac:dyDescent="0.2">
      <c r="A118" s="251"/>
      <c r="B118" s="252" t="s">
        <v>81</v>
      </c>
      <c r="C118" s="252"/>
      <c r="D118" s="138" t="s">
        <v>2</v>
      </c>
      <c r="E118" s="63">
        <v>10200</v>
      </c>
      <c r="F118" s="63">
        <f t="shared" ref="F118:K118" si="26">SUM(F119:F122)</f>
        <v>356653.13</v>
      </c>
      <c r="G118" s="63">
        <f t="shared" si="26"/>
        <v>95450</v>
      </c>
      <c r="H118" s="63">
        <f t="shared" si="26"/>
        <v>21328.2</v>
      </c>
      <c r="I118" s="63">
        <v>100874.93</v>
      </c>
      <c r="J118" s="63">
        <f t="shared" si="26"/>
        <v>139000</v>
      </c>
      <c r="K118" s="63">
        <f t="shared" si="26"/>
        <v>0</v>
      </c>
      <c r="L118" s="242"/>
      <c r="M118" s="242"/>
    </row>
    <row r="119" spans="1:13" ht="46.5" customHeight="1" x14ac:dyDescent="0.2">
      <c r="A119" s="251"/>
      <c r="B119" s="252"/>
      <c r="C119" s="252"/>
      <c r="D119" s="138" t="s">
        <v>1</v>
      </c>
      <c r="E119" s="63">
        <v>0</v>
      </c>
      <c r="F119" s="63">
        <f>SUM(G119:K119)</f>
        <v>0</v>
      </c>
      <c r="G119" s="63">
        <f>G54+G74+G109</f>
        <v>0</v>
      </c>
      <c r="H119" s="63">
        <f>H54+H74+H109</f>
        <v>0</v>
      </c>
      <c r="I119" s="63">
        <f>I54+I74+I109</f>
        <v>0</v>
      </c>
      <c r="J119" s="63">
        <f>J54+J74+J109</f>
        <v>0</v>
      </c>
      <c r="K119" s="63">
        <f>K54+K74+K109</f>
        <v>0</v>
      </c>
      <c r="L119" s="242"/>
      <c r="M119" s="242"/>
    </row>
    <row r="120" spans="1:13" ht="36" customHeight="1" x14ac:dyDescent="0.2">
      <c r="A120" s="251"/>
      <c r="B120" s="252"/>
      <c r="C120" s="252"/>
      <c r="D120" s="138" t="s">
        <v>6</v>
      </c>
      <c r="E120" s="63">
        <v>0</v>
      </c>
      <c r="F120" s="63">
        <f t="shared" ref="F120:F122" si="27">SUM(G120:K120)</f>
        <v>89900</v>
      </c>
      <c r="G120" s="63">
        <f>G55+G75+G110</f>
        <v>89900</v>
      </c>
      <c r="H120" s="63">
        <f t="shared" ref="H120" si="28">H55+H75+H110</f>
        <v>0</v>
      </c>
      <c r="I120" s="63">
        <f t="shared" ref="I120" si="29">I55+I75+I110</f>
        <v>0</v>
      </c>
      <c r="J120" s="63">
        <f>J55+J75+J110</f>
        <v>0</v>
      </c>
      <c r="K120" s="63">
        <f>K55+K75+K110</f>
        <v>0</v>
      </c>
      <c r="L120" s="242"/>
      <c r="M120" s="242"/>
    </row>
    <row r="121" spans="1:13" ht="50.25" customHeight="1" x14ac:dyDescent="0.2">
      <c r="A121" s="251"/>
      <c r="B121" s="252"/>
      <c r="C121" s="252"/>
      <c r="D121" s="138" t="s">
        <v>10</v>
      </c>
      <c r="E121" s="63">
        <v>5100</v>
      </c>
      <c r="F121" s="63">
        <f t="shared" si="27"/>
        <v>255753.13</v>
      </c>
      <c r="G121" s="63">
        <f>G56+G76+G111</f>
        <v>5050</v>
      </c>
      <c r="H121" s="63">
        <v>10828.2</v>
      </c>
      <c r="I121" s="63">
        <f>I56+I76+I111</f>
        <v>100874.93</v>
      </c>
      <c r="J121" s="63">
        <f>J56+J76+J111</f>
        <v>139000</v>
      </c>
      <c r="K121" s="63">
        <f>K56+K76+K111</f>
        <v>0</v>
      </c>
      <c r="L121" s="242"/>
      <c r="M121" s="242"/>
    </row>
    <row r="122" spans="1:13" ht="31.5" customHeight="1" x14ac:dyDescent="0.2">
      <c r="A122" s="251"/>
      <c r="B122" s="252"/>
      <c r="C122" s="252"/>
      <c r="D122" s="138" t="s">
        <v>23</v>
      </c>
      <c r="E122" s="63">
        <v>5100</v>
      </c>
      <c r="F122" s="63">
        <f t="shared" si="27"/>
        <v>11000</v>
      </c>
      <c r="G122" s="63">
        <f t="shared" ref="G122" si="30">G57+G77+G112</f>
        <v>500</v>
      </c>
      <c r="H122" s="63">
        <f t="shared" ref="H122" si="31">H57+H77+H112</f>
        <v>10500</v>
      </c>
      <c r="I122" s="63">
        <f t="shared" ref="I122" si="32">I57+I77+I112</f>
        <v>0</v>
      </c>
      <c r="J122" s="63">
        <v>0</v>
      </c>
      <c r="K122" s="63">
        <f>K57+K77+K112</f>
        <v>0</v>
      </c>
      <c r="L122" s="242"/>
      <c r="M122" s="242"/>
    </row>
    <row r="123" spans="1:13" ht="28.5" customHeight="1" x14ac:dyDescent="0.2">
      <c r="A123" s="206" t="s">
        <v>82</v>
      </c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8"/>
    </row>
    <row r="124" spans="1:13" s="66" customFormat="1" ht="15" customHeight="1" x14ac:dyDescent="0.2">
      <c r="A124" s="312" t="s">
        <v>89</v>
      </c>
      <c r="B124" s="204" t="s">
        <v>267</v>
      </c>
      <c r="C124" s="306" t="s">
        <v>58</v>
      </c>
      <c r="D124" s="165" t="s">
        <v>2</v>
      </c>
      <c r="E124" s="63">
        <v>171332</v>
      </c>
      <c r="F124" s="63">
        <v>356688</v>
      </c>
      <c r="G124" s="63">
        <v>0</v>
      </c>
      <c r="H124" s="63">
        <f>SUM(H125:H128)</f>
        <v>356688</v>
      </c>
      <c r="I124" s="62">
        <v>0</v>
      </c>
      <c r="J124" s="63">
        <v>0</v>
      </c>
      <c r="K124" s="63">
        <v>0</v>
      </c>
      <c r="L124" s="304"/>
      <c r="M124" s="257" t="s">
        <v>272</v>
      </c>
    </row>
    <row r="125" spans="1:13" s="66" customFormat="1" ht="48.75" customHeight="1" x14ac:dyDescent="0.2">
      <c r="A125" s="312"/>
      <c r="B125" s="227"/>
      <c r="C125" s="306"/>
      <c r="D125" s="165" t="s">
        <v>1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3">
        <v>0</v>
      </c>
      <c r="L125" s="304"/>
      <c r="M125" s="277"/>
    </row>
    <row r="126" spans="1:13" s="66" customFormat="1" ht="36" customHeight="1" x14ac:dyDescent="0.2">
      <c r="A126" s="312"/>
      <c r="B126" s="227"/>
      <c r="C126" s="306"/>
      <c r="D126" s="165" t="s">
        <v>6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304"/>
      <c r="M126" s="277"/>
    </row>
    <row r="127" spans="1:13" s="66" customFormat="1" ht="51.75" customHeight="1" x14ac:dyDescent="0.2">
      <c r="A127" s="312"/>
      <c r="B127" s="227"/>
      <c r="C127" s="306"/>
      <c r="D127" s="165" t="s">
        <v>10</v>
      </c>
      <c r="E127" s="63">
        <v>171332</v>
      </c>
      <c r="F127" s="63">
        <f>SUM(G127:K127)</f>
        <v>356688</v>
      </c>
      <c r="G127" s="63">
        <v>0</v>
      </c>
      <c r="H127" s="63">
        <v>356688</v>
      </c>
      <c r="I127" s="62">
        <v>0</v>
      </c>
      <c r="J127" s="63">
        <v>0</v>
      </c>
      <c r="K127" s="63">
        <v>0</v>
      </c>
      <c r="L127" s="304"/>
      <c r="M127" s="277"/>
    </row>
    <row r="128" spans="1:13" s="66" customFormat="1" ht="30.75" customHeight="1" x14ac:dyDescent="0.2">
      <c r="A128" s="312"/>
      <c r="B128" s="227"/>
      <c r="C128" s="306"/>
      <c r="D128" s="165" t="s">
        <v>23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304"/>
      <c r="M128" s="278"/>
    </row>
    <row r="129" spans="1:23" ht="15" customHeight="1" x14ac:dyDescent="0.2">
      <c r="A129" s="286" t="s">
        <v>73</v>
      </c>
      <c r="B129" s="299" t="s">
        <v>168</v>
      </c>
      <c r="C129" s="250" t="s">
        <v>58</v>
      </c>
      <c r="D129" s="161" t="s">
        <v>2</v>
      </c>
      <c r="E129" s="143">
        <v>0</v>
      </c>
      <c r="F129" s="143">
        <f>SUM(K129+J129+I129+H129+G129)</f>
        <v>0</v>
      </c>
      <c r="G129" s="143">
        <f>SUM(G133+G132+G131+G130)</f>
        <v>0</v>
      </c>
      <c r="H129" s="143">
        <f>SUM(H133+H132+H131+H130)</f>
        <v>0</v>
      </c>
      <c r="I129" s="143">
        <f>SUM(I133+I132+I131+I130)</f>
        <v>0</v>
      </c>
      <c r="J129" s="143">
        <f>SUM(J133+J132+J131+J130)</f>
        <v>0</v>
      </c>
      <c r="K129" s="143">
        <f>SUM(K133+K132+K131+K130)</f>
        <v>0</v>
      </c>
      <c r="L129" s="250" t="s">
        <v>20</v>
      </c>
      <c r="M129" s="253"/>
    </row>
    <row r="130" spans="1:23" ht="46.5" customHeight="1" x14ac:dyDescent="0.2">
      <c r="A130" s="286"/>
      <c r="B130" s="299"/>
      <c r="C130" s="250"/>
      <c r="D130" s="161" t="s">
        <v>1</v>
      </c>
      <c r="E130" s="143">
        <v>0</v>
      </c>
      <c r="F130" s="143">
        <f>G130+H130+I130+J130+K130</f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250"/>
      <c r="M130" s="253"/>
    </row>
    <row r="131" spans="1:23" ht="60.75" customHeight="1" x14ac:dyDescent="0.2">
      <c r="A131" s="286"/>
      <c r="B131" s="299"/>
      <c r="C131" s="250"/>
      <c r="D131" s="161" t="s">
        <v>6</v>
      </c>
      <c r="E131" s="143">
        <v>0</v>
      </c>
      <c r="F131" s="143">
        <f>G131+H131+I131+J131+K131</f>
        <v>0</v>
      </c>
      <c r="G131" s="145">
        <v>0</v>
      </c>
      <c r="H131" s="145">
        <v>0</v>
      </c>
      <c r="I131" s="145">
        <v>0</v>
      </c>
      <c r="J131" s="145">
        <v>0</v>
      </c>
      <c r="K131" s="145">
        <v>0</v>
      </c>
      <c r="L131" s="250"/>
      <c r="M131" s="253"/>
    </row>
    <row r="132" spans="1:23" ht="75" customHeight="1" x14ac:dyDescent="0.2">
      <c r="A132" s="286"/>
      <c r="B132" s="299"/>
      <c r="C132" s="250"/>
      <c r="D132" s="161" t="s">
        <v>10</v>
      </c>
      <c r="E132" s="143">
        <v>0</v>
      </c>
      <c r="F132" s="143">
        <f>G132+H132+I132+J132+K132</f>
        <v>0</v>
      </c>
      <c r="G132" s="145">
        <v>0</v>
      </c>
      <c r="H132" s="145">
        <v>0</v>
      </c>
      <c r="I132" s="145">
        <v>0</v>
      </c>
      <c r="J132" s="145">
        <v>0</v>
      </c>
      <c r="K132" s="145">
        <v>0</v>
      </c>
      <c r="L132" s="250"/>
      <c r="M132" s="253"/>
    </row>
    <row r="133" spans="1:23" ht="28.5" customHeight="1" x14ac:dyDescent="0.2">
      <c r="A133" s="286"/>
      <c r="B133" s="299"/>
      <c r="C133" s="250"/>
      <c r="D133" s="161" t="s">
        <v>23</v>
      </c>
      <c r="E133" s="143">
        <v>0</v>
      </c>
      <c r="F133" s="143">
        <f>G133+H133+I133+J133+K133</f>
        <v>0</v>
      </c>
      <c r="G133" s="145">
        <v>0</v>
      </c>
      <c r="H133" s="145">
        <v>0</v>
      </c>
      <c r="I133" s="145">
        <v>0</v>
      </c>
      <c r="J133" s="145">
        <v>0</v>
      </c>
      <c r="K133" s="145">
        <v>0</v>
      </c>
      <c r="L133" s="250"/>
      <c r="M133" s="253"/>
    </row>
    <row r="134" spans="1:23" ht="28.5" customHeight="1" x14ac:dyDescent="0.2">
      <c r="A134" s="287" t="s">
        <v>74</v>
      </c>
      <c r="B134" s="204" t="s">
        <v>169</v>
      </c>
      <c r="C134" s="250" t="s">
        <v>58</v>
      </c>
      <c r="D134" s="161" t="s">
        <v>2</v>
      </c>
      <c r="E134" s="61">
        <v>171332</v>
      </c>
      <c r="F134" s="149">
        <f>SUM(G134:K134)</f>
        <v>356688</v>
      </c>
      <c r="G134" s="61">
        <f>SUM(G138+G137+G136+G135)</f>
        <v>0</v>
      </c>
      <c r="H134" s="61">
        <f>SUM(H138+H137+H136+H135)</f>
        <v>356688</v>
      </c>
      <c r="I134" s="62">
        <v>0</v>
      </c>
      <c r="J134" s="61">
        <f>SUM(J138+J137+J136+J135)</f>
        <v>0</v>
      </c>
      <c r="K134" s="61">
        <f>SUM(K138+K137+K136+K135)</f>
        <v>0</v>
      </c>
      <c r="L134" s="250" t="s">
        <v>20</v>
      </c>
      <c r="M134" s="253"/>
    </row>
    <row r="135" spans="1:23" ht="46.5" customHeight="1" x14ac:dyDescent="0.2">
      <c r="A135" s="288"/>
      <c r="B135" s="204"/>
      <c r="C135" s="250"/>
      <c r="D135" s="161" t="s">
        <v>1</v>
      </c>
      <c r="E135" s="61">
        <v>0</v>
      </c>
      <c r="F135" s="61">
        <f>K135+J135+I135+H135+G135</f>
        <v>0</v>
      </c>
      <c r="G135" s="62">
        <v>0</v>
      </c>
      <c r="H135" s="62">
        <v>0</v>
      </c>
      <c r="I135" s="62">
        <v>0</v>
      </c>
      <c r="J135" s="62">
        <v>0</v>
      </c>
      <c r="K135" s="62">
        <v>0</v>
      </c>
      <c r="L135" s="250"/>
      <c r="M135" s="253"/>
    </row>
    <row r="136" spans="1:23" ht="81.75" customHeight="1" x14ac:dyDescent="0.2">
      <c r="A136" s="288"/>
      <c r="B136" s="204"/>
      <c r="C136" s="250"/>
      <c r="D136" s="161" t="s">
        <v>6</v>
      </c>
      <c r="E136" s="61">
        <v>0</v>
      </c>
      <c r="F136" s="61">
        <f>G136+H136+I136+J136+K136</f>
        <v>0</v>
      </c>
      <c r="G136" s="62">
        <v>0</v>
      </c>
      <c r="H136" s="62">
        <v>0</v>
      </c>
      <c r="I136" s="62">
        <v>0</v>
      </c>
      <c r="J136" s="62">
        <v>0</v>
      </c>
      <c r="K136" s="62">
        <v>0</v>
      </c>
      <c r="L136" s="250"/>
      <c r="M136" s="253"/>
    </row>
    <row r="137" spans="1:23" ht="83.25" customHeight="1" x14ac:dyDescent="0.2">
      <c r="A137" s="288"/>
      <c r="B137" s="204"/>
      <c r="C137" s="250"/>
      <c r="D137" s="161" t="s">
        <v>10</v>
      </c>
      <c r="E137" s="61">
        <v>171332</v>
      </c>
      <c r="F137" s="61">
        <f>G137+H137+I137+J137+K137</f>
        <v>356688</v>
      </c>
      <c r="G137" s="62">
        <v>0</v>
      </c>
      <c r="H137" s="62">
        <v>356688</v>
      </c>
      <c r="I137" s="62">
        <v>0</v>
      </c>
      <c r="J137" s="62">
        <v>0</v>
      </c>
      <c r="K137" s="62">
        <v>0</v>
      </c>
      <c r="L137" s="250"/>
      <c r="M137" s="253"/>
    </row>
    <row r="138" spans="1:23" ht="28.5" customHeight="1" x14ac:dyDescent="0.2">
      <c r="A138" s="318"/>
      <c r="B138" s="204"/>
      <c r="C138" s="250"/>
      <c r="D138" s="161" t="s">
        <v>23</v>
      </c>
      <c r="E138" s="61">
        <v>0</v>
      </c>
      <c r="F138" s="61">
        <f>G138+H138+J138+I138+K138</f>
        <v>0</v>
      </c>
      <c r="G138" s="62">
        <v>0</v>
      </c>
      <c r="H138" s="62">
        <v>0</v>
      </c>
      <c r="I138" s="62">
        <v>0</v>
      </c>
      <c r="J138" s="62">
        <v>0</v>
      </c>
      <c r="K138" s="62">
        <v>0</v>
      </c>
      <c r="L138" s="250"/>
      <c r="M138" s="253"/>
    </row>
    <row r="139" spans="1:23" ht="28.5" customHeight="1" x14ac:dyDescent="0.2">
      <c r="A139" s="287" t="s">
        <v>248</v>
      </c>
      <c r="B139" s="219" t="s">
        <v>249</v>
      </c>
      <c r="C139" s="250" t="s">
        <v>58</v>
      </c>
      <c r="D139" s="161" t="s">
        <v>2</v>
      </c>
      <c r="E139" s="143">
        <v>0</v>
      </c>
      <c r="F139" s="143">
        <f>SUM(K139+J139+I139+H139+G139)</f>
        <v>0</v>
      </c>
      <c r="G139" s="143">
        <f>SUM(G143+G142+G141+G140)</f>
        <v>0</v>
      </c>
      <c r="H139" s="143">
        <v>0</v>
      </c>
      <c r="I139" s="143">
        <f>SUM(I143+I142+I141+I140)</f>
        <v>0</v>
      </c>
      <c r="J139" s="143">
        <v>0</v>
      </c>
      <c r="K139" s="143">
        <f>SUM(K143+K142+K141+K140)</f>
        <v>0</v>
      </c>
      <c r="L139" s="250" t="s">
        <v>20</v>
      </c>
      <c r="M139" s="339"/>
    </row>
    <row r="140" spans="1:23" ht="44.25" customHeight="1" x14ac:dyDescent="0.2">
      <c r="A140" s="288"/>
      <c r="B140" s="220"/>
      <c r="C140" s="250"/>
      <c r="D140" s="161" t="s">
        <v>1</v>
      </c>
      <c r="E140" s="143">
        <v>0</v>
      </c>
      <c r="F140" s="143">
        <f>G140+H140+I140+J140+K140</f>
        <v>0</v>
      </c>
      <c r="G140" s="145">
        <v>0</v>
      </c>
      <c r="H140" s="145">
        <v>0</v>
      </c>
      <c r="I140" s="145">
        <v>0</v>
      </c>
      <c r="J140" s="145">
        <v>0</v>
      </c>
      <c r="K140" s="145">
        <v>0</v>
      </c>
      <c r="L140" s="250"/>
      <c r="M140" s="340"/>
    </row>
    <row r="141" spans="1:23" ht="40.5" customHeight="1" x14ac:dyDescent="0.2">
      <c r="A141" s="288"/>
      <c r="B141" s="220"/>
      <c r="C141" s="250"/>
      <c r="D141" s="161" t="s">
        <v>6</v>
      </c>
      <c r="E141" s="143">
        <v>0</v>
      </c>
      <c r="F141" s="143">
        <f>G141+H141+I141+J141+K141</f>
        <v>0</v>
      </c>
      <c r="G141" s="145">
        <v>0</v>
      </c>
      <c r="H141" s="145">
        <v>0</v>
      </c>
      <c r="I141" s="145">
        <v>0</v>
      </c>
      <c r="J141" s="145">
        <v>0</v>
      </c>
      <c r="K141" s="145">
        <v>0</v>
      </c>
      <c r="L141" s="250"/>
      <c r="M141" s="340"/>
    </row>
    <row r="142" spans="1:23" ht="49.5" customHeight="1" x14ac:dyDescent="0.2">
      <c r="A142" s="288"/>
      <c r="B142" s="220"/>
      <c r="C142" s="250"/>
      <c r="D142" s="161" t="s">
        <v>10</v>
      </c>
      <c r="E142" s="143">
        <v>0</v>
      </c>
      <c r="F142" s="143">
        <f>G142+H142+I142+J142+K142</f>
        <v>0</v>
      </c>
      <c r="G142" s="145">
        <v>0</v>
      </c>
      <c r="H142" s="143">
        <v>0</v>
      </c>
      <c r="I142" s="143">
        <v>0</v>
      </c>
      <c r="J142" s="143">
        <v>0</v>
      </c>
      <c r="K142" s="145">
        <v>0</v>
      </c>
      <c r="L142" s="250"/>
      <c r="M142" s="340"/>
    </row>
    <row r="143" spans="1:23" ht="28.5" customHeight="1" x14ac:dyDescent="0.2">
      <c r="A143" s="318"/>
      <c r="B143" s="221"/>
      <c r="C143" s="250"/>
      <c r="D143" s="161" t="s">
        <v>23</v>
      </c>
      <c r="E143" s="143">
        <v>0</v>
      </c>
      <c r="F143" s="143">
        <f>G143+H143+I143+J143+K143</f>
        <v>0</v>
      </c>
      <c r="G143" s="145">
        <v>0</v>
      </c>
      <c r="H143" s="145">
        <v>0</v>
      </c>
      <c r="I143" s="145">
        <v>0</v>
      </c>
      <c r="J143" s="145">
        <v>0</v>
      </c>
      <c r="K143" s="145">
        <v>0</v>
      </c>
      <c r="L143" s="250"/>
      <c r="M143" s="341"/>
    </row>
    <row r="144" spans="1:23" ht="28.5" customHeight="1" x14ac:dyDescent="0.2">
      <c r="A144" s="332" t="s">
        <v>286</v>
      </c>
      <c r="B144" s="187" t="s">
        <v>287</v>
      </c>
      <c r="C144" s="187" t="s">
        <v>278</v>
      </c>
      <c r="D144" s="172" t="s">
        <v>2</v>
      </c>
      <c r="E144" s="168">
        <v>0</v>
      </c>
      <c r="F144" s="168">
        <f>SUM(K144+J144+I144+H144+G144)</f>
        <v>0</v>
      </c>
      <c r="G144" s="168">
        <f>SUM(G148+G147+G146+G145)</f>
        <v>0</v>
      </c>
      <c r="H144" s="168">
        <v>0</v>
      </c>
      <c r="I144" s="168">
        <f>SUM(I148+I147+I146+I145)</f>
        <v>0</v>
      </c>
      <c r="J144" s="168">
        <v>0</v>
      </c>
      <c r="K144" s="168">
        <f>SUM(K148+K147+K146+K145)</f>
        <v>0</v>
      </c>
      <c r="L144" s="335" t="s">
        <v>20</v>
      </c>
      <c r="M144" s="336"/>
      <c r="N144" s="161"/>
      <c r="O144" s="143"/>
      <c r="P144" s="143"/>
      <c r="Q144" s="145"/>
      <c r="R144" s="145"/>
      <c r="S144" s="167"/>
      <c r="T144" s="145"/>
      <c r="U144" s="145"/>
      <c r="V144" s="160"/>
      <c r="W144" s="166"/>
    </row>
    <row r="145" spans="1:23" ht="28.5" customHeight="1" x14ac:dyDescent="0.2">
      <c r="A145" s="333"/>
      <c r="B145" s="188"/>
      <c r="C145" s="188"/>
      <c r="D145" s="172" t="s">
        <v>1</v>
      </c>
      <c r="E145" s="168">
        <v>0</v>
      </c>
      <c r="F145" s="168">
        <f>G145+H145+I145+J145+K145</f>
        <v>0</v>
      </c>
      <c r="G145" s="167">
        <v>0</v>
      </c>
      <c r="H145" s="167">
        <v>0</v>
      </c>
      <c r="I145" s="167">
        <v>0</v>
      </c>
      <c r="J145" s="167">
        <v>0</v>
      </c>
      <c r="K145" s="167">
        <v>0</v>
      </c>
      <c r="L145" s="335"/>
      <c r="M145" s="337"/>
      <c r="N145" s="161"/>
      <c r="O145" s="143"/>
      <c r="P145" s="143"/>
      <c r="Q145" s="145"/>
      <c r="R145" s="145"/>
      <c r="S145" s="167"/>
      <c r="T145" s="145"/>
      <c r="U145" s="145"/>
      <c r="V145" s="160"/>
      <c r="W145" s="166"/>
    </row>
    <row r="146" spans="1:23" ht="28.5" customHeight="1" x14ac:dyDescent="0.2">
      <c r="A146" s="333"/>
      <c r="B146" s="188"/>
      <c r="C146" s="188"/>
      <c r="D146" s="172" t="s">
        <v>6</v>
      </c>
      <c r="E146" s="168">
        <v>0</v>
      </c>
      <c r="F146" s="168">
        <f>G146+H146+I146+J146+K146</f>
        <v>0</v>
      </c>
      <c r="G146" s="167">
        <v>0</v>
      </c>
      <c r="H146" s="167">
        <v>0</v>
      </c>
      <c r="I146" s="167">
        <v>0</v>
      </c>
      <c r="J146" s="167">
        <v>0</v>
      </c>
      <c r="K146" s="167">
        <v>0</v>
      </c>
      <c r="L146" s="335"/>
      <c r="M146" s="337"/>
      <c r="N146" s="161"/>
      <c r="O146" s="143"/>
      <c r="P146" s="143"/>
      <c r="Q146" s="145"/>
      <c r="R146" s="145"/>
      <c r="S146" s="167"/>
      <c r="T146" s="145"/>
      <c r="U146" s="145"/>
      <c r="V146" s="160"/>
      <c r="W146" s="166"/>
    </row>
    <row r="147" spans="1:23" ht="28.5" customHeight="1" x14ac:dyDescent="0.2">
      <c r="A147" s="333"/>
      <c r="B147" s="188"/>
      <c r="C147" s="188"/>
      <c r="D147" s="172" t="s">
        <v>10</v>
      </c>
      <c r="E147" s="168">
        <v>0</v>
      </c>
      <c r="F147" s="168">
        <f>G147+H147+I147+J147+K147</f>
        <v>0</v>
      </c>
      <c r="G147" s="167">
        <v>0</v>
      </c>
      <c r="H147" s="168">
        <v>0</v>
      </c>
      <c r="I147" s="168">
        <v>0</v>
      </c>
      <c r="J147" s="168">
        <v>0</v>
      </c>
      <c r="K147" s="167">
        <v>0</v>
      </c>
      <c r="L147" s="335"/>
      <c r="M147" s="337"/>
      <c r="N147" s="161"/>
      <c r="O147" s="143"/>
      <c r="P147" s="143"/>
      <c r="Q147" s="145"/>
      <c r="R147" s="145"/>
      <c r="S147" s="167"/>
      <c r="T147" s="145"/>
      <c r="U147" s="145"/>
      <c r="V147" s="160"/>
      <c r="W147" s="166"/>
    </row>
    <row r="148" spans="1:23" ht="28.5" customHeight="1" x14ac:dyDescent="0.2">
      <c r="A148" s="334"/>
      <c r="B148" s="189"/>
      <c r="C148" s="189"/>
      <c r="D148" s="172" t="s">
        <v>23</v>
      </c>
      <c r="E148" s="168">
        <v>0</v>
      </c>
      <c r="F148" s="168">
        <f>G148+H148+I148+J148+K148</f>
        <v>0</v>
      </c>
      <c r="G148" s="167">
        <v>0</v>
      </c>
      <c r="H148" s="167">
        <v>0</v>
      </c>
      <c r="I148" s="167">
        <v>0</v>
      </c>
      <c r="J148" s="167">
        <v>0</v>
      </c>
      <c r="K148" s="167">
        <v>0</v>
      </c>
      <c r="L148" s="335"/>
      <c r="M148" s="338"/>
      <c r="N148" s="161"/>
      <c r="O148" s="143"/>
      <c r="P148" s="143"/>
      <c r="Q148" s="145"/>
      <c r="R148" s="145"/>
      <c r="S148" s="167"/>
      <c r="T148" s="145"/>
      <c r="U148" s="145"/>
      <c r="V148" s="160"/>
      <c r="W148" s="166"/>
    </row>
    <row r="149" spans="1:23" ht="31.5" customHeight="1" x14ac:dyDescent="0.2">
      <c r="A149" s="312" t="s">
        <v>90</v>
      </c>
      <c r="B149" s="299" t="s">
        <v>155</v>
      </c>
      <c r="C149" s="247" t="s">
        <v>58</v>
      </c>
      <c r="D149" s="165" t="s">
        <v>2</v>
      </c>
      <c r="E149" s="63">
        <v>0</v>
      </c>
      <c r="F149" s="146">
        <f>SUM(G149:K149)</f>
        <v>0</v>
      </c>
      <c r="G149" s="63">
        <v>0</v>
      </c>
      <c r="H149" s="63">
        <f>SUM(H150:H153)</f>
        <v>0</v>
      </c>
      <c r="I149" s="63">
        <f>SUM(I150:I153)</f>
        <v>0</v>
      </c>
      <c r="J149" s="63">
        <f>SUM(J150:J153)</f>
        <v>0</v>
      </c>
      <c r="K149" s="63">
        <v>0</v>
      </c>
      <c r="L149" s="250" t="s">
        <v>20</v>
      </c>
      <c r="M149" s="313" t="s">
        <v>273</v>
      </c>
    </row>
    <row r="150" spans="1:23" ht="44.25" customHeight="1" x14ac:dyDescent="0.2">
      <c r="A150" s="312"/>
      <c r="B150" s="299"/>
      <c r="C150" s="247"/>
      <c r="D150" s="165" t="s">
        <v>1</v>
      </c>
      <c r="E150" s="63">
        <v>0</v>
      </c>
      <c r="F150" s="63">
        <f>F155+F160+F165+F170</f>
        <v>0</v>
      </c>
      <c r="G150" s="63">
        <v>0</v>
      </c>
      <c r="H150" s="63">
        <f>H155+H160</f>
        <v>0</v>
      </c>
      <c r="I150" s="63">
        <f>I155+I160</f>
        <v>0</v>
      </c>
      <c r="J150" s="63">
        <f>J155+J160</f>
        <v>0</v>
      </c>
      <c r="K150" s="63">
        <v>0</v>
      </c>
      <c r="L150" s="250"/>
      <c r="M150" s="314"/>
    </row>
    <row r="151" spans="1:23" ht="39" customHeight="1" x14ac:dyDescent="0.2">
      <c r="A151" s="312"/>
      <c r="B151" s="299"/>
      <c r="C151" s="247"/>
      <c r="D151" s="165" t="s">
        <v>6</v>
      </c>
      <c r="E151" s="63">
        <v>0</v>
      </c>
      <c r="F151" s="146">
        <v>0</v>
      </c>
      <c r="G151" s="63">
        <v>0</v>
      </c>
      <c r="H151" s="63">
        <f t="shared" ref="H151" si="33">H156+H161</f>
        <v>0</v>
      </c>
      <c r="I151" s="63">
        <f t="shared" ref="I151:J153" si="34">I156+I161</f>
        <v>0</v>
      </c>
      <c r="J151" s="63">
        <f t="shared" si="34"/>
        <v>0</v>
      </c>
      <c r="K151" s="63">
        <v>0</v>
      </c>
      <c r="L151" s="250"/>
      <c r="M151" s="314"/>
    </row>
    <row r="152" spans="1:23" ht="51" customHeight="1" x14ac:dyDescent="0.2">
      <c r="A152" s="312"/>
      <c r="B152" s="299"/>
      <c r="C152" s="247"/>
      <c r="D152" s="165" t="s">
        <v>10</v>
      </c>
      <c r="E152" s="63">
        <v>0</v>
      </c>
      <c r="F152" s="146">
        <f>SUM(G152:K152)</f>
        <v>0</v>
      </c>
      <c r="G152" s="63">
        <v>0</v>
      </c>
      <c r="H152" s="63">
        <f t="shared" ref="H152" si="35">H157+H162</f>
        <v>0</v>
      </c>
      <c r="I152" s="63">
        <f t="shared" si="34"/>
        <v>0</v>
      </c>
      <c r="J152" s="63">
        <f t="shared" si="34"/>
        <v>0</v>
      </c>
      <c r="K152" s="63">
        <v>0</v>
      </c>
      <c r="L152" s="250"/>
      <c r="M152" s="314"/>
    </row>
    <row r="153" spans="1:23" ht="31.5" customHeight="1" x14ac:dyDescent="0.2">
      <c r="A153" s="312"/>
      <c r="B153" s="299"/>
      <c r="C153" s="247"/>
      <c r="D153" s="165" t="s">
        <v>23</v>
      </c>
      <c r="E153" s="63">
        <v>0</v>
      </c>
      <c r="F153" s="63">
        <f>G153+H153+I153+J153+K153</f>
        <v>0</v>
      </c>
      <c r="G153" s="63">
        <v>0</v>
      </c>
      <c r="H153" s="63">
        <f t="shared" ref="H153" si="36">H158+H163</f>
        <v>0</v>
      </c>
      <c r="I153" s="63">
        <f t="shared" si="34"/>
        <v>0</v>
      </c>
      <c r="J153" s="63">
        <f t="shared" si="34"/>
        <v>0</v>
      </c>
      <c r="K153" s="63">
        <v>0</v>
      </c>
      <c r="L153" s="250"/>
      <c r="M153" s="314"/>
    </row>
    <row r="154" spans="1:23" ht="31.5" customHeight="1" x14ac:dyDescent="0.2">
      <c r="A154" s="286" t="s">
        <v>91</v>
      </c>
      <c r="B154" s="299" t="s">
        <v>170</v>
      </c>
      <c r="C154" s="248" t="s">
        <v>58</v>
      </c>
      <c r="D154" s="65" t="s">
        <v>2</v>
      </c>
      <c r="E154" s="143">
        <v>0</v>
      </c>
      <c r="F154" s="143">
        <f>SUM(G154:K154)</f>
        <v>0</v>
      </c>
      <c r="G154" s="143">
        <f>SUM(G158+G157+G156+G155)</f>
        <v>0</v>
      </c>
      <c r="H154" s="143">
        <f>SUM(H158+H157+H156+H155)</f>
        <v>0</v>
      </c>
      <c r="I154" s="143">
        <f>SUM(I158+I157+I156+I155)</f>
        <v>0</v>
      </c>
      <c r="J154" s="143">
        <f>SUM(J158+J157+J156+J155)</f>
        <v>0</v>
      </c>
      <c r="K154" s="143">
        <f>SUM(K158+K157+K156+K155)</f>
        <v>0</v>
      </c>
      <c r="L154" s="250" t="s">
        <v>20</v>
      </c>
      <c r="M154" s="280"/>
    </row>
    <row r="155" spans="1:23" ht="47.25" customHeight="1" x14ac:dyDescent="0.2">
      <c r="A155" s="286"/>
      <c r="B155" s="299"/>
      <c r="C155" s="248"/>
      <c r="D155" s="65" t="s">
        <v>1</v>
      </c>
      <c r="E155" s="143">
        <v>0</v>
      </c>
      <c r="F155" s="143">
        <f>G155+H155+I155+J155+K155</f>
        <v>0</v>
      </c>
      <c r="G155" s="145">
        <v>0</v>
      </c>
      <c r="H155" s="145">
        <v>0</v>
      </c>
      <c r="I155" s="145">
        <v>0</v>
      </c>
      <c r="J155" s="145">
        <v>0</v>
      </c>
      <c r="K155" s="145">
        <v>0</v>
      </c>
      <c r="L155" s="250"/>
      <c r="M155" s="280"/>
    </row>
    <row r="156" spans="1:23" ht="60.75" customHeight="1" x14ac:dyDescent="0.2">
      <c r="A156" s="286"/>
      <c r="B156" s="299"/>
      <c r="C156" s="248"/>
      <c r="D156" s="65" t="s">
        <v>6</v>
      </c>
      <c r="E156" s="143">
        <v>0</v>
      </c>
      <c r="F156" s="143">
        <f>G156+H156+I156+J156+K156</f>
        <v>0</v>
      </c>
      <c r="G156" s="145">
        <v>0</v>
      </c>
      <c r="H156" s="145">
        <v>0</v>
      </c>
      <c r="I156" s="145">
        <v>0</v>
      </c>
      <c r="J156" s="145">
        <v>0</v>
      </c>
      <c r="K156" s="145">
        <v>0</v>
      </c>
      <c r="L156" s="250"/>
      <c r="M156" s="280"/>
    </row>
    <row r="157" spans="1:23" ht="61.5" customHeight="1" x14ac:dyDescent="0.2">
      <c r="A157" s="286"/>
      <c r="B157" s="299"/>
      <c r="C157" s="248"/>
      <c r="D157" s="65" t="s">
        <v>10</v>
      </c>
      <c r="E157" s="143">
        <v>0</v>
      </c>
      <c r="F157" s="143">
        <f>SUM(G157:K157)</f>
        <v>0</v>
      </c>
      <c r="G157" s="145">
        <v>0</v>
      </c>
      <c r="H157" s="145">
        <v>0</v>
      </c>
      <c r="I157" s="145">
        <v>0</v>
      </c>
      <c r="J157" s="145">
        <v>0</v>
      </c>
      <c r="K157" s="145">
        <v>0</v>
      </c>
      <c r="L157" s="250"/>
      <c r="M157" s="280"/>
    </row>
    <row r="158" spans="1:23" ht="31.5" customHeight="1" x14ac:dyDescent="0.2">
      <c r="A158" s="286"/>
      <c r="B158" s="299"/>
      <c r="C158" s="248"/>
      <c r="D158" s="65" t="s">
        <v>23</v>
      </c>
      <c r="E158" s="143">
        <v>0</v>
      </c>
      <c r="F158" s="143">
        <f t="shared" ref="F158" si="37">G158+H158+I158+J158+K158</f>
        <v>0</v>
      </c>
      <c r="G158" s="145">
        <v>0</v>
      </c>
      <c r="H158" s="145">
        <v>0</v>
      </c>
      <c r="I158" s="145">
        <v>0</v>
      </c>
      <c r="J158" s="145">
        <v>0</v>
      </c>
      <c r="K158" s="145">
        <v>0</v>
      </c>
      <c r="L158" s="250"/>
      <c r="M158" s="280"/>
    </row>
    <row r="159" spans="1:23" ht="31.5" customHeight="1" x14ac:dyDescent="0.2">
      <c r="A159" s="286" t="s">
        <v>92</v>
      </c>
      <c r="B159" s="299" t="s">
        <v>171</v>
      </c>
      <c r="C159" s="248" t="s">
        <v>58</v>
      </c>
      <c r="D159" s="65" t="s">
        <v>2</v>
      </c>
      <c r="E159" s="143">
        <v>0</v>
      </c>
      <c r="F159" s="143">
        <v>0</v>
      </c>
      <c r="G159" s="143">
        <f>SUM(G163+G162+G161+G160)</f>
        <v>0</v>
      </c>
      <c r="H159" s="143">
        <f>SUM(H163+H162+H161+H160)</f>
        <v>0</v>
      </c>
      <c r="I159" s="143">
        <v>0</v>
      </c>
      <c r="J159" s="143">
        <v>0</v>
      </c>
      <c r="K159" s="143">
        <f>SUM(K163+K162+K161+K160)</f>
        <v>0</v>
      </c>
      <c r="L159" s="250" t="s">
        <v>20</v>
      </c>
      <c r="M159" s="280"/>
    </row>
    <row r="160" spans="1:23" ht="45.75" customHeight="1" x14ac:dyDescent="0.2">
      <c r="A160" s="286"/>
      <c r="B160" s="299"/>
      <c r="C160" s="248"/>
      <c r="D160" s="65" t="s">
        <v>1</v>
      </c>
      <c r="E160" s="143">
        <v>0</v>
      </c>
      <c r="F160" s="143">
        <f>G160+H160+I160+J160+K160</f>
        <v>0</v>
      </c>
      <c r="G160" s="145">
        <v>0</v>
      </c>
      <c r="H160" s="145">
        <v>0</v>
      </c>
      <c r="I160" s="145">
        <v>0</v>
      </c>
      <c r="J160" s="145">
        <v>0</v>
      </c>
      <c r="K160" s="145">
        <v>0</v>
      </c>
      <c r="L160" s="250"/>
      <c r="M160" s="280"/>
    </row>
    <row r="161" spans="1:13" ht="62.25" customHeight="1" x14ac:dyDescent="0.2">
      <c r="A161" s="286"/>
      <c r="B161" s="299"/>
      <c r="C161" s="248"/>
      <c r="D161" s="65" t="s">
        <v>6</v>
      </c>
      <c r="E161" s="143">
        <v>0</v>
      </c>
      <c r="F161" s="143">
        <v>0</v>
      </c>
      <c r="G161" s="145">
        <v>0</v>
      </c>
      <c r="H161" s="145">
        <v>0</v>
      </c>
      <c r="I161" s="145">
        <v>0</v>
      </c>
      <c r="J161" s="145">
        <v>0</v>
      </c>
      <c r="K161" s="145">
        <v>0</v>
      </c>
      <c r="L161" s="250"/>
      <c r="M161" s="280"/>
    </row>
    <row r="162" spans="1:13" ht="62.25" customHeight="1" x14ac:dyDescent="0.2">
      <c r="A162" s="286"/>
      <c r="B162" s="299"/>
      <c r="C162" s="248"/>
      <c r="D162" s="65" t="s">
        <v>10</v>
      </c>
      <c r="E162" s="143">
        <v>0</v>
      </c>
      <c r="F162" s="143">
        <v>0</v>
      </c>
      <c r="G162" s="145">
        <v>0</v>
      </c>
      <c r="H162" s="145">
        <v>0</v>
      </c>
      <c r="I162" s="145">
        <v>0</v>
      </c>
      <c r="J162" s="145">
        <v>0</v>
      </c>
      <c r="K162" s="145">
        <v>0</v>
      </c>
      <c r="L162" s="250"/>
      <c r="M162" s="280"/>
    </row>
    <row r="163" spans="1:13" ht="32.25" customHeight="1" x14ac:dyDescent="0.2">
      <c r="A163" s="286"/>
      <c r="B163" s="299"/>
      <c r="C163" s="248"/>
      <c r="D163" s="65" t="s">
        <v>23</v>
      </c>
      <c r="E163" s="143">
        <v>0</v>
      </c>
      <c r="F163" s="143">
        <f t="shared" ref="F163:F168" si="38">G163+H163+I163+J163+K163</f>
        <v>0</v>
      </c>
      <c r="G163" s="145">
        <v>0</v>
      </c>
      <c r="H163" s="145">
        <v>0</v>
      </c>
      <c r="I163" s="145">
        <v>0</v>
      </c>
      <c r="J163" s="145">
        <v>0</v>
      </c>
      <c r="K163" s="145">
        <v>0</v>
      </c>
      <c r="L163" s="250"/>
      <c r="M163" s="280"/>
    </row>
    <row r="164" spans="1:13" ht="24" customHeight="1" x14ac:dyDescent="0.2">
      <c r="A164" s="287" t="s">
        <v>93</v>
      </c>
      <c r="B164" s="329" t="s">
        <v>156</v>
      </c>
      <c r="C164" s="209"/>
      <c r="D164" s="165" t="s">
        <v>2</v>
      </c>
      <c r="E164" s="146">
        <v>0</v>
      </c>
      <c r="F164" s="146">
        <f t="shared" si="38"/>
        <v>19000</v>
      </c>
      <c r="G164" s="146">
        <f>G165+G166+G167+G168</f>
        <v>10000</v>
      </c>
      <c r="H164" s="146">
        <f>H165+H166+H167+H168</f>
        <v>0</v>
      </c>
      <c r="I164" s="146">
        <f>I165+I166+I167+I168</f>
        <v>4000</v>
      </c>
      <c r="J164" s="146">
        <f>J165+J166+J167+J168</f>
        <v>5000</v>
      </c>
      <c r="K164" s="146">
        <f>K165+K166+K167+K168</f>
        <v>0</v>
      </c>
      <c r="L164" s="160"/>
      <c r="M164" s="313"/>
    </row>
    <row r="165" spans="1:13" ht="32.25" customHeight="1" x14ac:dyDescent="0.2">
      <c r="A165" s="323"/>
      <c r="B165" s="284"/>
      <c r="C165" s="323"/>
      <c r="D165" s="165" t="s">
        <v>1</v>
      </c>
      <c r="E165" s="146">
        <v>0</v>
      </c>
      <c r="F165" s="146">
        <f t="shared" si="38"/>
        <v>0</v>
      </c>
      <c r="G165" s="146">
        <v>0</v>
      </c>
      <c r="H165" s="146">
        <v>0</v>
      </c>
      <c r="I165" s="146">
        <v>0</v>
      </c>
      <c r="J165" s="146">
        <v>0</v>
      </c>
      <c r="K165" s="146">
        <v>0</v>
      </c>
      <c r="L165" s="160"/>
      <c r="M165" s="314"/>
    </row>
    <row r="166" spans="1:13" ht="42" customHeight="1" x14ac:dyDescent="0.2">
      <c r="A166" s="323"/>
      <c r="B166" s="284"/>
      <c r="C166" s="323"/>
      <c r="D166" s="165" t="s">
        <v>6</v>
      </c>
      <c r="E166" s="146">
        <v>0</v>
      </c>
      <c r="F166" s="146">
        <f t="shared" si="38"/>
        <v>19000</v>
      </c>
      <c r="G166" s="146">
        <v>10000</v>
      </c>
      <c r="H166" s="146">
        <v>0</v>
      </c>
      <c r="I166" s="146">
        <v>4000</v>
      </c>
      <c r="J166" s="146">
        <v>5000</v>
      </c>
      <c r="K166" s="146">
        <v>0</v>
      </c>
      <c r="L166" s="160"/>
      <c r="M166" s="314"/>
    </row>
    <row r="167" spans="1:13" ht="44.25" customHeight="1" x14ac:dyDescent="0.2">
      <c r="A167" s="323"/>
      <c r="B167" s="284"/>
      <c r="C167" s="323"/>
      <c r="D167" s="165" t="s">
        <v>10</v>
      </c>
      <c r="E167" s="146">
        <v>0</v>
      </c>
      <c r="F167" s="146">
        <f t="shared" si="38"/>
        <v>0</v>
      </c>
      <c r="G167" s="146">
        <v>0</v>
      </c>
      <c r="H167" s="146">
        <v>0</v>
      </c>
      <c r="I167" s="146">
        <v>0</v>
      </c>
      <c r="J167" s="146">
        <v>0</v>
      </c>
      <c r="K167" s="146">
        <v>0</v>
      </c>
      <c r="L167" s="160"/>
      <c r="M167" s="314"/>
    </row>
    <row r="168" spans="1:13" ht="42.75" customHeight="1" x14ac:dyDescent="0.2">
      <c r="A168" s="324"/>
      <c r="B168" s="285"/>
      <c r="C168" s="324"/>
      <c r="D168" s="165" t="s">
        <v>23</v>
      </c>
      <c r="E168" s="146">
        <v>0</v>
      </c>
      <c r="F168" s="146">
        <f t="shared" si="38"/>
        <v>0</v>
      </c>
      <c r="G168" s="146">
        <v>0</v>
      </c>
      <c r="H168" s="146">
        <v>0</v>
      </c>
      <c r="I168" s="146">
        <v>0</v>
      </c>
      <c r="J168" s="146">
        <v>0</v>
      </c>
      <c r="K168" s="146">
        <v>0</v>
      </c>
      <c r="L168" s="160"/>
      <c r="M168" s="314"/>
    </row>
    <row r="169" spans="1:13" ht="32.25" customHeight="1" x14ac:dyDescent="0.2">
      <c r="A169" s="287" t="s">
        <v>235</v>
      </c>
      <c r="B169" s="329" t="s">
        <v>172</v>
      </c>
      <c r="C169" s="209"/>
      <c r="D169" s="65" t="s">
        <v>2</v>
      </c>
      <c r="E169" s="143">
        <v>0</v>
      </c>
      <c r="F169" s="143">
        <f>K169+J169+I169+H169+G169</f>
        <v>19000</v>
      </c>
      <c r="G169" s="143">
        <f>G170+G171+G172+G173</f>
        <v>10000</v>
      </c>
      <c r="H169" s="143">
        <f>H170+H171+H172+H173</f>
        <v>0</v>
      </c>
      <c r="I169" s="143">
        <f>I170+I171+I172+I173</f>
        <v>4000</v>
      </c>
      <c r="J169" s="143">
        <f>J170+J171+J172+J173</f>
        <v>5000</v>
      </c>
      <c r="K169" s="143">
        <f>K170+K171+K172+K173</f>
        <v>0</v>
      </c>
      <c r="L169" s="160"/>
      <c r="M169" s="319" t="s">
        <v>274</v>
      </c>
    </row>
    <row r="170" spans="1:13" ht="42" customHeight="1" x14ac:dyDescent="0.2">
      <c r="A170" s="323"/>
      <c r="B170" s="284"/>
      <c r="C170" s="323"/>
      <c r="D170" s="65" t="s">
        <v>1</v>
      </c>
      <c r="E170" s="143">
        <v>0</v>
      </c>
      <c r="F170" s="143">
        <f>K170+J170+I170+H170+G170</f>
        <v>0</v>
      </c>
      <c r="G170" s="143">
        <v>0</v>
      </c>
      <c r="H170" s="143">
        <v>0</v>
      </c>
      <c r="I170" s="143">
        <v>0</v>
      </c>
      <c r="J170" s="143">
        <v>0</v>
      </c>
      <c r="K170" s="143">
        <v>0</v>
      </c>
      <c r="L170" s="160"/>
      <c r="M170" s="320"/>
    </row>
    <row r="171" spans="1:13" ht="39" customHeight="1" x14ac:dyDescent="0.2">
      <c r="A171" s="323"/>
      <c r="B171" s="284"/>
      <c r="C171" s="323"/>
      <c r="D171" s="65" t="s">
        <v>6</v>
      </c>
      <c r="E171" s="143">
        <v>0</v>
      </c>
      <c r="F171" s="143">
        <f>K171+J171+I171+H171+G171</f>
        <v>19000</v>
      </c>
      <c r="G171" s="143">
        <v>10000</v>
      </c>
      <c r="H171" s="143">
        <v>0</v>
      </c>
      <c r="I171" s="143">
        <v>4000</v>
      </c>
      <c r="J171" s="143">
        <v>5000</v>
      </c>
      <c r="K171" s="143">
        <v>0</v>
      </c>
      <c r="L171" s="160"/>
      <c r="M171" s="320"/>
    </row>
    <row r="172" spans="1:13" ht="59.25" customHeight="1" x14ac:dyDescent="0.2">
      <c r="A172" s="323"/>
      <c r="B172" s="284"/>
      <c r="C172" s="323"/>
      <c r="D172" s="65" t="s">
        <v>10</v>
      </c>
      <c r="E172" s="143">
        <v>0</v>
      </c>
      <c r="F172" s="143">
        <f>G172+H172+I172+J172+K172</f>
        <v>0</v>
      </c>
      <c r="G172" s="143">
        <v>0</v>
      </c>
      <c r="H172" s="143">
        <v>0</v>
      </c>
      <c r="I172" s="143">
        <v>0</v>
      </c>
      <c r="J172" s="143">
        <v>0</v>
      </c>
      <c r="K172" s="143">
        <v>0</v>
      </c>
      <c r="L172" s="160"/>
      <c r="M172" s="320"/>
    </row>
    <row r="173" spans="1:13" ht="261.75" customHeight="1" x14ac:dyDescent="0.2">
      <c r="A173" s="324"/>
      <c r="B173" s="285"/>
      <c r="C173" s="324"/>
      <c r="D173" s="65" t="s">
        <v>23</v>
      </c>
      <c r="E173" s="143">
        <v>0</v>
      </c>
      <c r="F173" s="143">
        <f>G173+H173+I173+J173+K173</f>
        <v>0</v>
      </c>
      <c r="G173" s="143">
        <v>0</v>
      </c>
      <c r="H173" s="143">
        <v>0</v>
      </c>
      <c r="I173" s="143">
        <v>0</v>
      </c>
      <c r="J173" s="143">
        <v>0</v>
      </c>
      <c r="K173" s="143">
        <v>0</v>
      </c>
      <c r="L173" s="160"/>
      <c r="M173" s="321"/>
    </row>
    <row r="174" spans="1:13" ht="23.25" customHeight="1" x14ac:dyDescent="0.2">
      <c r="A174" s="312" t="s">
        <v>94</v>
      </c>
      <c r="B174" s="204" t="s">
        <v>157</v>
      </c>
      <c r="C174" s="247" t="s">
        <v>58</v>
      </c>
      <c r="D174" s="165" t="s">
        <v>2</v>
      </c>
      <c r="E174" s="63">
        <v>440</v>
      </c>
      <c r="F174" s="63">
        <f>K174+J174+I174+H174+G174</f>
        <v>18926.669999999998</v>
      </c>
      <c r="G174" s="63">
        <v>0</v>
      </c>
      <c r="H174" s="63">
        <v>2000</v>
      </c>
      <c r="I174" s="63">
        <v>9206.67</v>
      </c>
      <c r="J174" s="63">
        <v>3860</v>
      </c>
      <c r="K174" s="63">
        <v>3860</v>
      </c>
      <c r="L174" s="248" t="s">
        <v>20</v>
      </c>
      <c r="M174" s="315" t="s">
        <v>85</v>
      </c>
    </row>
    <row r="175" spans="1:13" ht="48.75" customHeight="1" x14ac:dyDescent="0.2">
      <c r="A175" s="312"/>
      <c r="B175" s="204"/>
      <c r="C175" s="247"/>
      <c r="D175" s="165" t="s">
        <v>1</v>
      </c>
      <c r="E175" s="63">
        <v>0</v>
      </c>
      <c r="F175" s="63">
        <f>F180+F190+F195+F185</f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248"/>
      <c r="M175" s="316"/>
    </row>
    <row r="176" spans="1:13" ht="57.75" customHeight="1" x14ac:dyDescent="0.2">
      <c r="A176" s="312"/>
      <c r="B176" s="204"/>
      <c r="C176" s="247"/>
      <c r="D176" s="165" t="s">
        <v>6</v>
      </c>
      <c r="E176" s="63">
        <v>0</v>
      </c>
      <c r="F176" s="63">
        <f>F181+F186+F191+F196</f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248"/>
      <c r="M176" s="316"/>
    </row>
    <row r="177" spans="1:13" ht="72" customHeight="1" x14ac:dyDescent="0.2">
      <c r="A177" s="312"/>
      <c r="B177" s="204"/>
      <c r="C177" s="247"/>
      <c r="D177" s="165" t="s">
        <v>10</v>
      </c>
      <c r="E177" s="63">
        <v>440</v>
      </c>
      <c r="F177" s="63">
        <f>F182+F187+F192+F197</f>
        <v>18926.669999999998</v>
      </c>
      <c r="G177" s="63">
        <v>0</v>
      </c>
      <c r="H177" s="63">
        <v>2000</v>
      </c>
      <c r="I177" s="63">
        <v>9206.67</v>
      </c>
      <c r="J177" s="63">
        <v>3860</v>
      </c>
      <c r="K177" s="63">
        <v>3860</v>
      </c>
      <c r="L177" s="248"/>
      <c r="M177" s="316"/>
    </row>
    <row r="178" spans="1:13" ht="30" customHeight="1" x14ac:dyDescent="0.2">
      <c r="A178" s="312"/>
      <c r="B178" s="204"/>
      <c r="C178" s="247"/>
      <c r="D178" s="165" t="s">
        <v>23</v>
      </c>
      <c r="E178" s="63">
        <v>0</v>
      </c>
      <c r="F178" s="63">
        <f>F183+F188+F193+F198</f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248"/>
      <c r="M178" s="316"/>
    </row>
    <row r="179" spans="1:13" ht="31.5" customHeight="1" x14ac:dyDescent="0.2">
      <c r="A179" s="286" t="s">
        <v>95</v>
      </c>
      <c r="B179" s="204" t="s">
        <v>193</v>
      </c>
      <c r="C179" s="248" t="s">
        <v>58</v>
      </c>
      <c r="D179" s="65" t="s">
        <v>2</v>
      </c>
      <c r="E179" s="61">
        <v>440</v>
      </c>
      <c r="F179" s="61">
        <f>SUM(K179+J179+I179+H179+G179)</f>
        <v>4730</v>
      </c>
      <c r="G179" s="61">
        <f>SUM(G183+G182+G181+G180)</f>
        <v>0</v>
      </c>
      <c r="H179" s="61">
        <v>1000</v>
      </c>
      <c r="I179" s="61">
        <f>SUM(I183+I182+I181+I180)</f>
        <v>1730</v>
      </c>
      <c r="J179" s="61">
        <f>SUM(J183+J182+J181+J180)</f>
        <v>1000</v>
      </c>
      <c r="K179" s="61">
        <f>SUM(K183+K182+K181+K180)</f>
        <v>1000</v>
      </c>
      <c r="L179" s="248" t="s">
        <v>20</v>
      </c>
      <c r="M179" s="280"/>
    </row>
    <row r="180" spans="1:13" ht="44.25" customHeight="1" x14ac:dyDescent="0.2">
      <c r="A180" s="286"/>
      <c r="B180" s="204"/>
      <c r="C180" s="248"/>
      <c r="D180" s="65" t="s">
        <v>1</v>
      </c>
      <c r="E180" s="61">
        <v>0</v>
      </c>
      <c r="F180" s="61">
        <f>G180+H180+I180+J180+K180</f>
        <v>0</v>
      </c>
      <c r="G180" s="62">
        <v>0</v>
      </c>
      <c r="H180" s="62">
        <v>0</v>
      </c>
      <c r="I180" s="62">
        <v>0</v>
      </c>
      <c r="J180" s="62">
        <v>0</v>
      </c>
      <c r="K180" s="62">
        <v>0</v>
      </c>
      <c r="L180" s="248"/>
      <c r="M180" s="280"/>
    </row>
    <row r="181" spans="1:13" ht="62.25" customHeight="1" x14ac:dyDescent="0.2">
      <c r="A181" s="286"/>
      <c r="B181" s="204"/>
      <c r="C181" s="248"/>
      <c r="D181" s="65" t="s">
        <v>6</v>
      </c>
      <c r="E181" s="61">
        <v>0</v>
      </c>
      <c r="F181" s="61">
        <f>G181+H181+I181+J181+K181</f>
        <v>0</v>
      </c>
      <c r="G181" s="62">
        <v>0</v>
      </c>
      <c r="H181" s="62">
        <v>0</v>
      </c>
      <c r="I181" s="62">
        <v>0</v>
      </c>
      <c r="J181" s="62">
        <v>0</v>
      </c>
      <c r="K181" s="62">
        <v>0</v>
      </c>
      <c r="L181" s="248"/>
      <c r="M181" s="280"/>
    </row>
    <row r="182" spans="1:13" ht="77.25" customHeight="1" x14ac:dyDescent="0.2">
      <c r="A182" s="286"/>
      <c r="B182" s="204"/>
      <c r="C182" s="248"/>
      <c r="D182" s="65" t="s">
        <v>10</v>
      </c>
      <c r="E182" s="61">
        <v>440</v>
      </c>
      <c r="F182" s="61">
        <f>G182+H182+I182+J182+K182</f>
        <v>4730</v>
      </c>
      <c r="G182" s="62">
        <v>0</v>
      </c>
      <c r="H182" s="62">
        <v>1000</v>
      </c>
      <c r="I182" s="62">
        <v>1730</v>
      </c>
      <c r="J182" s="62">
        <v>1000</v>
      </c>
      <c r="K182" s="62">
        <v>1000</v>
      </c>
      <c r="L182" s="248"/>
      <c r="M182" s="280"/>
    </row>
    <row r="183" spans="1:13" ht="31.5" customHeight="1" x14ac:dyDescent="0.2">
      <c r="A183" s="286"/>
      <c r="B183" s="204"/>
      <c r="C183" s="248"/>
      <c r="D183" s="65" t="s">
        <v>23</v>
      </c>
      <c r="E183" s="61">
        <v>0</v>
      </c>
      <c r="F183" s="61">
        <f>G183+H183+I183+J183+K183</f>
        <v>0</v>
      </c>
      <c r="G183" s="62">
        <v>0</v>
      </c>
      <c r="H183" s="62">
        <v>0</v>
      </c>
      <c r="I183" s="62">
        <v>0</v>
      </c>
      <c r="J183" s="62">
        <v>0</v>
      </c>
      <c r="K183" s="62">
        <v>0</v>
      </c>
      <c r="L183" s="248"/>
      <c r="M183" s="280"/>
    </row>
    <row r="184" spans="1:13" ht="31.5" customHeight="1" x14ac:dyDescent="0.2">
      <c r="A184" s="287" t="s">
        <v>115</v>
      </c>
      <c r="B184" s="201" t="s">
        <v>173</v>
      </c>
      <c r="C184" s="248" t="s">
        <v>58</v>
      </c>
      <c r="D184" s="65" t="s">
        <v>2</v>
      </c>
      <c r="E184" s="61">
        <v>0</v>
      </c>
      <c r="F184" s="61">
        <f>SUM(K184+J184+I184+H184+G184)</f>
        <v>5126.67</v>
      </c>
      <c r="G184" s="61">
        <f>SUM(G188+G187+G186+G185)</f>
        <v>0</v>
      </c>
      <c r="H184" s="61">
        <f>SUM(H188+H187+H186+H185)</f>
        <v>1000</v>
      </c>
      <c r="I184" s="61">
        <f>SUM(I188+I187+I186+I185)</f>
        <v>2126.67</v>
      </c>
      <c r="J184" s="61">
        <f>SUM(J188+J187+J186+J185)</f>
        <v>1000</v>
      </c>
      <c r="K184" s="61">
        <f>SUM(K188+K187+K186+K185)</f>
        <v>1000</v>
      </c>
      <c r="L184" s="248" t="s">
        <v>20</v>
      </c>
      <c r="M184" s="317"/>
    </row>
    <row r="185" spans="1:13" ht="31.5" customHeight="1" x14ac:dyDescent="0.2">
      <c r="A185" s="289"/>
      <c r="B185" s="284"/>
      <c r="C185" s="248"/>
      <c r="D185" s="65" t="s">
        <v>1</v>
      </c>
      <c r="E185" s="61">
        <v>0</v>
      </c>
      <c r="F185" s="61">
        <f>G185+H185+I185+J185+K185</f>
        <v>0</v>
      </c>
      <c r="G185" s="62">
        <v>0</v>
      </c>
      <c r="H185" s="62">
        <v>0</v>
      </c>
      <c r="I185" s="62">
        <v>0</v>
      </c>
      <c r="J185" s="62">
        <v>0</v>
      </c>
      <c r="K185" s="62">
        <v>0</v>
      </c>
      <c r="L185" s="248"/>
      <c r="M185" s="277"/>
    </row>
    <row r="186" spans="1:13" ht="68.25" customHeight="1" x14ac:dyDescent="0.2">
      <c r="A186" s="289"/>
      <c r="B186" s="284"/>
      <c r="C186" s="248"/>
      <c r="D186" s="65" t="s">
        <v>6</v>
      </c>
      <c r="E186" s="61">
        <v>0</v>
      </c>
      <c r="F186" s="61">
        <f>K186+J186+I186+H186+G186</f>
        <v>0</v>
      </c>
      <c r="G186" s="62">
        <v>0</v>
      </c>
      <c r="H186" s="62">
        <v>0</v>
      </c>
      <c r="I186" s="62">
        <v>0</v>
      </c>
      <c r="J186" s="62">
        <v>0</v>
      </c>
      <c r="K186" s="62">
        <v>0</v>
      </c>
      <c r="L186" s="248"/>
      <c r="M186" s="277"/>
    </row>
    <row r="187" spans="1:13" ht="79.5" customHeight="1" x14ac:dyDescent="0.2">
      <c r="A187" s="289"/>
      <c r="B187" s="284"/>
      <c r="C187" s="248"/>
      <c r="D187" s="65" t="s">
        <v>10</v>
      </c>
      <c r="E187" s="61">
        <v>0</v>
      </c>
      <c r="F187" s="61">
        <f>G187+H187+I187+J187+K187</f>
        <v>5126.67</v>
      </c>
      <c r="G187" s="62">
        <v>0</v>
      </c>
      <c r="H187" s="62">
        <v>1000</v>
      </c>
      <c r="I187" s="62">
        <v>2126.67</v>
      </c>
      <c r="J187" s="62">
        <v>1000</v>
      </c>
      <c r="K187" s="62">
        <v>1000</v>
      </c>
      <c r="L187" s="248"/>
      <c r="M187" s="277"/>
    </row>
    <row r="188" spans="1:13" ht="31.5" customHeight="1" x14ac:dyDescent="0.2">
      <c r="A188" s="290"/>
      <c r="B188" s="285"/>
      <c r="C188" s="248"/>
      <c r="D188" s="65" t="s">
        <v>23</v>
      </c>
      <c r="E188" s="61">
        <v>0</v>
      </c>
      <c r="F188" s="61">
        <f>G188+H188+I188+J188+K188</f>
        <v>0</v>
      </c>
      <c r="G188" s="62">
        <v>0</v>
      </c>
      <c r="H188" s="62">
        <v>0</v>
      </c>
      <c r="I188" s="62">
        <v>0</v>
      </c>
      <c r="J188" s="62">
        <v>0</v>
      </c>
      <c r="K188" s="62">
        <v>0</v>
      </c>
      <c r="L188" s="248"/>
      <c r="M188" s="278"/>
    </row>
    <row r="189" spans="1:13" ht="31.5" customHeight="1" x14ac:dyDescent="0.2">
      <c r="A189" s="286" t="s">
        <v>124</v>
      </c>
      <c r="B189" s="204" t="s">
        <v>174</v>
      </c>
      <c r="C189" s="248" t="s">
        <v>58</v>
      </c>
      <c r="D189" s="65" t="s">
        <v>2</v>
      </c>
      <c r="E189" s="61">
        <v>0</v>
      </c>
      <c r="F189" s="143">
        <f>SUM(K189+J189+I189+H189+G189)</f>
        <v>9070</v>
      </c>
      <c r="G189" s="143">
        <f>SUM(G193+G192+G191+G190)</f>
        <v>0</v>
      </c>
      <c r="H189" s="143">
        <f>SUM(H193+H192+H191+H190)</f>
        <v>0</v>
      </c>
      <c r="I189" s="143">
        <f>SUM(I193+I192+I191+I190)</f>
        <v>5350</v>
      </c>
      <c r="J189" s="143">
        <f>SUM(J193+J192+J191+J190)</f>
        <v>1860</v>
      </c>
      <c r="K189" s="143">
        <f>SUM(K193+K192+K191+K190)</f>
        <v>1860</v>
      </c>
      <c r="L189" s="250" t="s">
        <v>20</v>
      </c>
      <c r="M189" s="280"/>
    </row>
    <row r="190" spans="1:13" ht="36.75" customHeight="1" x14ac:dyDescent="0.2">
      <c r="A190" s="286"/>
      <c r="B190" s="227"/>
      <c r="C190" s="248"/>
      <c r="D190" s="65" t="s">
        <v>1</v>
      </c>
      <c r="E190" s="61">
        <v>0</v>
      </c>
      <c r="F190" s="143">
        <f>G190+H190+I190+J190+K190</f>
        <v>0</v>
      </c>
      <c r="G190" s="145">
        <v>0</v>
      </c>
      <c r="H190" s="145">
        <v>0</v>
      </c>
      <c r="I190" s="145">
        <v>0</v>
      </c>
      <c r="J190" s="145">
        <v>0</v>
      </c>
      <c r="K190" s="145">
        <v>0</v>
      </c>
      <c r="L190" s="250"/>
      <c r="M190" s="280"/>
    </row>
    <row r="191" spans="1:13" ht="30" customHeight="1" x14ac:dyDescent="0.2">
      <c r="A191" s="286"/>
      <c r="B191" s="227"/>
      <c r="C191" s="248"/>
      <c r="D191" s="65" t="s">
        <v>6</v>
      </c>
      <c r="E191" s="61">
        <v>0</v>
      </c>
      <c r="F191" s="143">
        <f>G191+H191+I191+J191+K191</f>
        <v>0</v>
      </c>
      <c r="G191" s="145">
        <v>0</v>
      </c>
      <c r="H191" s="145">
        <v>0</v>
      </c>
      <c r="I191" s="145">
        <v>0</v>
      </c>
      <c r="J191" s="145">
        <v>0</v>
      </c>
      <c r="K191" s="145">
        <v>0</v>
      </c>
      <c r="L191" s="250"/>
      <c r="M191" s="280"/>
    </row>
    <row r="192" spans="1:13" ht="48" customHeight="1" x14ac:dyDescent="0.2">
      <c r="A192" s="286"/>
      <c r="B192" s="227"/>
      <c r="C192" s="248"/>
      <c r="D192" s="65" t="s">
        <v>10</v>
      </c>
      <c r="E192" s="61">
        <v>0</v>
      </c>
      <c r="F192" s="143">
        <f>G192+H192+I192+J192+K192</f>
        <v>9070</v>
      </c>
      <c r="G192" s="145">
        <v>0</v>
      </c>
      <c r="H192" s="145">
        <v>0</v>
      </c>
      <c r="I192" s="145">
        <v>5350</v>
      </c>
      <c r="J192" s="145">
        <v>1860</v>
      </c>
      <c r="K192" s="145">
        <v>1860</v>
      </c>
      <c r="L192" s="250"/>
      <c r="M192" s="280"/>
    </row>
    <row r="193" spans="1:13" ht="31.5" customHeight="1" x14ac:dyDescent="0.2">
      <c r="A193" s="286"/>
      <c r="B193" s="227"/>
      <c r="C193" s="248"/>
      <c r="D193" s="65" t="s">
        <v>23</v>
      </c>
      <c r="E193" s="61">
        <v>0</v>
      </c>
      <c r="F193" s="143">
        <f>G193+H193+I193+J193+K193</f>
        <v>0</v>
      </c>
      <c r="G193" s="145">
        <v>0</v>
      </c>
      <c r="H193" s="145">
        <v>0</v>
      </c>
      <c r="I193" s="145">
        <v>0</v>
      </c>
      <c r="J193" s="145">
        <v>0</v>
      </c>
      <c r="K193" s="145">
        <v>0</v>
      </c>
      <c r="L193" s="250"/>
      <c r="M193" s="280"/>
    </row>
    <row r="194" spans="1:13" ht="31.5" customHeight="1" x14ac:dyDescent="0.2">
      <c r="A194" s="249" t="s">
        <v>123</v>
      </c>
      <c r="B194" s="204" t="s">
        <v>158</v>
      </c>
      <c r="C194" s="248" t="s">
        <v>58</v>
      </c>
      <c r="D194" s="65" t="s">
        <v>2</v>
      </c>
      <c r="E194" s="61">
        <v>10200</v>
      </c>
      <c r="F194" s="61">
        <f>SUM(K194+J194+I194+H194+G194)</f>
        <v>0</v>
      </c>
      <c r="G194" s="61">
        <f>SUM(G198+G197+G196+G195)</f>
        <v>0</v>
      </c>
      <c r="H194" s="61">
        <f>SUM(H198+H197+H196+H195)</f>
        <v>0</v>
      </c>
      <c r="I194" s="61">
        <f>SUM(I198+I197+I196+I195)</f>
        <v>0</v>
      </c>
      <c r="J194" s="61">
        <f>SUM(J198+J197+J196+J195)</f>
        <v>0</v>
      </c>
      <c r="K194" s="61">
        <f>SUM(K198+K197+K196+K195)</f>
        <v>0</v>
      </c>
      <c r="L194" s="248" t="s">
        <v>20</v>
      </c>
      <c r="M194" s="279"/>
    </row>
    <row r="195" spans="1:13" ht="34.5" customHeight="1" x14ac:dyDescent="0.2">
      <c r="A195" s="249"/>
      <c r="B195" s="204"/>
      <c r="C195" s="248"/>
      <c r="D195" s="65" t="s">
        <v>1</v>
      </c>
      <c r="E195" s="61">
        <v>0</v>
      </c>
      <c r="F195" s="61">
        <f>G195+H195+I195+J195+K195</f>
        <v>0</v>
      </c>
      <c r="G195" s="62">
        <v>0</v>
      </c>
      <c r="H195" s="62">
        <v>0</v>
      </c>
      <c r="I195" s="62">
        <v>0</v>
      </c>
      <c r="J195" s="62">
        <v>0</v>
      </c>
      <c r="K195" s="62">
        <v>0</v>
      </c>
      <c r="L195" s="248"/>
      <c r="M195" s="279"/>
    </row>
    <row r="196" spans="1:13" ht="40.5" customHeight="1" x14ac:dyDescent="0.2">
      <c r="A196" s="249"/>
      <c r="B196" s="204"/>
      <c r="C196" s="248"/>
      <c r="D196" s="65" t="s">
        <v>6</v>
      </c>
      <c r="E196" s="61">
        <v>0</v>
      </c>
      <c r="F196" s="61">
        <f>G196+H196+I196+J196+K196</f>
        <v>0</v>
      </c>
      <c r="G196" s="62">
        <v>0</v>
      </c>
      <c r="H196" s="62">
        <v>0</v>
      </c>
      <c r="I196" s="62">
        <v>0</v>
      </c>
      <c r="J196" s="62">
        <v>0</v>
      </c>
      <c r="K196" s="62">
        <v>0</v>
      </c>
      <c r="L196" s="248"/>
      <c r="M196" s="279"/>
    </row>
    <row r="197" spans="1:13" ht="49.5" customHeight="1" x14ac:dyDescent="0.2">
      <c r="A197" s="249"/>
      <c r="B197" s="204"/>
      <c r="C197" s="248"/>
      <c r="D197" s="65" t="s">
        <v>10</v>
      </c>
      <c r="E197" s="61">
        <v>5100</v>
      </c>
      <c r="F197" s="61">
        <f>G197+H197+I197+J197+K197</f>
        <v>0</v>
      </c>
      <c r="G197" s="62">
        <v>0</v>
      </c>
      <c r="H197" s="62">
        <v>0</v>
      </c>
      <c r="I197" s="62">
        <v>0</v>
      </c>
      <c r="J197" s="62">
        <v>0</v>
      </c>
      <c r="K197" s="62">
        <v>0</v>
      </c>
      <c r="L197" s="248"/>
      <c r="M197" s="279"/>
    </row>
    <row r="198" spans="1:13" ht="31.5" customHeight="1" x14ac:dyDescent="0.2">
      <c r="A198" s="249"/>
      <c r="B198" s="204"/>
      <c r="C198" s="248"/>
      <c r="D198" s="65" t="s">
        <v>23</v>
      </c>
      <c r="E198" s="61">
        <v>5100</v>
      </c>
      <c r="F198" s="61">
        <f>G198+H198+I198+J198+K198</f>
        <v>0</v>
      </c>
      <c r="G198" s="62">
        <v>0</v>
      </c>
      <c r="H198" s="62">
        <v>0</v>
      </c>
      <c r="I198" s="62">
        <v>0</v>
      </c>
      <c r="J198" s="62">
        <v>0</v>
      </c>
      <c r="K198" s="62">
        <v>0</v>
      </c>
      <c r="L198" s="248"/>
      <c r="M198" s="279"/>
    </row>
    <row r="199" spans="1:13" ht="31.5" customHeight="1" x14ac:dyDescent="0.2">
      <c r="A199" s="251"/>
      <c r="B199" s="252" t="s">
        <v>86</v>
      </c>
      <c r="C199" s="252"/>
      <c r="D199" s="165" t="s">
        <v>2</v>
      </c>
      <c r="E199" s="63">
        <v>171772</v>
      </c>
      <c r="F199" s="63">
        <v>394614.67</v>
      </c>
      <c r="G199" s="63">
        <f>SUM(G200:G203)</f>
        <v>10000</v>
      </c>
      <c r="H199" s="63">
        <f>SUM(H200:H203)</f>
        <v>358688</v>
      </c>
      <c r="I199" s="63">
        <v>13206.67</v>
      </c>
      <c r="J199" s="63">
        <v>8860</v>
      </c>
      <c r="K199" s="63">
        <v>3860</v>
      </c>
      <c r="L199" s="250" t="s">
        <v>20</v>
      </c>
      <c r="M199" s="242"/>
    </row>
    <row r="200" spans="1:13" ht="40.5" customHeight="1" x14ac:dyDescent="0.2">
      <c r="A200" s="251"/>
      <c r="B200" s="252"/>
      <c r="C200" s="252"/>
      <c r="D200" s="165" t="s">
        <v>1</v>
      </c>
      <c r="E200" s="63">
        <v>0</v>
      </c>
      <c r="F200" s="63">
        <f t="shared" ref="F200:F203" si="39">SUM(G200:K200)</f>
        <v>0</v>
      </c>
      <c r="G200" s="63">
        <f>G125+G150+G165+G175</f>
        <v>0</v>
      </c>
      <c r="H200" s="63">
        <v>0</v>
      </c>
      <c r="I200" s="63">
        <v>0</v>
      </c>
      <c r="J200" s="63">
        <v>0</v>
      </c>
      <c r="K200" s="63">
        <f>K125+K150+K165+K175</f>
        <v>0</v>
      </c>
      <c r="L200" s="250"/>
      <c r="M200" s="242"/>
    </row>
    <row r="201" spans="1:13" ht="57" customHeight="1" x14ac:dyDescent="0.2">
      <c r="A201" s="251"/>
      <c r="B201" s="252"/>
      <c r="C201" s="252"/>
      <c r="D201" s="165" t="s">
        <v>6</v>
      </c>
      <c r="E201" s="63">
        <v>0</v>
      </c>
      <c r="F201" s="63">
        <f t="shared" si="39"/>
        <v>19000</v>
      </c>
      <c r="G201" s="63">
        <f>G126+G151+G166+G176</f>
        <v>10000</v>
      </c>
      <c r="H201" s="63">
        <v>0</v>
      </c>
      <c r="I201" s="63">
        <v>4000</v>
      </c>
      <c r="J201" s="63">
        <v>5000</v>
      </c>
      <c r="K201" s="63">
        <f>K126+K151+K166+K176</f>
        <v>0</v>
      </c>
      <c r="L201" s="250"/>
      <c r="M201" s="242"/>
    </row>
    <row r="202" spans="1:13" ht="75.75" customHeight="1" x14ac:dyDescent="0.2">
      <c r="A202" s="251"/>
      <c r="B202" s="252"/>
      <c r="C202" s="252"/>
      <c r="D202" s="165" t="s">
        <v>10</v>
      </c>
      <c r="E202" s="63">
        <v>171772</v>
      </c>
      <c r="F202" s="63">
        <f t="shared" si="39"/>
        <v>375614.67</v>
      </c>
      <c r="G202" s="63">
        <f>G127+G152+G167+G177</f>
        <v>0</v>
      </c>
      <c r="H202" s="63">
        <v>358688</v>
      </c>
      <c r="I202" s="62">
        <v>9206.67</v>
      </c>
      <c r="J202" s="63">
        <v>3860</v>
      </c>
      <c r="K202" s="63">
        <f>K127+K152+K167+K177</f>
        <v>3860</v>
      </c>
      <c r="L202" s="250"/>
      <c r="M202" s="242"/>
    </row>
    <row r="203" spans="1:13" ht="31.5" customHeight="1" x14ac:dyDescent="0.2">
      <c r="A203" s="251"/>
      <c r="B203" s="252"/>
      <c r="C203" s="252"/>
      <c r="D203" s="132" t="s">
        <v>23</v>
      </c>
      <c r="E203" s="63">
        <v>0</v>
      </c>
      <c r="F203" s="63">
        <f t="shared" si="39"/>
        <v>0</v>
      </c>
      <c r="G203" s="63">
        <f>G128+G153+G168+G178</f>
        <v>0</v>
      </c>
      <c r="H203" s="63">
        <v>0</v>
      </c>
      <c r="I203" s="63">
        <v>0</v>
      </c>
      <c r="J203" s="63">
        <v>0</v>
      </c>
      <c r="K203" s="63">
        <f>K128+K153+K168+K178</f>
        <v>0</v>
      </c>
      <c r="L203" s="250"/>
      <c r="M203" s="242"/>
    </row>
    <row r="204" spans="1:13" ht="28.5" customHeight="1" x14ac:dyDescent="0.2">
      <c r="A204" s="206" t="s">
        <v>65</v>
      </c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8"/>
    </row>
    <row r="205" spans="1:13" s="66" customFormat="1" ht="15" customHeight="1" x14ac:dyDescent="0.2">
      <c r="A205" s="298" t="s">
        <v>97</v>
      </c>
      <c r="B205" s="204" t="s">
        <v>175</v>
      </c>
      <c r="C205" s="306" t="s">
        <v>58</v>
      </c>
      <c r="D205" s="165" t="s">
        <v>2</v>
      </c>
      <c r="E205" s="63">
        <v>0</v>
      </c>
      <c r="F205" s="63">
        <f>G205+H205+I205+J205+K205</f>
        <v>0</v>
      </c>
      <c r="G205" s="63">
        <f t="shared" ref="G205:K205" si="40">G210</f>
        <v>0</v>
      </c>
      <c r="H205" s="63">
        <f t="shared" si="40"/>
        <v>0</v>
      </c>
      <c r="I205" s="63">
        <f t="shared" si="40"/>
        <v>0</v>
      </c>
      <c r="J205" s="63">
        <f t="shared" si="40"/>
        <v>0</v>
      </c>
      <c r="K205" s="63">
        <f t="shared" si="40"/>
        <v>0</v>
      </c>
      <c r="L205" s="250" t="s">
        <v>98</v>
      </c>
      <c r="M205" s="230" t="s">
        <v>87</v>
      </c>
    </row>
    <row r="206" spans="1:13" s="66" customFormat="1" ht="28.5" x14ac:dyDescent="0.2">
      <c r="A206" s="298"/>
      <c r="B206" s="204"/>
      <c r="C206" s="306"/>
      <c r="D206" s="165" t="s">
        <v>1</v>
      </c>
      <c r="E206" s="63">
        <v>0</v>
      </c>
      <c r="F206" s="63">
        <f>F211+F216+F226+F231+F236+F241+F246+F251+F256</f>
        <v>0</v>
      </c>
      <c r="G206" s="63">
        <v>0</v>
      </c>
      <c r="H206" s="63">
        <v>0</v>
      </c>
      <c r="I206" s="63">
        <v>0</v>
      </c>
      <c r="J206" s="63">
        <v>0</v>
      </c>
      <c r="K206" s="63">
        <v>0</v>
      </c>
      <c r="L206" s="250"/>
      <c r="M206" s="231"/>
    </row>
    <row r="207" spans="1:13" s="66" customFormat="1" ht="28.5" x14ac:dyDescent="0.2">
      <c r="A207" s="298"/>
      <c r="B207" s="204"/>
      <c r="C207" s="306"/>
      <c r="D207" s="165" t="s">
        <v>6</v>
      </c>
      <c r="E207" s="63">
        <v>0</v>
      </c>
      <c r="F207" s="63">
        <f>F212+F217+F222+F227+F232+F237+F242+F247+F252+F257</f>
        <v>0</v>
      </c>
      <c r="G207" s="63">
        <v>0</v>
      </c>
      <c r="H207" s="63">
        <v>0</v>
      </c>
      <c r="I207" s="63">
        <v>0</v>
      </c>
      <c r="J207" s="63">
        <v>0</v>
      </c>
      <c r="K207" s="63">
        <v>0</v>
      </c>
      <c r="L207" s="250"/>
      <c r="M207" s="231"/>
    </row>
    <row r="208" spans="1:13" s="66" customFormat="1" ht="77.25" customHeight="1" x14ac:dyDescent="0.2">
      <c r="A208" s="298"/>
      <c r="B208" s="204"/>
      <c r="C208" s="306"/>
      <c r="D208" s="165" t="s">
        <v>10</v>
      </c>
      <c r="E208" s="63">
        <f t="shared" ref="E208:K209" si="41">E213</f>
        <v>0</v>
      </c>
      <c r="F208" s="63">
        <f>F213+F218+F228+F233+F238+F243+F248+F253+F258</f>
        <v>0</v>
      </c>
      <c r="G208" s="63">
        <f t="shared" si="41"/>
        <v>0</v>
      </c>
      <c r="H208" s="63">
        <f t="shared" si="41"/>
        <v>0</v>
      </c>
      <c r="I208" s="63">
        <f t="shared" si="41"/>
        <v>0</v>
      </c>
      <c r="J208" s="63">
        <f t="shared" si="41"/>
        <v>0</v>
      </c>
      <c r="K208" s="63">
        <f t="shared" si="41"/>
        <v>0</v>
      </c>
      <c r="L208" s="250"/>
      <c r="M208" s="231"/>
    </row>
    <row r="209" spans="1:13" s="66" customFormat="1" ht="204.75" customHeight="1" x14ac:dyDescent="0.2">
      <c r="A209" s="298"/>
      <c r="B209" s="204"/>
      <c r="C209" s="306"/>
      <c r="D209" s="165" t="s">
        <v>23</v>
      </c>
      <c r="E209" s="63">
        <f t="shared" si="41"/>
        <v>0</v>
      </c>
      <c r="F209" s="63">
        <f>F214+F219+F229+F224+F234+F239+F244+F249+F254+F259</f>
        <v>0</v>
      </c>
      <c r="G209" s="63">
        <f t="shared" si="41"/>
        <v>0</v>
      </c>
      <c r="H209" s="63">
        <f t="shared" si="41"/>
        <v>0</v>
      </c>
      <c r="I209" s="63">
        <f t="shared" si="41"/>
        <v>0</v>
      </c>
      <c r="J209" s="63">
        <f t="shared" si="41"/>
        <v>0</v>
      </c>
      <c r="K209" s="63">
        <f t="shared" si="41"/>
        <v>0</v>
      </c>
      <c r="L209" s="250"/>
      <c r="M209" s="232"/>
    </row>
    <row r="210" spans="1:13" s="66" customFormat="1" ht="15" customHeight="1" x14ac:dyDescent="0.2">
      <c r="A210" s="249" t="s">
        <v>116</v>
      </c>
      <c r="B210" s="204" t="s">
        <v>176</v>
      </c>
      <c r="C210" s="248" t="s">
        <v>58</v>
      </c>
      <c r="D210" s="65" t="s">
        <v>2</v>
      </c>
      <c r="E210" s="61">
        <f t="shared" ref="E210:K211" si="42">SUM(E213:E214)</f>
        <v>0</v>
      </c>
      <c r="F210" s="61">
        <f>G210+H210+I210+J210+K210</f>
        <v>0</v>
      </c>
      <c r="G210" s="61">
        <f>G211+G212+G213+G214</f>
        <v>0</v>
      </c>
      <c r="H210" s="61">
        <f>H211+H212+H213+H214</f>
        <v>0</v>
      </c>
      <c r="I210" s="61">
        <f>I211+I212+I213+I214</f>
        <v>0</v>
      </c>
      <c r="J210" s="61">
        <f>J211+J212+J213+J214</f>
        <v>0</v>
      </c>
      <c r="K210" s="61">
        <f>K211+K212+K213+K214</f>
        <v>0</v>
      </c>
      <c r="L210" s="250" t="s">
        <v>98</v>
      </c>
      <c r="M210" s="280"/>
    </row>
    <row r="211" spans="1:13" s="66" customFormat="1" ht="44.25" customHeight="1" x14ac:dyDescent="0.2">
      <c r="A211" s="249"/>
      <c r="B211" s="204"/>
      <c r="C211" s="248"/>
      <c r="D211" s="65" t="s">
        <v>1</v>
      </c>
      <c r="E211" s="61">
        <f t="shared" si="42"/>
        <v>0</v>
      </c>
      <c r="F211" s="61">
        <f>G211+H211+I211+J211+K211</f>
        <v>0</v>
      </c>
      <c r="G211" s="61">
        <f t="shared" si="42"/>
        <v>0</v>
      </c>
      <c r="H211" s="61">
        <f t="shared" si="42"/>
        <v>0</v>
      </c>
      <c r="I211" s="61">
        <f t="shared" si="42"/>
        <v>0</v>
      </c>
      <c r="J211" s="61">
        <f t="shared" si="42"/>
        <v>0</v>
      </c>
      <c r="K211" s="61">
        <f t="shared" si="42"/>
        <v>0</v>
      </c>
      <c r="L211" s="250"/>
      <c r="M211" s="280"/>
    </row>
    <row r="212" spans="1:13" s="66" customFormat="1" ht="43.5" customHeight="1" x14ac:dyDescent="0.2">
      <c r="A212" s="249"/>
      <c r="B212" s="204"/>
      <c r="C212" s="248"/>
      <c r="D212" s="65" t="s">
        <v>6</v>
      </c>
      <c r="E212" s="61">
        <f t="shared" ref="E212:K212" si="43">SUM(E215:E218)</f>
        <v>0</v>
      </c>
      <c r="F212" s="61">
        <f>G212+H212+I212+J212+K212</f>
        <v>0</v>
      </c>
      <c r="G212" s="61">
        <f t="shared" si="43"/>
        <v>0</v>
      </c>
      <c r="H212" s="61">
        <f t="shared" si="43"/>
        <v>0</v>
      </c>
      <c r="I212" s="61">
        <f t="shared" si="43"/>
        <v>0</v>
      </c>
      <c r="J212" s="61">
        <f t="shared" si="43"/>
        <v>0</v>
      </c>
      <c r="K212" s="61">
        <f t="shared" si="43"/>
        <v>0</v>
      </c>
      <c r="L212" s="250"/>
      <c r="M212" s="280"/>
    </row>
    <row r="213" spans="1:13" s="66" customFormat="1" ht="54" customHeight="1" x14ac:dyDescent="0.2">
      <c r="A213" s="249"/>
      <c r="B213" s="204"/>
      <c r="C213" s="248"/>
      <c r="D213" s="65" t="s">
        <v>10</v>
      </c>
      <c r="E213" s="61">
        <v>0</v>
      </c>
      <c r="F213" s="61">
        <f>G213+H213+I213+J213+K213</f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250"/>
      <c r="M213" s="280"/>
    </row>
    <row r="214" spans="1:13" s="66" customFormat="1" ht="30.75" customHeight="1" x14ac:dyDescent="0.2">
      <c r="A214" s="249"/>
      <c r="B214" s="204"/>
      <c r="C214" s="248"/>
      <c r="D214" s="65" t="s">
        <v>23</v>
      </c>
      <c r="E214" s="61">
        <v>0</v>
      </c>
      <c r="F214" s="61">
        <f>G214+H214+I214+J214+K214</f>
        <v>0</v>
      </c>
      <c r="G214" s="62">
        <v>0</v>
      </c>
      <c r="H214" s="62">
        <v>0</v>
      </c>
      <c r="I214" s="62">
        <v>0</v>
      </c>
      <c r="J214" s="62">
        <v>0</v>
      </c>
      <c r="K214" s="62">
        <v>0</v>
      </c>
      <c r="L214" s="250"/>
      <c r="M214" s="280"/>
    </row>
    <row r="215" spans="1:13" s="66" customFormat="1" ht="15" customHeight="1" x14ac:dyDescent="0.2">
      <c r="A215" s="249" t="s">
        <v>236</v>
      </c>
      <c r="B215" s="204" t="s">
        <v>159</v>
      </c>
      <c r="C215" s="248" t="s">
        <v>58</v>
      </c>
      <c r="D215" s="65" t="s">
        <v>2</v>
      </c>
      <c r="E215" s="61">
        <f>E220</f>
        <v>0</v>
      </c>
      <c r="F215" s="61">
        <f>SUM(K215+J215+I215+H215+G215)</f>
        <v>0</v>
      </c>
      <c r="G215" s="61">
        <f>SUM(G219+G218+G217+G216)</f>
        <v>0</v>
      </c>
      <c r="H215" s="61">
        <f>SUM(H219+H218+H217+H216)</f>
        <v>0</v>
      </c>
      <c r="I215" s="61">
        <f>SUM(I219+I218+I217+I216)</f>
        <v>0</v>
      </c>
      <c r="J215" s="61">
        <f>SUM(J219+J218+J217+J216)</f>
        <v>0</v>
      </c>
      <c r="K215" s="61">
        <f>SUM(K219+K218+K217+K216)</f>
        <v>0</v>
      </c>
      <c r="L215" s="250" t="s">
        <v>98</v>
      </c>
      <c r="M215" s="300"/>
    </row>
    <row r="216" spans="1:13" s="66" customFormat="1" ht="53.25" customHeight="1" x14ac:dyDescent="0.2">
      <c r="A216" s="249"/>
      <c r="B216" s="204"/>
      <c r="C216" s="248"/>
      <c r="D216" s="65" t="s">
        <v>1</v>
      </c>
      <c r="E216" s="61">
        <f t="shared" ref="E216:K216" si="44">SUM(E219:E220)</f>
        <v>0</v>
      </c>
      <c r="F216" s="61">
        <f>G216+H216+I216+J216+K216</f>
        <v>0</v>
      </c>
      <c r="G216" s="61">
        <f t="shared" si="44"/>
        <v>0</v>
      </c>
      <c r="H216" s="61">
        <f t="shared" si="44"/>
        <v>0</v>
      </c>
      <c r="I216" s="61">
        <f t="shared" si="44"/>
        <v>0</v>
      </c>
      <c r="J216" s="61">
        <f t="shared" si="44"/>
        <v>0</v>
      </c>
      <c r="K216" s="61">
        <f t="shared" si="44"/>
        <v>0</v>
      </c>
      <c r="L216" s="250"/>
      <c r="M216" s="300"/>
    </row>
    <row r="217" spans="1:13" s="66" customFormat="1" ht="42.75" customHeight="1" x14ac:dyDescent="0.2">
      <c r="A217" s="249"/>
      <c r="B217" s="204"/>
      <c r="C217" s="248"/>
      <c r="D217" s="65" t="s">
        <v>6</v>
      </c>
      <c r="E217" s="61">
        <f t="shared" ref="E217:K217" si="45">SUM(E220:E225)</f>
        <v>0</v>
      </c>
      <c r="F217" s="61">
        <f>G217+H217+I217+J217+K217</f>
        <v>0</v>
      </c>
      <c r="G217" s="61">
        <f t="shared" si="45"/>
        <v>0</v>
      </c>
      <c r="H217" s="61">
        <f t="shared" si="45"/>
        <v>0</v>
      </c>
      <c r="I217" s="61">
        <f t="shared" si="45"/>
        <v>0</v>
      </c>
      <c r="J217" s="61">
        <f t="shared" si="45"/>
        <v>0</v>
      </c>
      <c r="K217" s="61">
        <f t="shared" si="45"/>
        <v>0</v>
      </c>
      <c r="L217" s="250"/>
      <c r="M217" s="300"/>
    </row>
    <row r="218" spans="1:13" s="66" customFormat="1" ht="77.25" customHeight="1" x14ac:dyDescent="0.2">
      <c r="A218" s="249"/>
      <c r="B218" s="204"/>
      <c r="C218" s="248"/>
      <c r="D218" s="65" t="s">
        <v>10</v>
      </c>
      <c r="E218" s="61">
        <f t="shared" ref="E218:K219" si="46">E223</f>
        <v>0</v>
      </c>
      <c r="F218" s="61">
        <f>G218+H218+I218+J218+K218</f>
        <v>0</v>
      </c>
      <c r="G218" s="61">
        <f t="shared" si="46"/>
        <v>0</v>
      </c>
      <c r="H218" s="61">
        <f t="shared" si="46"/>
        <v>0</v>
      </c>
      <c r="I218" s="61">
        <f t="shared" si="46"/>
        <v>0</v>
      </c>
      <c r="J218" s="61">
        <f t="shared" si="46"/>
        <v>0</v>
      </c>
      <c r="K218" s="61">
        <f t="shared" si="46"/>
        <v>0</v>
      </c>
      <c r="L218" s="250"/>
      <c r="M218" s="300"/>
    </row>
    <row r="219" spans="1:13" s="66" customFormat="1" ht="30.75" customHeight="1" x14ac:dyDescent="0.2">
      <c r="A219" s="249"/>
      <c r="B219" s="204"/>
      <c r="C219" s="248"/>
      <c r="D219" s="65" t="s">
        <v>23</v>
      </c>
      <c r="E219" s="61">
        <f t="shared" si="46"/>
        <v>0</v>
      </c>
      <c r="F219" s="61">
        <f>G219+H219+I219+J219+K219</f>
        <v>0</v>
      </c>
      <c r="G219" s="61">
        <f t="shared" si="46"/>
        <v>0</v>
      </c>
      <c r="H219" s="61">
        <f t="shared" si="46"/>
        <v>0</v>
      </c>
      <c r="I219" s="61">
        <f t="shared" si="46"/>
        <v>0</v>
      </c>
      <c r="J219" s="61">
        <f t="shared" si="46"/>
        <v>0</v>
      </c>
      <c r="K219" s="61">
        <f t="shared" si="46"/>
        <v>0</v>
      </c>
      <c r="L219" s="250"/>
      <c r="M219" s="300"/>
    </row>
    <row r="220" spans="1:13" s="66" customFormat="1" ht="15" customHeight="1" x14ac:dyDescent="0.2">
      <c r="A220" s="286" t="s">
        <v>123</v>
      </c>
      <c r="B220" s="204" t="s">
        <v>177</v>
      </c>
      <c r="C220" s="248" t="s">
        <v>58</v>
      </c>
      <c r="D220" s="65" t="s">
        <v>2</v>
      </c>
      <c r="E220" s="61">
        <f t="shared" ref="E220:K221" si="47">SUM(E223:E224)</f>
        <v>0</v>
      </c>
      <c r="F220" s="61">
        <f>SUM(K220+J220+I220+H220+G220)</f>
        <v>0</v>
      </c>
      <c r="G220" s="61">
        <f>SUM(G224+G223+G222+G221)</f>
        <v>0</v>
      </c>
      <c r="H220" s="61">
        <f>SUM(H224+H223+H222+H221)</f>
        <v>0</v>
      </c>
      <c r="I220" s="61">
        <f>SUM(I224+I223+I222+I221)</f>
        <v>0</v>
      </c>
      <c r="J220" s="61">
        <f>SUM(J224+J223+J222+J221)</f>
        <v>0</v>
      </c>
      <c r="K220" s="61">
        <f>SUM(K224+K223+K222+K221)</f>
        <v>0</v>
      </c>
      <c r="L220" s="250" t="s">
        <v>98</v>
      </c>
      <c r="M220" s="280"/>
    </row>
    <row r="221" spans="1:13" s="66" customFormat="1" ht="49.5" customHeight="1" x14ac:dyDescent="0.2">
      <c r="A221" s="286"/>
      <c r="B221" s="204"/>
      <c r="C221" s="248"/>
      <c r="D221" s="65" t="s">
        <v>1</v>
      </c>
      <c r="E221" s="61">
        <f t="shared" si="47"/>
        <v>0</v>
      </c>
      <c r="F221" s="61">
        <f>G221+H221+I221+J221+K221</f>
        <v>0</v>
      </c>
      <c r="G221" s="61">
        <f t="shared" si="47"/>
        <v>0</v>
      </c>
      <c r="H221" s="61">
        <f t="shared" si="47"/>
        <v>0</v>
      </c>
      <c r="I221" s="61">
        <f t="shared" si="47"/>
        <v>0</v>
      </c>
      <c r="J221" s="61">
        <f t="shared" si="47"/>
        <v>0</v>
      </c>
      <c r="K221" s="61">
        <f t="shared" si="47"/>
        <v>0</v>
      </c>
      <c r="L221" s="250"/>
      <c r="M221" s="280"/>
    </row>
    <row r="222" spans="1:13" s="66" customFormat="1" ht="62.25" customHeight="1" x14ac:dyDescent="0.2">
      <c r="A222" s="286"/>
      <c r="B222" s="204"/>
      <c r="C222" s="248"/>
      <c r="D222" s="65" t="s">
        <v>6</v>
      </c>
      <c r="E222" s="61">
        <v>0</v>
      </c>
      <c r="F222" s="61">
        <f>G222+H222+I222+J222+K222</f>
        <v>0</v>
      </c>
      <c r="G222" s="61">
        <v>0</v>
      </c>
      <c r="H222" s="61">
        <v>0</v>
      </c>
      <c r="I222" s="61">
        <v>0</v>
      </c>
      <c r="J222" s="61">
        <v>0</v>
      </c>
      <c r="K222" s="61">
        <v>0</v>
      </c>
      <c r="L222" s="250"/>
      <c r="M222" s="280"/>
    </row>
    <row r="223" spans="1:13" s="66" customFormat="1" ht="77.25" customHeight="1" x14ac:dyDescent="0.2">
      <c r="A223" s="286"/>
      <c r="B223" s="204"/>
      <c r="C223" s="248"/>
      <c r="D223" s="65" t="s">
        <v>10</v>
      </c>
      <c r="E223" s="61">
        <v>0</v>
      </c>
      <c r="F223" s="61">
        <f>G223+H223+I223+J223+K223</f>
        <v>0</v>
      </c>
      <c r="G223" s="62">
        <v>0</v>
      </c>
      <c r="H223" s="62">
        <v>0</v>
      </c>
      <c r="I223" s="62">
        <v>0</v>
      </c>
      <c r="J223" s="62">
        <v>0</v>
      </c>
      <c r="K223" s="62">
        <v>0</v>
      </c>
      <c r="L223" s="250"/>
      <c r="M223" s="280"/>
    </row>
    <row r="224" spans="1:13" s="66" customFormat="1" ht="30.75" customHeight="1" x14ac:dyDescent="0.2">
      <c r="A224" s="286"/>
      <c r="B224" s="204"/>
      <c r="C224" s="248"/>
      <c r="D224" s="65" t="s">
        <v>23</v>
      </c>
      <c r="E224" s="61">
        <v>0</v>
      </c>
      <c r="F224" s="61">
        <f>G224+H224+I224+J224+K224</f>
        <v>0</v>
      </c>
      <c r="G224" s="62">
        <v>0</v>
      </c>
      <c r="H224" s="62">
        <v>0</v>
      </c>
      <c r="I224" s="62">
        <v>0</v>
      </c>
      <c r="J224" s="62">
        <v>0</v>
      </c>
      <c r="K224" s="62">
        <v>0</v>
      </c>
      <c r="L224" s="250"/>
      <c r="M224" s="280"/>
    </row>
    <row r="225" spans="1:13" s="66" customFormat="1" ht="28.5" customHeight="1" x14ac:dyDescent="0.2">
      <c r="A225" s="286" t="s">
        <v>237</v>
      </c>
      <c r="B225" s="204" t="s">
        <v>178</v>
      </c>
      <c r="C225" s="248" t="s">
        <v>58</v>
      </c>
      <c r="D225" s="65" t="s">
        <v>2</v>
      </c>
      <c r="E225" s="61">
        <f t="shared" ref="E225" si="48">E230+E235+E240+E245+E250+E255+E280</f>
        <v>0</v>
      </c>
      <c r="F225" s="61">
        <f>SUM(K225+J225+I225+H225+G225)</f>
        <v>0</v>
      </c>
      <c r="G225" s="61">
        <f>SUM(G229+G228+G227+G226)</f>
        <v>0</v>
      </c>
      <c r="H225" s="61">
        <f>SUM(H229+H228+H227+H226)</f>
        <v>0</v>
      </c>
      <c r="I225" s="61">
        <f>SUM(I229+I228+I227+I226)</f>
        <v>0</v>
      </c>
      <c r="J225" s="61">
        <f>SUM(J229+J228+J227+J226)</f>
        <v>0</v>
      </c>
      <c r="K225" s="61">
        <f>SUM(K229+K228+K227+K226)</f>
        <v>0</v>
      </c>
      <c r="L225" s="250" t="s">
        <v>98</v>
      </c>
      <c r="M225" s="280"/>
    </row>
    <row r="226" spans="1:13" s="66" customFormat="1" ht="48" customHeight="1" x14ac:dyDescent="0.2">
      <c r="A226" s="286"/>
      <c r="B226" s="204"/>
      <c r="C226" s="248"/>
      <c r="D226" s="65" t="s">
        <v>1</v>
      </c>
      <c r="E226" s="61">
        <f t="shared" ref="E226:K226" si="49">SUM(E229:E230)</f>
        <v>0</v>
      </c>
      <c r="F226" s="61">
        <f>G226+H226+I226+J226+K226</f>
        <v>0</v>
      </c>
      <c r="G226" s="61">
        <f t="shared" si="49"/>
        <v>0</v>
      </c>
      <c r="H226" s="61">
        <f t="shared" si="49"/>
        <v>0</v>
      </c>
      <c r="I226" s="61">
        <f t="shared" si="49"/>
        <v>0</v>
      </c>
      <c r="J226" s="61">
        <f t="shared" si="49"/>
        <v>0</v>
      </c>
      <c r="K226" s="61">
        <f t="shared" si="49"/>
        <v>0</v>
      </c>
      <c r="L226" s="250"/>
      <c r="M226" s="280"/>
    </row>
    <row r="227" spans="1:13" s="66" customFormat="1" ht="41.25" customHeight="1" x14ac:dyDescent="0.2">
      <c r="A227" s="286"/>
      <c r="B227" s="204"/>
      <c r="C227" s="248"/>
      <c r="D227" s="65" t="s">
        <v>6</v>
      </c>
      <c r="E227" s="61">
        <v>0</v>
      </c>
      <c r="F227" s="61">
        <f>G227+H227+I227+J227+K227</f>
        <v>0</v>
      </c>
      <c r="G227" s="61">
        <v>0</v>
      </c>
      <c r="H227" s="61">
        <v>0</v>
      </c>
      <c r="I227" s="61">
        <v>0</v>
      </c>
      <c r="J227" s="61">
        <v>0</v>
      </c>
      <c r="K227" s="61">
        <v>0</v>
      </c>
      <c r="L227" s="250"/>
      <c r="M227" s="280"/>
    </row>
    <row r="228" spans="1:13" s="66" customFormat="1" ht="48" customHeight="1" x14ac:dyDescent="0.2">
      <c r="A228" s="286"/>
      <c r="B228" s="330"/>
      <c r="C228" s="248"/>
      <c r="D228" s="65" t="s">
        <v>10</v>
      </c>
      <c r="E228" s="61">
        <f>E233+E238+E243+E248+E253+E258+E283</f>
        <v>0</v>
      </c>
      <c r="F228" s="61">
        <f>G228+H228+I228+J228+K228</f>
        <v>0</v>
      </c>
      <c r="G228" s="61">
        <f t="shared" ref="G228:K229" si="50">G233+G238+G243+G248+G253+G258+G283</f>
        <v>0</v>
      </c>
      <c r="H228" s="61">
        <f t="shared" si="50"/>
        <v>0</v>
      </c>
      <c r="I228" s="61">
        <f t="shared" si="50"/>
        <v>0</v>
      </c>
      <c r="J228" s="61">
        <f t="shared" si="50"/>
        <v>0</v>
      </c>
      <c r="K228" s="61">
        <f t="shared" si="50"/>
        <v>0</v>
      </c>
      <c r="L228" s="250"/>
      <c r="M228" s="280"/>
    </row>
    <row r="229" spans="1:13" s="66" customFormat="1" ht="36" customHeight="1" x14ac:dyDescent="0.2">
      <c r="A229" s="286"/>
      <c r="B229" s="330"/>
      <c r="C229" s="248"/>
      <c r="D229" s="65" t="s">
        <v>23</v>
      </c>
      <c r="E229" s="61">
        <f>E234+E239+E244+E249+E254+E259+E284</f>
        <v>0</v>
      </c>
      <c r="F229" s="61">
        <f>G229+H229+I229+J229+K229</f>
        <v>0</v>
      </c>
      <c r="G229" s="61">
        <f t="shared" si="50"/>
        <v>0</v>
      </c>
      <c r="H229" s="61">
        <f t="shared" si="50"/>
        <v>0</v>
      </c>
      <c r="I229" s="61">
        <f t="shared" si="50"/>
        <v>0</v>
      </c>
      <c r="J229" s="61">
        <f t="shared" si="50"/>
        <v>0</v>
      </c>
      <c r="K229" s="61">
        <f t="shared" si="50"/>
        <v>0</v>
      </c>
      <c r="L229" s="250"/>
      <c r="M229" s="280"/>
    </row>
    <row r="230" spans="1:13" s="66" customFormat="1" ht="15" customHeight="1" x14ac:dyDescent="0.2">
      <c r="A230" s="249" t="s">
        <v>238</v>
      </c>
      <c r="B230" s="204" t="s">
        <v>179</v>
      </c>
      <c r="C230" s="248" t="s">
        <v>58</v>
      </c>
      <c r="D230" s="65" t="s">
        <v>2</v>
      </c>
      <c r="E230" s="61">
        <f t="shared" ref="E230" si="51">SUM(E233:E234)</f>
        <v>0</v>
      </c>
      <c r="F230" s="61">
        <f>SUM(K230+J230+I230+H230+G230)</f>
        <v>0</v>
      </c>
      <c r="G230" s="61">
        <f>SUM(G234+G233+G232+G231)</f>
        <v>0</v>
      </c>
      <c r="H230" s="61">
        <f>SUM(H234+H233+H232+H231)</f>
        <v>0</v>
      </c>
      <c r="I230" s="61">
        <f>SUM(I234+I233+I232+I231)</f>
        <v>0</v>
      </c>
      <c r="J230" s="61">
        <f>SUM(J234+J233+J232+J231)</f>
        <v>0</v>
      </c>
      <c r="K230" s="61">
        <f>SUM(K234+K233+K232+K231)</f>
        <v>0</v>
      </c>
      <c r="L230" s="250" t="s">
        <v>98</v>
      </c>
      <c r="M230" s="280"/>
    </row>
    <row r="231" spans="1:13" s="66" customFormat="1" ht="48" customHeight="1" x14ac:dyDescent="0.2">
      <c r="A231" s="249"/>
      <c r="B231" s="204"/>
      <c r="C231" s="248"/>
      <c r="D231" s="65" t="s">
        <v>1</v>
      </c>
      <c r="E231" s="61">
        <f t="shared" ref="E231:K231" si="52">SUM(E234:E235)</f>
        <v>0</v>
      </c>
      <c r="F231" s="61">
        <f>G231+H231+I231+J231+K231</f>
        <v>0</v>
      </c>
      <c r="G231" s="61">
        <f t="shared" si="52"/>
        <v>0</v>
      </c>
      <c r="H231" s="61">
        <f t="shared" si="52"/>
        <v>0</v>
      </c>
      <c r="I231" s="61">
        <f t="shared" si="52"/>
        <v>0</v>
      </c>
      <c r="J231" s="61">
        <f t="shared" si="52"/>
        <v>0</v>
      </c>
      <c r="K231" s="61">
        <f t="shared" si="52"/>
        <v>0</v>
      </c>
      <c r="L231" s="250"/>
      <c r="M231" s="280"/>
    </row>
    <row r="232" spans="1:13" s="66" customFormat="1" ht="40.5" customHeight="1" x14ac:dyDescent="0.2">
      <c r="A232" s="249"/>
      <c r="B232" s="204"/>
      <c r="C232" s="248"/>
      <c r="D232" s="65" t="s">
        <v>6</v>
      </c>
      <c r="E232" s="61">
        <v>0</v>
      </c>
      <c r="F232" s="61">
        <f>G232+H232+I232+J232+K232</f>
        <v>0</v>
      </c>
      <c r="G232" s="61">
        <v>0</v>
      </c>
      <c r="H232" s="61">
        <v>0</v>
      </c>
      <c r="I232" s="61">
        <v>0</v>
      </c>
      <c r="J232" s="61">
        <v>0</v>
      </c>
      <c r="K232" s="61">
        <v>0</v>
      </c>
      <c r="L232" s="250"/>
      <c r="M232" s="280"/>
    </row>
    <row r="233" spans="1:13" s="66" customFormat="1" ht="55.5" customHeight="1" x14ac:dyDescent="0.2">
      <c r="A233" s="249"/>
      <c r="B233" s="204"/>
      <c r="C233" s="248"/>
      <c r="D233" s="65" t="s">
        <v>10</v>
      </c>
      <c r="E233" s="61">
        <v>0</v>
      </c>
      <c r="F233" s="61">
        <f>G233+H233+I233+J233+K233</f>
        <v>0</v>
      </c>
      <c r="G233" s="62">
        <v>0</v>
      </c>
      <c r="H233" s="62">
        <v>0</v>
      </c>
      <c r="I233" s="62">
        <v>0</v>
      </c>
      <c r="J233" s="62">
        <v>0</v>
      </c>
      <c r="K233" s="62">
        <v>0</v>
      </c>
      <c r="L233" s="250"/>
      <c r="M233" s="280"/>
    </row>
    <row r="234" spans="1:13" s="66" customFormat="1" ht="30.75" customHeight="1" x14ac:dyDescent="0.2">
      <c r="A234" s="249"/>
      <c r="B234" s="204"/>
      <c r="C234" s="248"/>
      <c r="D234" s="65" t="s">
        <v>23</v>
      </c>
      <c r="E234" s="61">
        <v>0</v>
      </c>
      <c r="F234" s="61">
        <f>G234+H234+I234+J234+K234</f>
        <v>0</v>
      </c>
      <c r="G234" s="62">
        <v>0</v>
      </c>
      <c r="H234" s="62">
        <v>0</v>
      </c>
      <c r="I234" s="62">
        <v>0</v>
      </c>
      <c r="J234" s="62">
        <v>0</v>
      </c>
      <c r="K234" s="62">
        <v>0</v>
      </c>
      <c r="L234" s="250"/>
      <c r="M234" s="280"/>
    </row>
    <row r="235" spans="1:13" s="66" customFormat="1" ht="15" customHeight="1" x14ac:dyDescent="0.2">
      <c r="A235" s="286" t="s">
        <v>239</v>
      </c>
      <c r="B235" s="204" t="s">
        <v>180</v>
      </c>
      <c r="C235" s="248" t="s">
        <v>58</v>
      </c>
      <c r="D235" s="65" t="s">
        <v>2</v>
      </c>
      <c r="E235" s="61">
        <f t="shared" ref="E235:K236" si="53">SUM(E238:E239)</f>
        <v>0</v>
      </c>
      <c r="F235" s="61">
        <f>SUM(K235+J235+I235+H235+G235)</f>
        <v>0</v>
      </c>
      <c r="G235" s="61">
        <f>SUM(G239+G238+G237+G236)</f>
        <v>0</v>
      </c>
      <c r="H235" s="61">
        <f>SUM(H239+H238+H237+H236)</f>
        <v>0</v>
      </c>
      <c r="I235" s="61">
        <f>SUM(I239+I238+I237+I236)</f>
        <v>0</v>
      </c>
      <c r="J235" s="61">
        <f>SUM(J239+J238+J237+J236)</f>
        <v>0</v>
      </c>
      <c r="K235" s="61">
        <f>SUM(K239+K238+K237+K236)</f>
        <v>0</v>
      </c>
      <c r="L235" s="250" t="s">
        <v>98</v>
      </c>
      <c r="M235" s="280"/>
    </row>
    <row r="236" spans="1:13" s="66" customFormat="1" ht="45.75" customHeight="1" x14ac:dyDescent="0.2">
      <c r="A236" s="286"/>
      <c r="B236" s="204"/>
      <c r="C236" s="248"/>
      <c r="D236" s="65" t="s">
        <v>1</v>
      </c>
      <c r="E236" s="61">
        <f t="shared" si="53"/>
        <v>0</v>
      </c>
      <c r="F236" s="61">
        <f>G236+H236+I236+J236+K236</f>
        <v>0</v>
      </c>
      <c r="G236" s="61">
        <f t="shared" si="53"/>
        <v>0</v>
      </c>
      <c r="H236" s="61">
        <f t="shared" si="53"/>
        <v>0</v>
      </c>
      <c r="I236" s="61">
        <f t="shared" si="53"/>
        <v>0</v>
      </c>
      <c r="J236" s="61">
        <f t="shared" si="53"/>
        <v>0</v>
      </c>
      <c r="K236" s="61">
        <f t="shared" si="53"/>
        <v>0</v>
      </c>
      <c r="L236" s="250"/>
      <c r="M236" s="280"/>
    </row>
    <row r="237" spans="1:13" s="66" customFormat="1" ht="62.25" customHeight="1" x14ac:dyDescent="0.2">
      <c r="A237" s="286"/>
      <c r="B237" s="204"/>
      <c r="C237" s="248"/>
      <c r="D237" s="65" t="s">
        <v>6</v>
      </c>
      <c r="E237" s="61">
        <v>0</v>
      </c>
      <c r="F237" s="61">
        <f>G237+H237+I237+J237+K237</f>
        <v>0</v>
      </c>
      <c r="G237" s="61">
        <v>0</v>
      </c>
      <c r="H237" s="61">
        <v>0</v>
      </c>
      <c r="I237" s="61">
        <v>0</v>
      </c>
      <c r="J237" s="61">
        <v>0</v>
      </c>
      <c r="K237" s="61">
        <v>0</v>
      </c>
      <c r="L237" s="250"/>
      <c r="M237" s="280"/>
    </row>
    <row r="238" spans="1:13" s="66" customFormat="1" ht="77.25" customHeight="1" x14ac:dyDescent="0.2">
      <c r="A238" s="286"/>
      <c r="B238" s="204"/>
      <c r="C238" s="248"/>
      <c r="D238" s="65" t="s">
        <v>10</v>
      </c>
      <c r="E238" s="61">
        <v>0</v>
      </c>
      <c r="F238" s="61">
        <f>G238+H238+I238+K238+J238</f>
        <v>0</v>
      </c>
      <c r="G238" s="62">
        <v>0</v>
      </c>
      <c r="H238" s="62">
        <v>0</v>
      </c>
      <c r="I238" s="62">
        <v>0</v>
      </c>
      <c r="J238" s="62">
        <v>0</v>
      </c>
      <c r="K238" s="62">
        <v>0</v>
      </c>
      <c r="L238" s="250"/>
      <c r="M238" s="280"/>
    </row>
    <row r="239" spans="1:13" s="66" customFormat="1" ht="30.75" customHeight="1" x14ac:dyDescent="0.2">
      <c r="A239" s="286"/>
      <c r="B239" s="204"/>
      <c r="C239" s="248"/>
      <c r="D239" s="65" t="s">
        <v>23</v>
      </c>
      <c r="E239" s="61">
        <v>0</v>
      </c>
      <c r="F239" s="61">
        <f>G239+H239+I239+J239+K239</f>
        <v>0</v>
      </c>
      <c r="G239" s="62">
        <v>0</v>
      </c>
      <c r="H239" s="62">
        <v>0</v>
      </c>
      <c r="I239" s="62">
        <v>0</v>
      </c>
      <c r="J239" s="62">
        <v>0</v>
      </c>
      <c r="K239" s="62">
        <v>0</v>
      </c>
      <c r="L239" s="250"/>
      <c r="M239" s="280"/>
    </row>
    <row r="240" spans="1:13" s="66" customFormat="1" ht="15" customHeight="1" x14ac:dyDescent="0.2">
      <c r="A240" s="286" t="s">
        <v>240</v>
      </c>
      <c r="B240" s="204" t="s">
        <v>181</v>
      </c>
      <c r="C240" s="248" t="s">
        <v>58</v>
      </c>
      <c r="D240" s="65" t="s">
        <v>2</v>
      </c>
      <c r="E240" s="61">
        <f t="shared" ref="E240:K241" si="54">SUM(E243:E244)</f>
        <v>0</v>
      </c>
      <c r="F240" s="61">
        <f>SUM(K240+J240+I240+H240+G240)</f>
        <v>0</v>
      </c>
      <c r="G240" s="61">
        <f>SUM(G244+G243+G242+G241)</f>
        <v>0</v>
      </c>
      <c r="H240" s="61">
        <f>SUM(H244+H243+H242+H241)</f>
        <v>0</v>
      </c>
      <c r="I240" s="61">
        <f>SUM(I244+I243+I242+I241)</f>
        <v>0</v>
      </c>
      <c r="J240" s="61">
        <f>SUM(J244+J243+J242+J241)</f>
        <v>0</v>
      </c>
      <c r="K240" s="61">
        <f>SUM(K244+K243+K242+K241)</f>
        <v>0</v>
      </c>
      <c r="L240" s="250" t="s">
        <v>98</v>
      </c>
      <c r="M240" s="280"/>
    </row>
    <row r="241" spans="1:13" s="66" customFormat="1" ht="44.25" customHeight="1" x14ac:dyDescent="0.2">
      <c r="A241" s="286"/>
      <c r="B241" s="204"/>
      <c r="C241" s="248"/>
      <c r="D241" s="65" t="s">
        <v>1</v>
      </c>
      <c r="E241" s="61">
        <f t="shared" si="54"/>
        <v>0</v>
      </c>
      <c r="F241" s="61">
        <f>G241+H241+I241+J241+K241</f>
        <v>0</v>
      </c>
      <c r="G241" s="61">
        <f t="shared" si="54"/>
        <v>0</v>
      </c>
      <c r="H241" s="61">
        <f t="shared" si="54"/>
        <v>0</v>
      </c>
      <c r="I241" s="61">
        <f t="shared" si="54"/>
        <v>0</v>
      </c>
      <c r="J241" s="61">
        <f t="shared" si="54"/>
        <v>0</v>
      </c>
      <c r="K241" s="61">
        <f t="shared" si="54"/>
        <v>0</v>
      </c>
      <c r="L241" s="250"/>
      <c r="M241" s="280"/>
    </row>
    <row r="242" spans="1:13" s="66" customFormat="1" ht="63.75" customHeight="1" x14ac:dyDescent="0.2">
      <c r="A242" s="286"/>
      <c r="B242" s="204"/>
      <c r="C242" s="248"/>
      <c r="D242" s="65" t="s">
        <v>6</v>
      </c>
      <c r="E242" s="61">
        <v>0</v>
      </c>
      <c r="F242" s="61">
        <f>G242+H242+I242+J242+K242</f>
        <v>0</v>
      </c>
      <c r="G242" s="61">
        <v>0</v>
      </c>
      <c r="H242" s="61">
        <v>0</v>
      </c>
      <c r="I242" s="61">
        <v>0</v>
      </c>
      <c r="J242" s="61">
        <v>0</v>
      </c>
      <c r="K242" s="61">
        <v>0</v>
      </c>
      <c r="L242" s="250"/>
      <c r="M242" s="280"/>
    </row>
    <row r="243" spans="1:13" s="66" customFormat="1" ht="77.25" customHeight="1" x14ac:dyDescent="0.2">
      <c r="A243" s="286"/>
      <c r="B243" s="204"/>
      <c r="C243" s="248"/>
      <c r="D243" s="65" t="s">
        <v>10</v>
      </c>
      <c r="E243" s="61">
        <v>0</v>
      </c>
      <c r="F243" s="61">
        <f>G243+H243+I243+J243+K243</f>
        <v>0</v>
      </c>
      <c r="G243" s="62">
        <v>0</v>
      </c>
      <c r="H243" s="62">
        <v>0</v>
      </c>
      <c r="I243" s="62">
        <v>0</v>
      </c>
      <c r="J243" s="62">
        <v>0</v>
      </c>
      <c r="K243" s="62">
        <v>0</v>
      </c>
      <c r="L243" s="250"/>
      <c r="M243" s="280"/>
    </row>
    <row r="244" spans="1:13" s="66" customFormat="1" ht="30.75" customHeight="1" x14ac:dyDescent="0.2">
      <c r="A244" s="286"/>
      <c r="B244" s="204"/>
      <c r="C244" s="248"/>
      <c r="D244" s="65" t="s">
        <v>23</v>
      </c>
      <c r="E244" s="61">
        <v>0</v>
      </c>
      <c r="F244" s="61">
        <f>G244+H244+I244+J244+K244</f>
        <v>0</v>
      </c>
      <c r="G244" s="62">
        <v>0</v>
      </c>
      <c r="H244" s="62">
        <v>0</v>
      </c>
      <c r="I244" s="62">
        <v>0</v>
      </c>
      <c r="J244" s="62">
        <v>0</v>
      </c>
      <c r="K244" s="62">
        <v>0</v>
      </c>
      <c r="L244" s="250"/>
      <c r="M244" s="280"/>
    </row>
    <row r="245" spans="1:13" s="66" customFormat="1" ht="15" customHeight="1" x14ac:dyDescent="0.2">
      <c r="A245" s="286" t="s">
        <v>241</v>
      </c>
      <c r="B245" s="204" t="s">
        <v>182</v>
      </c>
      <c r="C245" s="248" t="s">
        <v>58</v>
      </c>
      <c r="D245" s="65" t="s">
        <v>2</v>
      </c>
      <c r="E245" s="61">
        <f t="shared" ref="E245:K246" si="55">SUM(E248:E249)</f>
        <v>0</v>
      </c>
      <c r="F245" s="61">
        <f>SUM(K245+J245+I245+H245+G245)</f>
        <v>0</v>
      </c>
      <c r="G245" s="61">
        <f>SUM(G249+G248+G247+G246)</f>
        <v>0</v>
      </c>
      <c r="H245" s="61">
        <f>SUM(H249+H248+H247+H246)</f>
        <v>0</v>
      </c>
      <c r="I245" s="61">
        <f>SUM(I249+I248+I247+I246)</f>
        <v>0</v>
      </c>
      <c r="J245" s="61">
        <f>SUM(J249+J248+J247+J246)</f>
        <v>0</v>
      </c>
      <c r="K245" s="61">
        <f>SUM(K249+K248+K247+K246)</f>
        <v>0</v>
      </c>
      <c r="L245" s="250" t="s">
        <v>98</v>
      </c>
      <c r="M245" s="280"/>
    </row>
    <row r="246" spans="1:13" s="66" customFormat="1" ht="47.25" customHeight="1" x14ac:dyDescent="0.2">
      <c r="A246" s="286"/>
      <c r="B246" s="204"/>
      <c r="C246" s="248"/>
      <c r="D246" s="65" t="s">
        <v>1</v>
      </c>
      <c r="E246" s="61">
        <f t="shared" si="55"/>
        <v>0</v>
      </c>
      <c r="F246" s="61">
        <f>G246+H246+I246+J246+K246</f>
        <v>0</v>
      </c>
      <c r="G246" s="61">
        <f t="shared" si="55"/>
        <v>0</v>
      </c>
      <c r="H246" s="61">
        <f t="shared" si="55"/>
        <v>0</v>
      </c>
      <c r="I246" s="61">
        <f t="shared" si="55"/>
        <v>0</v>
      </c>
      <c r="J246" s="61">
        <f t="shared" si="55"/>
        <v>0</v>
      </c>
      <c r="K246" s="61">
        <f t="shared" si="55"/>
        <v>0</v>
      </c>
      <c r="L246" s="250"/>
      <c r="M246" s="280"/>
    </row>
    <row r="247" spans="1:13" s="66" customFormat="1" ht="58.5" customHeight="1" x14ac:dyDescent="0.2">
      <c r="A247" s="286"/>
      <c r="B247" s="204"/>
      <c r="C247" s="248"/>
      <c r="D247" s="65" t="s">
        <v>6</v>
      </c>
      <c r="E247" s="61">
        <v>0</v>
      </c>
      <c r="F247" s="61">
        <f>G247+H247+I247+J247+K247</f>
        <v>0</v>
      </c>
      <c r="G247" s="61">
        <v>0</v>
      </c>
      <c r="H247" s="61">
        <v>0</v>
      </c>
      <c r="I247" s="61">
        <v>0</v>
      </c>
      <c r="J247" s="61">
        <v>0</v>
      </c>
      <c r="K247" s="61">
        <v>0</v>
      </c>
      <c r="L247" s="250"/>
      <c r="M247" s="280"/>
    </row>
    <row r="248" spans="1:13" s="66" customFormat="1" ht="77.25" customHeight="1" x14ac:dyDescent="0.2">
      <c r="A248" s="286"/>
      <c r="B248" s="204"/>
      <c r="C248" s="248"/>
      <c r="D248" s="65" t="s">
        <v>10</v>
      </c>
      <c r="E248" s="61">
        <v>0</v>
      </c>
      <c r="F248" s="61">
        <f>G248+H248+I248+J248+K248</f>
        <v>0</v>
      </c>
      <c r="G248" s="62">
        <v>0</v>
      </c>
      <c r="H248" s="62">
        <v>0</v>
      </c>
      <c r="I248" s="62">
        <v>0</v>
      </c>
      <c r="J248" s="62">
        <v>0</v>
      </c>
      <c r="K248" s="62">
        <v>0</v>
      </c>
      <c r="L248" s="250"/>
      <c r="M248" s="280"/>
    </row>
    <row r="249" spans="1:13" s="66" customFormat="1" ht="30.75" customHeight="1" x14ac:dyDescent="0.2">
      <c r="A249" s="286"/>
      <c r="B249" s="204"/>
      <c r="C249" s="248"/>
      <c r="D249" s="65" t="s">
        <v>23</v>
      </c>
      <c r="E249" s="61">
        <v>0</v>
      </c>
      <c r="F249" s="61">
        <f>G249+H249+I249+J249+K249</f>
        <v>0</v>
      </c>
      <c r="G249" s="62">
        <v>0</v>
      </c>
      <c r="H249" s="62">
        <v>0</v>
      </c>
      <c r="I249" s="62">
        <v>0</v>
      </c>
      <c r="J249" s="62">
        <v>0</v>
      </c>
      <c r="K249" s="62">
        <v>0</v>
      </c>
      <c r="L249" s="250"/>
      <c r="M249" s="280"/>
    </row>
    <row r="250" spans="1:13" s="66" customFormat="1" ht="15" customHeight="1" x14ac:dyDescent="0.2">
      <c r="A250" s="286" t="s">
        <v>242</v>
      </c>
      <c r="B250" s="204" t="s">
        <v>183</v>
      </c>
      <c r="C250" s="248" t="s">
        <v>58</v>
      </c>
      <c r="D250" s="65" t="s">
        <v>2</v>
      </c>
      <c r="E250" s="61">
        <f t="shared" ref="E250:K251" si="56">SUM(E253:E254)</f>
        <v>0</v>
      </c>
      <c r="F250" s="61">
        <f>SUM(K250+J250+I250+H250+G250)</f>
        <v>0</v>
      </c>
      <c r="G250" s="61">
        <f>SUM(G254+G253+G252+G251)</f>
        <v>0</v>
      </c>
      <c r="H250" s="61">
        <f>SUM(H254+H253+H252+H251)</f>
        <v>0</v>
      </c>
      <c r="I250" s="61">
        <f>SUM(I254+I253+I252+I251)</f>
        <v>0</v>
      </c>
      <c r="J250" s="61">
        <f>SUM(J254+J253+J252+J251)</f>
        <v>0</v>
      </c>
      <c r="K250" s="61">
        <f>SUM(K254+K253+K252+K251)</f>
        <v>0</v>
      </c>
      <c r="L250" s="250" t="s">
        <v>98</v>
      </c>
      <c r="M250" s="280"/>
    </row>
    <row r="251" spans="1:13" s="66" customFormat="1" ht="46.5" customHeight="1" x14ac:dyDescent="0.2">
      <c r="A251" s="286"/>
      <c r="B251" s="204"/>
      <c r="C251" s="248"/>
      <c r="D251" s="65" t="s">
        <v>1</v>
      </c>
      <c r="E251" s="61">
        <f t="shared" si="56"/>
        <v>0</v>
      </c>
      <c r="F251" s="61">
        <f>G251+H251+I251+J251+K251</f>
        <v>0</v>
      </c>
      <c r="G251" s="61">
        <f t="shared" si="56"/>
        <v>0</v>
      </c>
      <c r="H251" s="61">
        <f t="shared" si="56"/>
        <v>0</v>
      </c>
      <c r="I251" s="61">
        <f t="shared" si="56"/>
        <v>0</v>
      </c>
      <c r="J251" s="61">
        <f t="shared" si="56"/>
        <v>0</v>
      </c>
      <c r="K251" s="61">
        <f t="shared" si="56"/>
        <v>0</v>
      </c>
      <c r="L251" s="250"/>
      <c r="M251" s="280"/>
    </row>
    <row r="252" spans="1:13" s="66" customFormat="1" ht="59.25" customHeight="1" x14ac:dyDescent="0.2">
      <c r="A252" s="286"/>
      <c r="B252" s="204"/>
      <c r="C252" s="248"/>
      <c r="D252" s="65" t="s">
        <v>6</v>
      </c>
      <c r="E252" s="61">
        <v>0</v>
      </c>
      <c r="F252" s="61">
        <f>G252+H252+I252+J252+K252</f>
        <v>0</v>
      </c>
      <c r="G252" s="61">
        <v>0</v>
      </c>
      <c r="H252" s="61">
        <v>0</v>
      </c>
      <c r="I252" s="61">
        <v>0</v>
      </c>
      <c r="J252" s="61">
        <v>0</v>
      </c>
      <c r="K252" s="61">
        <v>0</v>
      </c>
      <c r="L252" s="250"/>
      <c r="M252" s="280"/>
    </row>
    <row r="253" spans="1:13" s="66" customFormat="1" ht="77.25" customHeight="1" x14ac:dyDescent="0.2">
      <c r="A253" s="286"/>
      <c r="B253" s="204"/>
      <c r="C253" s="248"/>
      <c r="D253" s="65" t="s">
        <v>10</v>
      </c>
      <c r="E253" s="61">
        <v>0</v>
      </c>
      <c r="F253" s="61">
        <f>G253+H253+I253+J253+K253</f>
        <v>0</v>
      </c>
      <c r="G253" s="62">
        <v>0</v>
      </c>
      <c r="H253" s="62">
        <v>0</v>
      </c>
      <c r="I253" s="62">
        <v>0</v>
      </c>
      <c r="J253" s="62">
        <v>0</v>
      </c>
      <c r="K253" s="62">
        <v>0</v>
      </c>
      <c r="L253" s="250"/>
      <c r="M253" s="280"/>
    </row>
    <row r="254" spans="1:13" s="66" customFormat="1" ht="30.75" customHeight="1" x14ac:dyDescent="0.2">
      <c r="A254" s="286"/>
      <c r="B254" s="204"/>
      <c r="C254" s="248"/>
      <c r="D254" s="65" t="s">
        <v>23</v>
      </c>
      <c r="E254" s="61">
        <v>0</v>
      </c>
      <c r="F254" s="61">
        <f>G254+H254+I254+J254+K254</f>
        <v>0</v>
      </c>
      <c r="G254" s="62">
        <v>0</v>
      </c>
      <c r="H254" s="62">
        <v>0</v>
      </c>
      <c r="I254" s="62">
        <v>0</v>
      </c>
      <c r="J254" s="62">
        <v>0</v>
      </c>
      <c r="K254" s="62">
        <v>0</v>
      </c>
      <c r="L254" s="250"/>
      <c r="M254" s="280"/>
    </row>
    <row r="255" spans="1:13" s="66" customFormat="1" ht="15" customHeight="1" x14ac:dyDescent="0.2">
      <c r="A255" s="286" t="s">
        <v>243</v>
      </c>
      <c r="B255" s="204" t="s">
        <v>184</v>
      </c>
      <c r="C255" s="248" t="s">
        <v>58</v>
      </c>
      <c r="D255" s="65" t="s">
        <v>2</v>
      </c>
      <c r="E255" s="61">
        <f t="shared" ref="E255" si="57">SUM(E258:E259)</f>
        <v>0</v>
      </c>
      <c r="F255" s="61">
        <f>SUM(K255+J255+I255+H255+G255)</f>
        <v>0</v>
      </c>
      <c r="G255" s="61">
        <f>SUM(G259+G258+G257+G256)</f>
        <v>0</v>
      </c>
      <c r="H255" s="61">
        <f>SUM(H259+H258+H257+H256)</f>
        <v>0</v>
      </c>
      <c r="I255" s="61">
        <f>SUM(I259+I258+I257+I256)</f>
        <v>0</v>
      </c>
      <c r="J255" s="61">
        <f>SUM(J259+J258+J257+J256)</f>
        <v>0</v>
      </c>
      <c r="K255" s="61">
        <f>SUM(K259+K258+K257+K256)</f>
        <v>0</v>
      </c>
      <c r="L255" s="250" t="s">
        <v>98</v>
      </c>
      <c r="M255" s="280"/>
    </row>
    <row r="256" spans="1:13" s="66" customFormat="1" ht="48" customHeight="1" x14ac:dyDescent="0.2">
      <c r="A256" s="286"/>
      <c r="B256" s="204"/>
      <c r="C256" s="248"/>
      <c r="D256" s="65" t="s">
        <v>1</v>
      </c>
      <c r="E256" s="61">
        <v>0</v>
      </c>
      <c r="F256" s="61">
        <f>G256+H256+I256+J256+K256</f>
        <v>0</v>
      </c>
      <c r="G256" s="61">
        <v>0</v>
      </c>
      <c r="H256" s="61">
        <v>0</v>
      </c>
      <c r="I256" s="61">
        <v>0</v>
      </c>
      <c r="J256" s="61">
        <v>0</v>
      </c>
      <c r="K256" s="61">
        <v>0</v>
      </c>
      <c r="L256" s="250"/>
      <c r="M256" s="280"/>
    </row>
    <row r="257" spans="1:13" s="66" customFormat="1" ht="61.5" customHeight="1" x14ac:dyDescent="0.2">
      <c r="A257" s="286"/>
      <c r="B257" s="204"/>
      <c r="C257" s="248"/>
      <c r="D257" s="65" t="s">
        <v>6</v>
      </c>
      <c r="E257" s="61">
        <v>0</v>
      </c>
      <c r="F257" s="61">
        <f>G257+H257+I257+J257+K257</f>
        <v>0</v>
      </c>
      <c r="G257" s="61">
        <v>0</v>
      </c>
      <c r="H257" s="61">
        <v>0</v>
      </c>
      <c r="I257" s="61">
        <v>0</v>
      </c>
      <c r="J257" s="61">
        <v>0</v>
      </c>
      <c r="K257" s="61">
        <v>0</v>
      </c>
      <c r="L257" s="250"/>
      <c r="M257" s="280"/>
    </row>
    <row r="258" spans="1:13" s="66" customFormat="1" ht="77.25" customHeight="1" x14ac:dyDescent="0.2">
      <c r="A258" s="286"/>
      <c r="B258" s="204"/>
      <c r="C258" s="248"/>
      <c r="D258" s="65" t="s">
        <v>10</v>
      </c>
      <c r="E258" s="61">
        <v>0</v>
      </c>
      <c r="F258" s="61">
        <f>G258+H258+I258+J258+K258</f>
        <v>0</v>
      </c>
      <c r="G258" s="62">
        <v>0</v>
      </c>
      <c r="H258" s="62">
        <v>0</v>
      </c>
      <c r="I258" s="62">
        <v>0</v>
      </c>
      <c r="J258" s="62">
        <v>0</v>
      </c>
      <c r="K258" s="62">
        <v>0</v>
      </c>
      <c r="L258" s="250"/>
      <c r="M258" s="280"/>
    </row>
    <row r="259" spans="1:13" s="66" customFormat="1" ht="30.75" customHeight="1" x14ac:dyDescent="0.2">
      <c r="A259" s="286"/>
      <c r="B259" s="204"/>
      <c r="C259" s="248"/>
      <c r="D259" s="65" t="s">
        <v>23</v>
      </c>
      <c r="E259" s="61">
        <v>0</v>
      </c>
      <c r="F259" s="61">
        <f>G259+H259+I259+J259+K259</f>
        <v>0</v>
      </c>
      <c r="G259" s="62">
        <v>0</v>
      </c>
      <c r="H259" s="62">
        <v>0</v>
      </c>
      <c r="I259" s="62">
        <v>0</v>
      </c>
      <c r="J259" s="62">
        <v>0</v>
      </c>
      <c r="K259" s="62">
        <v>0</v>
      </c>
      <c r="L259" s="250"/>
      <c r="M259" s="280"/>
    </row>
    <row r="260" spans="1:13" s="66" customFormat="1" ht="17.25" customHeight="1" x14ac:dyDescent="0.2">
      <c r="A260" s="287" t="s">
        <v>101</v>
      </c>
      <c r="B260" s="201" t="s">
        <v>185</v>
      </c>
      <c r="C260" s="248" t="s">
        <v>58</v>
      </c>
      <c r="D260" s="165" t="s">
        <v>2</v>
      </c>
      <c r="E260" s="63">
        <f t="shared" ref="E260:K260" si="58">SUM(E263:E264)</f>
        <v>0</v>
      </c>
      <c r="F260" s="63">
        <f>K260+J260+I260+H260+G260</f>
        <v>4813.25</v>
      </c>
      <c r="G260" s="63">
        <f t="shared" si="58"/>
        <v>0</v>
      </c>
      <c r="H260" s="63">
        <v>4813.25</v>
      </c>
      <c r="I260" s="63">
        <f t="shared" si="58"/>
        <v>0</v>
      </c>
      <c r="J260" s="63">
        <f t="shared" si="58"/>
        <v>0</v>
      </c>
      <c r="K260" s="63">
        <f t="shared" si="58"/>
        <v>0</v>
      </c>
      <c r="L260" s="248" t="s">
        <v>20</v>
      </c>
      <c r="M260" s="275" t="s">
        <v>96</v>
      </c>
    </row>
    <row r="261" spans="1:13" s="66" customFormat="1" ht="47.25" customHeight="1" x14ac:dyDescent="0.2">
      <c r="A261" s="288"/>
      <c r="B261" s="202"/>
      <c r="C261" s="248"/>
      <c r="D261" s="165" t="s">
        <v>1</v>
      </c>
      <c r="E261" s="63">
        <v>0</v>
      </c>
      <c r="F261" s="63">
        <f>F271</f>
        <v>0</v>
      </c>
      <c r="G261" s="63">
        <v>0</v>
      </c>
      <c r="H261" s="63">
        <v>0</v>
      </c>
      <c r="I261" s="63">
        <v>0</v>
      </c>
      <c r="J261" s="63">
        <v>0</v>
      </c>
      <c r="K261" s="63">
        <v>0</v>
      </c>
      <c r="L261" s="248"/>
      <c r="M261" s="276"/>
    </row>
    <row r="262" spans="1:13" s="66" customFormat="1" ht="63" customHeight="1" x14ac:dyDescent="0.2">
      <c r="A262" s="288"/>
      <c r="B262" s="202"/>
      <c r="C262" s="248"/>
      <c r="D262" s="165" t="s">
        <v>6</v>
      </c>
      <c r="E262" s="63">
        <v>0</v>
      </c>
      <c r="F262" s="63">
        <f>F272</f>
        <v>4813.25</v>
      </c>
      <c r="G262" s="63">
        <v>0</v>
      </c>
      <c r="H262" s="63">
        <v>4813.25</v>
      </c>
      <c r="I262" s="63">
        <v>0</v>
      </c>
      <c r="J262" s="63">
        <v>0</v>
      </c>
      <c r="K262" s="63">
        <v>0</v>
      </c>
      <c r="L262" s="248"/>
      <c r="M262" s="276"/>
    </row>
    <row r="263" spans="1:13" s="66" customFormat="1" ht="78.75" customHeight="1" x14ac:dyDescent="0.2">
      <c r="A263" s="289"/>
      <c r="B263" s="284"/>
      <c r="C263" s="248"/>
      <c r="D263" s="165" t="s">
        <v>10</v>
      </c>
      <c r="E263" s="63">
        <v>0</v>
      </c>
      <c r="F263" s="63">
        <f>F273</f>
        <v>0</v>
      </c>
      <c r="G263" s="148">
        <v>0</v>
      </c>
      <c r="H263" s="148">
        <v>0</v>
      </c>
      <c r="I263" s="148">
        <v>0</v>
      </c>
      <c r="J263" s="148">
        <v>0</v>
      </c>
      <c r="K263" s="148">
        <v>0</v>
      </c>
      <c r="L263" s="248"/>
      <c r="M263" s="277"/>
    </row>
    <row r="264" spans="1:13" s="66" customFormat="1" ht="30.75" customHeight="1" x14ac:dyDescent="0.2">
      <c r="A264" s="290"/>
      <c r="B264" s="285"/>
      <c r="C264" s="248"/>
      <c r="D264" s="165" t="s">
        <v>23</v>
      </c>
      <c r="E264" s="63">
        <v>0</v>
      </c>
      <c r="F264" s="63">
        <f>F274</f>
        <v>0</v>
      </c>
      <c r="G264" s="148">
        <v>0</v>
      </c>
      <c r="H264" s="148">
        <v>0</v>
      </c>
      <c r="I264" s="148">
        <v>0</v>
      </c>
      <c r="J264" s="148">
        <v>0</v>
      </c>
      <c r="K264" s="148">
        <v>0</v>
      </c>
      <c r="L264" s="248"/>
      <c r="M264" s="278"/>
    </row>
    <row r="265" spans="1:13" s="66" customFormat="1" ht="30.75" customHeight="1" x14ac:dyDescent="0.2">
      <c r="A265" s="291" t="s">
        <v>264</v>
      </c>
      <c r="B265" s="204" t="s">
        <v>186</v>
      </c>
      <c r="C265" s="248" t="s">
        <v>58</v>
      </c>
      <c r="D265" s="65" t="s">
        <v>2</v>
      </c>
      <c r="E265" s="61">
        <f t="shared" ref="E265" si="59">SUM(E268:E269)</f>
        <v>0</v>
      </c>
      <c r="F265" s="61">
        <f>SUM(K265+J265+I265+H265+G265)</f>
        <v>0</v>
      </c>
      <c r="G265" s="61">
        <f>SUM(G269+G268+G267+G266)</f>
        <v>0</v>
      </c>
      <c r="H265" s="61">
        <f>SUM(H269+H268+H267+H266)</f>
        <v>0</v>
      </c>
      <c r="I265" s="61">
        <f>SUM(I269+I268+I267+I266)</f>
        <v>0</v>
      </c>
      <c r="J265" s="61">
        <f>SUM(J269+J268+J267+J266)</f>
        <v>0</v>
      </c>
      <c r="K265" s="61">
        <f>SUM(K269+K268+K267+K266)</f>
        <v>0</v>
      </c>
      <c r="L265" s="248" t="s">
        <v>20</v>
      </c>
      <c r="M265" s="163"/>
    </row>
    <row r="266" spans="1:13" s="66" customFormat="1" ht="30.75" customHeight="1" x14ac:dyDescent="0.2">
      <c r="A266" s="292"/>
      <c r="B266" s="204"/>
      <c r="C266" s="248"/>
      <c r="D266" s="65" t="s">
        <v>1</v>
      </c>
      <c r="E266" s="61">
        <v>0</v>
      </c>
      <c r="F266" s="61">
        <f>G266+H266+I266+J266+K266</f>
        <v>0</v>
      </c>
      <c r="G266" s="61">
        <v>0</v>
      </c>
      <c r="H266" s="61">
        <v>0</v>
      </c>
      <c r="I266" s="61">
        <v>0</v>
      </c>
      <c r="J266" s="61">
        <v>0</v>
      </c>
      <c r="K266" s="61">
        <v>0</v>
      </c>
      <c r="L266" s="248"/>
      <c r="M266" s="163"/>
    </row>
    <row r="267" spans="1:13" s="66" customFormat="1" ht="30.75" customHeight="1" x14ac:dyDescent="0.2">
      <c r="A267" s="292"/>
      <c r="B267" s="204"/>
      <c r="C267" s="248"/>
      <c r="D267" s="65" t="s">
        <v>6</v>
      </c>
      <c r="E267" s="61">
        <v>0</v>
      </c>
      <c r="F267" s="61">
        <f>G267+H267+I267+J267+K267</f>
        <v>0</v>
      </c>
      <c r="G267" s="61">
        <v>0</v>
      </c>
      <c r="H267" s="61">
        <v>0</v>
      </c>
      <c r="I267" s="61">
        <v>0</v>
      </c>
      <c r="J267" s="61">
        <v>0</v>
      </c>
      <c r="K267" s="61">
        <v>0</v>
      </c>
      <c r="L267" s="248"/>
      <c r="M267" s="163"/>
    </row>
    <row r="268" spans="1:13" s="66" customFormat="1" ht="30.75" customHeight="1" x14ac:dyDescent="0.2">
      <c r="A268" s="292"/>
      <c r="B268" s="204"/>
      <c r="C268" s="248"/>
      <c r="D268" s="65" t="s">
        <v>10</v>
      </c>
      <c r="E268" s="61">
        <v>0</v>
      </c>
      <c r="F268" s="61">
        <f>G268+H268+I268+J268+K268</f>
        <v>0</v>
      </c>
      <c r="G268" s="62">
        <v>0</v>
      </c>
      <c r="H268" s="62">
        <v>0</v>
      </c>
      <c r="I268" s="62">
        <v>0</v>
      </c>
      <c r="J268" s="62">
        <v>0</v>
      </c>
      <c r="K268" s="62">
        <v>0</v>
      </c>
      <c r="L268" s="248"/>
      <c r="M268" s="163"/>
    </row>
    <row r="269" spans="1:13" s="66" customFormat="1" ht="30.75" customHeight="1" x14ac:dyDescent="0.2">
      <c r="A269" s="293"/>
      <c r="B269" s="204"/>
      <c r="C269" s="248"/>
      <c r="D269" s="65" t="s">
        <v>23</v>
      </c>
      <c r="E269" s="61">
        <v>0</v>
      </c>
      <c r="F269" s="61">
        <f>G269+H269+I269+J269+K269</f>
        <v>0</v>
      </c>
      <c r="G269" s="62">
        <v>0</v>
      </c>
      <c r="H269" s="62">
        <v>0</v>
      </c>
      <c r="I269" s="62">
        <v>0</v>
      </c>
      <c r="J269" s="62">
        <v>0</v>
      </c>
      <c r="K269" s="62">
        <v>0</v>
      </c>
      <c r="L269" s="248"/>
      <c r="M269" s="163"/>
    </row>
    <row r="270" spans="1:13" s="66" customFormat="1" ht="20.25" customHeight="1" x14ac:dyDescent="0.2">
      <c r="A270" s="286" t="s">
        <v>263</v>
      </c>
      <c r="B270" s="230" t="s">
        <v>270</v>
      </c>
      <c r="C270" s="294"/>
      <c r="D270" s="65" t="s">
        <v>2</v>
      </c>
      <c r="E270" s="61">
        <f>SUM(E273:E274)</f>
        <v>0</v>
      </c>
      <c r="F270" s="61">
        <f>SUM(K270+J270+I270+H270+G270)</f>
        <v>4813.25</v>
      </c>
      <c r="G270" s="61">
        <f>SUM(G274+G273+G272+G271)</f>
        <v>0</v>
      </c>
      <c r="H270" s="61">
        <f>SUM(H274+H273+H272+H271)</f>
        <v>4813.25</v>
      </c>
      <c r="I270" s="61">
        <f>SUM(I274+I273+I272+I271)</f>
        <v>0</v>
      </c>
      <c r="J270" s="61">
        <f>SUM(J274+J273+J272+J271)</f>
        <v>0</v>
      </c>
      <c r="K270" s="61">
        <f>SUM(K274+K273+K272+K271)</f>
        <v>0</v>
      </c>
      <c r="L270" s="209" t="s">
        <v>20</v>
      </c>
      <c r="M270" s="281"/>
    </row>
    <row r="271" spans="1:13" s="66" customFormat="1" ht="45.75" customHeight="1" x14ac:dyDescent="0.2">
      <c r="A271" s="286"/>
      <c r="B271" s="231"/>
      <c r="C271" s="295"/>
      <c r="D271" s="65" t="s">
        <v>1</v>
      </c>
      <c r="E271" s="61">
        <v>0</v>
      </c>
      <c r="F271" s="61">
        <f>G271+H271+I271+J271+K271</f>
        <v>0</v>
      </c>
      <c r="G271" s="61">
        <v>0</v>
      </c>
      <c r="H271" s="61">
        <v>0</v>
      </c>
      <c r="I271" s="61">
        <v>0</v>
      </c>
      <c r="J271" s="61">
        <v>0</v>
      </c>
      <c r="K271" s="61">
        <v>0</v>
      </c>
      <c r="L271" s="210"/>
      <c r="M271" s="282"/>
    </row>
    <row r="272" spans="1:13" s="66" customFormat="1" ht="62.25" customHeight="1" x14ac:dyDescent="0.2">
      <c r="A272" s="286"/>
      <c r="B272" s="231"/>
      <c r="C272" s="295"/>
      <c r="D272" s="65" t="s">
        <v>6</v>
      </c>
      <c r="E272" s="61">
        <v>0</v>
      </c>
      <c r="F272" s="61">
        <f>G272+H272+I272+J272+K272</f>
        <v>4813.25</v>
      </c>
      <c r="G272" s="61">
        <v>0</v>
      </c>
      <c r="H272" s="61">
        <v>4813.25</v>
      </c>
      <c r="I272" s="61">
        <v>0</v>
      </c>
      <c r="J272" s="61">
        <v>0</v>
      </c>
      <c r="K272" s="61">
        <v>0</v>
      </c>
      <c r="L272" s="210"/>
      <c r="M272" s="282"/>
    </row>
    <row r="273" spans="1:13" s="66" customFormat="1" ht="66.75" customHeight="1" x14ac:dyDescent="0.2">
      <c r="A273" s="286"/>
      <c r="B273" s="231"/>
      <c r="C273" s="295"/>
      <c r="D273" s="65" t="s">
        <v>10</v>
      </c>
      <c r="E273" s="61">
        <v>0</v>
      </c>
      <c r="F273" s="61">
        <f>G273+H273+I273+J273+K273</f>
        <v>0</v>
      </c>
      <c r="G273" s="62">
        <v>0</v>
      </c>
      <c r="H273" s="62">
        <v>0</v>
      </c>
      <c r="I273" s="62">
        <v>0</v>
      </c>
      <c r="J273" s="62">
        <v>0</v>
      </c>
      <c r="K273" s="62">
        <v>0</v>
      </c>
      <c r="L273" s="210"/>
      <c r="M273" s="282"/>
    </row>
    <row r="274" spans="1:13" s="66" customFormat="1" ht="30.75" customHeight="1" x14ac:dyDescent="0.2">
      <c r="A274" s="286"/>
      <c r="B274" s="232"/>
      <c r="C274" s="296"/>
      <c r="D274" s="65" t="s">
        <v>23</v>
      </c>
      <c r="E274" s="61">
        <v>0</v>
      </c>
      <c r="F274" s="61">
        <f>G274+H274+I274+J274+K274</f>
        <v>0</v>
      </c>
      <c r="G274" s="62">
        <v>0</v>
      </c>
      <c r="H274" s="62">
        <v>0</v>
      </c>
      <c r="I274" s="62">
        <v>0</v>
      </c>
      <c r="J274" s="62">
        <v>0</v>
      </c>
      <c r="K274" s="62">
        <v>0</v>
      </c>
      <c r="L274" s="211"/>
      <c r="M274" s="283"/>
    </row>
    <row r="275" spans="1:13" s="66" customFormat="1" ht="30.75" customHeight="1" x14ac:dyDescent="0.2">
      <c r="A275" s="286" t="s">
        <v>117</v>
      </c>
      <c r="B275" s="204" t="s">
        <v>160</v>
      </c>
      <c r="C275" s="248" t="s">
        <v>58</v>
      </c>
      <c r="D275" s="65" t="s">
        <v>2</v>
      </c>
      <c r="E275" s="61">
        <f t="shared" ref="E275:K275" si="60">SUM(E278:E279)</f>
        <v>0</v>
      </c>
      <c r="F275" s="61">
        <f>G275+H275+I275+J275+K275</f>
        <v>0</v>
      </c>
      <c r="G275" s="61">
        <f t="shared" si="60"/>
        <v>0</v>
      </c>
      <c r="H275" s="61">
        <f t="shared" si="60"/>
        <v>0</v>
      </c>
      <c r="I275" s="61">
        <f t="shared" si="60"/>
        <v>0</v>
      </c>
      <c r="J275" s="61">
        <f t="shared" si="60"/>
        <v>0</v>
      </c>
      <c r="K275" s="61">
        <f t="shared" si="60"/>
        <v>0</v>
      </c>
      <c r="L275" s="248" t="s">
        <v>20</v>
      </c>
      <c r="M275" s="279" t="s">
        <v>275</v>
      </c>
    </row>
    <row r="276" spans="1:13" s="66" customFormat="1" ht="45.75" customHeight="1" x14ac:dyDescent="0.2">
      <c r="A276" s="286"/>
      <c r="B276" s="204"/>
      <c r="C276" s="248"/>
      <c r="D276" s="65" t="s">
        <v>1</v>
      </c>
      <c r="E276" s="61">
        <v>0</v>
      </c>
      <c r="F276" s="61">
        <f>F281</f>
        <v>0</v>
      </c>
      <c r="G276" s="61">
        <v>0</v>
      </c>
      <c r="H276" s="61">
        <v>0</v>
      </c>
      <c r="I276" s="61">
        <v>0</v>
      </c>
      <c r="J276" s="61">
        <v>0</v>
      </c>
      <c r="K276" s="61">
        <v>0</v>
      </c>
      <c r="L276" s="248"/>
      <c r="M276" s="279"/>
    </row>
    <row r="277" spans="1:13" s="66" customFormat="1" ht="61.5" customHeight="1" x14ac:dyDescent="0.2">
      <c r="A277" s="286"/>
      <c r="B277" s="204"/>
      <c r="C277" s="248"/>
      <c r="D277" s="65" t="s">
        <v>6</v>
      </c>
      <c r="E277" s="61">
        <v>0</v>
      </c>
      <c r="F277" s="61">
        <f>F282</f>
        <v>0</v>
      </c>
      <c r="G277" s="61">
        <v>0</v>
      </c>
      <c r="H277" s="61">
        <v>0</v>
      </c>
      <c r="I277" s="61">
        <v>0</v>
      </c>
      <c r="J277" s="61">
        <v>0</v>
      </c>
      <c r="K277" s="61">
        <v>0</v>
      </c>
      <c r="L277" s="248"/>
      <c r="M277" s="279"/>
    </row>
    <row r="278" spans="1:13" s="66" customFormat="1" ht="73.5" customHeight="1" x14ac:dyDescent="0.2">
      <c r="A278" s="286"/>
      <c r="B278" s="204"/>
      <c r="C278" s="248"/>
      <c r="D278" s="65" t="s">
        <v>10</v>
      </c>
      <c r="E278" s="61">
        <v>0</v>
      </c>
      <c r="F278" s="61">
        <f>F283</f>
        <v>0</v>
      </c>
      <c r="G278" s="62">
        <v>0</v>
      </c>
      <c r="H278" s="62">
        <v>0</v>
      </c>
      <c r="I278" s="62">
        <v>0</v>
      </c>
      <c r="J278" s="62">
        <v>0</v>
      </c>
      <c r="K278" s="62">
        <v>0</v>
      </c>
      <c r="L278" s="248"/>
      <c r="M278" s="280"/>
    </row>
    <row r="279" spans="1:13" s="66" customFormat="1" ht="30.75" customHeight="1" x14ac:dyDescent="0.2">
      <c r="A279" s="286"/>
      <c r="B279" s="204"/>
      <c r="C279" s="248"/>
      <c r="D279" s="65" t="s">
        <v>23</v>
      </c>
      <c r="E279" s="61">
        <v>0</v>
      </c>
      <c r="F279" s="61">
        <f>F284</f>
        <v>0</v>
      </c>
      <c r="G279" s="62">
        <v>0</v>
      </c>
      <c r="H279" s="62">
        <v>0</v>
      </c>
      <c r="I279" s="62">
        <v>0</v>
      </c>
      <c r="J279" s="62">
        <v>0</v>
      </c>
      <c r="K279" s="62">
        <v>0</v>
      </c>
      <c r="L279" s="248"/>
      <c r="M279" s="280"/>
    </row>
    <row r="280" spans="1:13" s="66" customFormat="1" ht="25.5" customHeight="1" x14ac:dyDescent="0.2">
      <c r="A280" s="286" t="s">
        <v>118</v>
      </c>
      <c r="B280" s="204" t="s">
        <v>187</v>
      </c>
      <c r="C280" s="248" t="s">
        <v>58</v>
      </c>
      <c r="D280" s="65" t="s">
        <v>2</v>
      </c>
      <c r="E280" s="61">
        <f t="shared" ref="E280:K282" si="61">SUM(E283:E284)</f>
        <v>0</v>
      </c>
      <c r="F280" s="61">
        <f>SUM(K280+J280+I280+H280+G280)</f>
        <v>0</v>
      </c>
      <c r="G280" s="61">
        <f>SUM(G284+G283+G282+G281)</f>
        <v>0</v>
      </c>
      <c r="H280" s="61">
        <f>SUM(H284+H283+H282+H281)</f>
        <v>0</v>
      </c>
      <c r="I280" s="61">
        <f>SUM(I284+I283+I282+I281)</f>
        <v>0</v>
      </c>
      <c r="J280" s="61">
        <f>SUM(J284+J283+J282+J281)</f>
        <v>0</v>
      </c>
      <c r="K280" s="61">
        <f>SUM(K284+K283+K282+K281)</f>
        <v>0</v>
      </c>
      <c r="L280" s="248" t="s">
        <v>20</v>
      </c>
      <c r="M280" s="280"/>
    </row>
    <row r="281" spans="1:13" s="66" customFormat="1" ht="44.25" customHeight="1" x14ac:dyDescent="0.2">
      <c r="A281" s="286"/>
      <c r="B281" s="204"/>
      <c r="C281" s="248"/>
      <c r="D281" s="65" t="s">
        <v>1</v>
      </c>
      <c r="E281" s="61">
        <f t="shared" si="61"/>
        <v>0</v>
      </c>
      <c r="F281" s="61">
        <f>G281+H281+I281+J281+K281</f>
        <v>0</v>
      </c>
      <c r="G281" s="61">
        <f t="shared" si="61"/>
        <v>0</v>
      </c>
      <c r="H281" s="61">
        <v>0</v>
      </c>
      <c r="I281" s="61">
        <f t="shared" si="61"/>
        <v>0</v>
      </c>
      <c r="J281" s="61">
        <f t="shared" si="61"/>
        <v>0</v>
      </c>
      <c r="K281" s="61">
        <f t="shared" si="61"/>
        <v>0</v>
      </c>
      <c r="L281" s="248"/>
      <c r="M281" s="280"/>
    </row>
    <row r="282" spans="1:13" s="66" customFormat="1" ht="38.25" customHeight="1" x14ac:dyDescent="0.2">
      <c r="A282" s="286"/>
      <c r="B282" s="204"/>
      <c r="C282" s="248"/>
      <c r="D282" s="65" t="s">
        <v>6</v>
      </c>
      <c r="E282" s="61">
        <f t="shared" si="61"/>
        <v>0</v>
      </c>
      <c r="F282" s="61">
        <f>G282+H282+I282+J282+K282</f>
        <v>0</v>
      </c>
      <c r="G282" s="61">
        <f t="shared" si="61"/>
        <v>0</v>
      </c>
      <c r="H282" s="61">
        <v>0</v>
      </c>
      <c r="I282" s="61">
        <f t="shared" si="61"/>
        <v>0</v>
      </c>
      <c r="J282" s="61">
        <f t="shared" si="61"/>
        <v>0</v>
      </c>
      <c r="K282" s="61">
        <f t="shared" si="61"/>
        <v>0</v>
      </c>
      <c r="L282" s="248"/>
      <c r="M282" s="280"/>
    </row>
    <row r="283" spans="1:13" s="66" customFormat="1" ht="46.5" customHeight="1" x14ac:dyDescent="0.2">
      <c r="A283" s="286"/>
      <c r="B283" s="204"/>
      <c r="C283" s="248"/>
      <c r="D283" s="65" t="s">
        <v>10</v>
      </c>
      <c r="E283" s="61">
        <v>0</v>
      </c>
      <c r="F283" s="61">
        <f>G283+H283+I283+J283+K283</f>
        <v>0</v>
      </c>
      <c r="G283" s="62">
        <v>0</v>
      </c>
      <c r="H283" s="62">
        <v>0</v>
      </c>
      <c r="I283" s="62">
        <v>0</v>
      </c>
      <c r="J283" s="62">
        <v>0</v>
      </c>
      <c r="K283" s="62">
        <v>0</v>
      </c>
      <c r="L283" s="248"/>
      <c r="M283" s="280"/>
    </row>
    <row r="284" spans="1:13" s="66" customFormat="1" ht="30.75" customHeight="1" x14ac:dyDescent="0.2">
      <c r="A284" s="286"/>
      <c r="B284" s="204"/>
      <c r="C284" s="248"/>
      <c r="D284" s="65" t="s">
        <v>23</v>
      </c>
      <c r="E284" s="61">
        <v>0</v>
      </c>
      <c r="F284" s="61">
        <f>G284+H284+I284+J284+K284</f>
        <v>0</v>
      </c>
      <c r="G284" s="62">
        <v>0</v>
      </c>
      <c r="H284" s="62">
        <v>0</v>
      </c>
      <c r="I284" s="62">
        <v>0</v>
      </c>
      <c r="J284" s="62">
        <v>0</v>
      </c>
      <c r="K284" s="62">
        <v>0</v>
      </c>
      <c r="L284" s="248"/>
      <c r="M284" s="280"/>
    </row>
    <row r="285" spans="1:13" ht="15" customHeight="1" x14ac:dyDescent="0.2">
      <c r="A285" s="251"/>
      <c r="B285" s="252" t="s">
        <v>99</v>
      </c>
      <c r="C285" s="252"/>
      <c r="D285" s="165" t="s">
        <v>2</v>
      </c>
      <c r="E285" s="63">
        <f t="shared" ref="E285:K285" si="62">E205+E215+E225</f>
        <v>0</v>
      </c>
      <c r="F285" s="63">
        <v>4813.25</v>
      </c>
      <c r="G285" s="63">
        <f t="shared" si="62"/>
        <v>0</v>
      </c>
      <c r="H285" s="63">
        <v>4813.25</v>
      </c>
      <c r="I285" s="63">
        <f t="shared" si="62"/>
        <v>0</v>
      </c>
      <c r="J285" s="63">
        <f t="shared" si="62"/>
        <v>0</v>
      </c>
      <c r="K285" s="63">
        <f t="shared" si="62"/>
        <v>0</v>
      </c>
      <c r="L285" s="242"/>
      <c r="M285" s="242"/>
    </row>
    <row r="286" spans="1:13" ht="49.5" customHeight="1" x14ac:dyDescent="0.2">
      <c r="A286" s="251"/>
      <c r="B286" s="252"/>
      <c r="C286" s="252"/>
      <c r="D286" s="165" t="s">
        <v>1</v>
      </c>
      <c r="E286" s="63">
        <f t="shared" ref="E286:K286" si="63">SUM(E289:E290)</f>
        <v>0</v>
      </c>
      <c r="F286" s="63">
        <f t="shared" si="63"/>
        <v>0</v>
      </c>
      <c r="G286" s="63">
        <f t="shared" si="63"/>
        <v>0</v>
      </c>
      <c r="H286" s="63">
        <f t="shared" si="63"/>
        <v>0</v>
      </c>
      <c r="I286" s="63">
        <f t="shared" si="63"/>
        <v>0</v>
      </c>
      <c r="J286" s="63">
        <f t="shared" si="63"/>
        <v>0</v>
      </c>
      <c r="K286" s="63">
        <f t="shared" si="63"/>
        <v>0</v>
      </c>
      <c r="L286" s="242"/>
      <c r="M286" s="242"/>
    </row>
    <row r="287" spans="1:13" ht="36" customHeight="1" x14ac:dyDescent="0.2">
      <c r="A287" s="251"/>
      <c r="B287" s="252"/>
      <c r="C287" s="252"/>
      <c r="D287" s="165" t="s">
        <v>6</v>
      </c>
      <c r="E287" s="63">
        <v>0</v>
      </c>
      <c r="F287" s="63">
        <v>4813.25</v>
      </c>
      <c r="G287" s="63">
        <v>0</v>
      </c>
      <c r="H287" s="63">
        <v>4813.25</v>
      </c>
      <c r="I287" s="63">
        <v>0</v>
      </c>
      <c r="J287" s="63">
        <v>0</v>
      </c>
      <c r="K287" s="63">
        <v>0</v>
      </c>
      <c r="L287" s="242"/>
      <c r="M287" s="242"/>
    </row>
    <row r="288" spans="1:13" ht="51.75" customHeight="1" x14ac:dyDescent="0.2">
      <c r="A288" s="251"/>
      <c r="B288" s="252"/>
      <c r="C288" s="252"/>
      <c r="D288" s="165" t="s">
        <v>10</v>
      </c>
      <c r="E288" s="63">
        <f>E208+E218+E228</f>
        <v>0</v>
      </c>
      <c r="F288" s="63">
        <v>0</v>
      </c>
      <c r="G288" s="63">
        <f t="shared" ref="G288:K289" si="64">G208+G218+G228</f>
        <v>0</v>
      </c>
      <c r="H288" s="63">
        <f t="shared" si="64"/>
        <v>0</v>
      </c>
      <c r="I288" s="63">
        <f t="shared" si="64"/>
        <v>0</v>
      </c>
      <c r="J288" s="63">
        <f t="shared" si="64"/>
        <v>0</v>
      </c>
      <c r="K288" s="63">
        <f t="shared" si="64"/>
        <v>0</v>
      </c>
      <c r="L288" s="242"/>
      <c r="M288" s="242"/>
    </row>
    <row r="289" spans="1:13" ht="31.5" customHeight="1" x14ac:dyDescent="0.2">
      <c r="A289" s="251"/>
      <c r="B289" s="252"/>
      <c r="C289" s="252"/>
      <c r="D289" s="165" t="s">
        <v>23</v>
      </c>
      <c r="E289" s="63">
        <f>E209+E219+E229</f>
        <v>0</v>
      </c>
      <c r="F289" s="63">
        <f>F209+F219+F229</f>
        <v>0</v>
      </c>
      <c r="G289" s="63">
        <f t="shared" si="64"/>
        <v>0</v>
      </c>
      <c r="H289" s="63">
        <f t="shared" si="64"/>
        <v>0</v>
      </c>
      <c r="I289" s="63">
        <f t="shared" si="64"/>
        <v>0</v>
      </c>
      <c r="J289" s="63">
        <f t="shared" si="64"/>
        <v>0</v>
      </c>
      <c r="K289" s="63">
        <f t="shared" si="64"/>
        <v>0</v>
      </c>
      <c r="L289" s="242"/>
      <c r="M289" s="242"/>
    </row>
    <row r="290" spans="1:13" ht="15.75" customHeight="1" x14ac:dyDescent="0.2">
      <c r="A290" s="243" t="s">
        <v>100</v>
      </c>
      <c r="B290" s="244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45"/>
    </row>
    <row r="291" spans="1:13" ht="15" customHeight="1" x14ac:dyDescent="0.2">
      <c r="A291" s="246" t="s">
        <v>125</v>
      </c>
      <c r="B291" s="204" t="s">
        <v>233</v>
      </c>
      <c r="C291" s="247" t="s">
        <v>58</v>
      </c>
      <c r="D291" s="132" t="s">
        <v>2</v>
      </c>
      <c r="E291" s="63">
        <v>0</v>
      </c>
      <c r="F291" s="63">
        <f>G291+H291+I291+J291+K291</f>
        <v>2657.7</v>
      </c>
      <c r="G291" s="63">
        <f>SUM(G292:G295)</f>
        <v>2657.7</v>
      </c>
      <c r="H291" s="63">
        <f>H292+H293+H294+H295</f>
        <v>0</v>
      </c>
      <c r="I291" s="63">
        <f>I292+I293+I294+I295</f>
        <v>0</v>
      </c>
      <c r="J291" s="63">
        <f>J292+J293+J294+J295</f>
        <v>0</v>
      </c>
      <c r="K291" s="63">
        <f>K292+K293+K294+K295</f>
        <v>0</v>
      </c>
      <c r="L291" s="250" t="s">
        <v>98</v>
      </c>
      <c r="M291" s="219" t="s">
        <v>139</v>
      </c>
    </row>
    <row r="292" spans="1:13" ht="30" x14ac:dyDescent="0.2">
      <c r="A292" s="246"/>
      <c r="B292" s="227"/>
      <c r="C292" s="247"/>
      <c r="D292" s="132" t="s">
        <v>1</v>
      </c>
      <c r="E292" s="63">
        <v>0</v>
      </c>
      <c r="F292" s="63">
        <f>F297+F302</f>
        <v>0</v>
      </c>
      <c r="G292" s="63">
        <f>G297+G302</f>
        <v>0</v>
      </c>
      <c r="H292" s="63">
        <v>0</v>
      </c>
      <c r="I292" s="63">
        <v>0</v>
      </c>
      <c r="J292" s="63">
        <v>0</v>
      </c>
      <c r="K292" s="63">
        <v>0</v>
      </c>
      <c r="L292" s="250"/>
      <c r="M292" s="220"/>
    </row>
    <row r="293" spans="1:13" ht="30" x14ac:dyDescent="0.2">
      <c r="A293" s="246"/>
      <c r="B293" s="227"/>
      <c r="C293" s="247"/>
      <c r="D293" s="132" t="s">
        <v>6</v>
      </c>
      <c r="E293" s="63">
        <v>0</v>
      </c>
      <c r="F293" s="63">
        <f>F298+F303</f>
        <v>0</v>
      </c>
      <c r="G293" s="63">
        <f t="shared" ref="G293:G295" si="65">G298+G303</f>
        <v>0</v>
      </c>
      <c r="H293" s="63">
        <v>0</v>
      </c>
      <c r="I293" s="63">
        <v>0</v>
      </c>
      <c r="J293" s="63">
        <v>0</v>
      </c>
      <c r="K293" s="63">
        <v>0</v>
      </c>
      <c r="L293" s="250"/>
      <c r="M293" s="220"/>
    </row>
    <row r="294" spans="1:13" ht="45" x14ac:dyDescent="0.2">
      <c r="A294" s="246"/>
      <c r="B294" s="227"/>
      <c r="C294" s="247"/>
      <c r="D294" s="132" t="s">
        <v>10</v>
      </c>
      <c r="E294" s="63">
        <v>0</v>
      </c>
      <c r="F294" s="63">
        <f>F299+F304</f>
        <v>2657.7</v>
      </c>
      <c r="G294" s="63">
        <f t="shared" si="65"/>
        <v>2657.7</v>
      </c>
      <c r="H294" s="63">
        <v>0</v>
      </c>
      <c r="I294" s="63">
        <v>0</v>
      </c>
      <c r="J294" s="63">
        <v>0</v>
      </c>
      <c r="K294" s="63">
        <v>0</v>
      </c>
      <c r="L294" s="250"/>
      <c r="M294" s="220"/>
    </row>
    <row r="295" spans="1:13" ht="15" x14ac:dyDescent="0.2">
      <c r="A295" s="246"/>
      <c r="B295" s="227"/>
      <c r="C295" s="247"/>
      <c r="D295" s="132" t="s">
        <v>23</v>
      </c>
      <c r="E295" s="63">
        <v>0</v>
      </c>
      <c r="F295" s="63">
        <f>F300+F305</f>
        <v>0</v>
      </c>
      <c r="G295" s="63">
        <f t="shared" si="65"/>
        <v>0</v>
      </c>
      <c r="H295" s="63">
        <v>0</v>
      </c>
      <c r="I295" s="63">
        <v>0</v>
      </c>
      <c r="J295" s="63">
        <v>0</v>
      </c>
      <c r="K295" s="63">
        <v>0</v>
      </c>
      <c r="L295" s="250"/>
      <c r="M295" s="221"/>
    </row>
    <row r="296" spans="1:13" ht="15" customHeight="1" x14ac:dyDescent="0.2">
      <c r="A296" s="249" t="s">
        <v>244</v>
      </c>
      <c r="B296" s="201" t="s">
        <v>188</v>
      </c>
      <c r="C296" s="248" t="s">
        <v>58</v>
      </c>
      <c r="D296" s="65" t="s">
        <v>2</v>
      </c>
      <c r="E296" s="143">
        <v>0</v>
      </c>
      <c r="F296" s="143">
        <f>SUM(K296+J296+I296+H296+G296)</f>
        <v>0</v>
      </c>
      <c r="G296" s="143">
        <f>SUM(G300+G299+G298+G297)</f>
        <v>0</v>
      </c>
      <c r="H296" s="143">
        <f>SUM(H300+H299+H298+H297)</f>
        <v>0</v>
      </c>
      <c r="I296" s="143">
        <f>SUM(I300+I299+I298+I297)</f>
        <v>0</v>
      </c>
      <c r="J296" s="143">
        <f>SUM(J300+J299+J298+J297)</f>
        <v>0</v>
      </c>
      <c r="K296" s="143">
        <f>SUM(K300+K299+K298+K297)</f>
        <v>0</v>
      </c>
      <c r="L296" s="250" t="s">
        <v>98</v>
      </c>
      <c r="M296" s="253"/>
    </row>
    <row r="297" spans="1:13" ht="30" x14ac:dyDescent="0.2">
      <c r="A297" s="249"/>
      <c r="B297" s="202"/>
      <c r="C297" s="248"/>
      <c r="D297" s="65" t="s">
        <v>1</v>
      </c>
      <c r="E297" s="143">
        <v>0</v>
      </c>
      <c r="F297" s="143">
        <f>G297+H297+I297+J297+K297</f>
        <v>0</v>
      </c>
      <c r="G297" s="145">
        <v>0</v>
      </c>
      <c r="H297" s="145">
        <v>0</v>
      </c>
      <c r="I297" s="145">
        <v>0</v>
      </c>
      <c r="J297" s="145">
        <v>0</v>
      </c>
      <c r="K297" s="145">
        <v>0</v>
      </c>
      <c r="L297" s="250"/>
      <c r="M297" s="253"/>
    </row>
    <row r="298" spans="1:13" ht="30" x14ac:dyDescent="0.2">
      <c r="A298" s="249"/>
      <c r="B298" s="202"/>
      <c r="C298" s="248"/>
      <c r="D298" s="65" t="s">
        <v>6</v>
      </c>
      <c r="E298" s="143">
        <v>0</v>
      </c>
      <c r="F298" s="143">
        <f>G298+H298+I298+J298+K298</f>
        <v>0</v>
      </c>
      <c r="G298" s="145">
        <v>0</v>
      </c>
      <c r="H298" s="145">
        <v>0</v>
      </c>
      <c r="I298" s="145">
        <v>0</v>
      </c>
      <c r="J298" s="145">
        <v>0</v>
      </c>
      <c r="K298" s="145">
        <v>0</v>
      </c>
      <c r="L298" s="250"/>
      <c r="M298" s="253"/>
    </row>
    <row r="299" spans="1:13" ht="45" x14ac:dyDescent="0.2">
      <c r="A299" s="249"/>
      <c r="B299" s="202"/>
      <c r="C299" s="248"/>
      <c r="D299" s="65" t="s">
        <v>10</v>
      </c>
      <c r="E299" s="143">
        <v>0</v>
      </c>
      <c r="F299" s="143">
        <f>G299+H299+I299+J299+K299</f>
        <v>0</v>
      </c>
      <c r="G299" s="145">
        <v>0</v>
      </c>
      <c r="H299" s="145">
        <v>0</v>
      </c>
      <c r="I299" s="145">
        <v>0</v>
      </c>
      <c r="J299" s="145">
        <v>0</v>
      </c>
      <c r="K299" s="145">
        <v>0</v>
      </c>
      <c r="L299" s="250"/>
      <c r="M299" s="253"/>
    </row>
    <row r="300" spans="1:13" ht="15" x14ac:dyDescent="0.2">
      <c r="A300" s="249"/>
      <c r="B300" s="203"/>
      <c r="C300" s="248"/>
      <c r="D300" s="65" t="s">
        <v>23</v>
      </c>
      <c r="E300" s="143">
        <v>0</v>
      </c>
      <c r="F300" s="143">
        <f>G300+H300+I300+J300+K300</f>
        <v>0</v>
      </c>
      <c r="G300" s="145">
        <v>0</v>
      </c>
      <c r="H300" s="145">
        <v>0</v>
      </c>
      <c r="I300" s="145">
        <v>0</v>
      </c>
      <c r="J300" s="145">
        <v>0</v>
      </c>
      <c r="K300" s="145">
        <v>0</v>
      </c>
      <c r="L300" s="250"/>
      <c r="M300" s="253"/>
    </row>
    <row r="301" spans="1:13" ht="15" customHeight="1" x14ac:dyDescent="0.2">
      <c r="A301" s="254" t="s">
        <v>245</v>
      </c>
      <c r="B301" s="201" t="s">
        <v>189</v>
      </c>
      <c r="C301" s="209" t="s">
        <v>58</v>
      </c>
      <c r="D301" s="65" t="s">
        <v>2</v>
      </c>
      <c r="E301" s="143">
        <v>0</v>
      </c>
      <c r="F301" s="143">
        <f>SUM(K301+J301+I301+H301+G301)</f>
        <v>2657.7</v>
      </c>
      <c r="G301" s="143">
        <f>SUM(G305+G304+G303+G302)</f>
        <v>2657.7</v>
      </c>
      <c r="H301" s="143">
        <f>SUM(H305+H304+H303+H302)</f>
        <v>0</v>
      </c>
      <c r="I301" s="143">
        <f>SUM(I305+I304+I303+I302)</f>
        <v>0</v>
      </c>
      <c r="J301" s="143">
        <f>SUM(J305+J304+J303+J302)</f>
        <v>0</v>
      </c>
      <c r="K301" s="143">
        <f>SUM(K305+K304+K303+K302)</f>
        <v>0</v>
      </c>
      <c r="L301" s="250" t="s">
        <v>98</v>
      </c>
      <c r="M301" s="257"/>
    </row>
    <row r="302" spans="1:13" ht="33" customHeight="1" x14ac:dyDescent="0.2">
      <c r="A302" s="255"/>
      <c r="B302" s="202"/>
      <c r="C302" s="210"/>
      <c r="D302" s="65" t="s">
        <v>1</v>
      </c>
      <c r="E302" s="143">
        <v>0</v>
      </c>
      <c r="F302" s="143">
        <f t="shared" ref="F302:F309" si="66">G302+H302+I302+J302+K302</f>
        <v>0</v>
      </c>
      <c r="G302" s="145">
        <v>0</v>
      </c>
      <c r="H302" s="145">
        <v>0</v>
      </c>
      <c r="I302" s="145">
        <v>0</v>
      </c>
      <c r="J302" s="145">
        <v>0</v>
      </c>
      <c r="K302" s="145">
        <v>0</v>
      </c>
      <c r="L302" s="250"/>
      <c r="M302" s="258"/>
    </row>
    <row r="303" spans="1:13" ht="30" x14ac:dyDescent="0.2">
      <c r="A303" s="255"/>
      <c r="B303" s="202"/>
      <c r="C303" s="210"/>
      <c r="D303" s="65" t="s">
        <v>6</v>
      </c>
      <c r="E303" s="143">
        <v>0</v>
      </c>
      <c r="F303" s="143">
        <f t="shared" si="66"/>
        <v>0</v>
      </c>
      <c r="G303" s="145">
        <v>0</v>
      </c>
      <c r="H303" s="145">
        <v>0</v>
      </c>
      <c r="I303" s="145">
        <v>0</v>
      </c>
      <c r="J303" s="145">
        <v>0</v>
      </c>
      <c r="K303" s="145">
        <v>0</v>
      </c>
      <c r="L303" s="250"/>
      <c r="M303" s="258"/>
    </row>
    <row r="304" spans="1:13" ht="45" x14ac:dyDescent="0.2">
      <c r="A304" s="255"/>
      <c r="B304" s="202"/>
      <c r="C304" s="210"/>
      <c r="D304" s="65" t="s">
        <v>10</v>
      </c>
      <c r="E304" s="143">
        <v>0</v>
      </c>
      <c r="F304" s="143">
        <f t="shared" si="66"/>
        <v>2657.7</v>
      </c>
      <c r="G304" s="145">
        <v>2657.7</v>
      </c>
      <c r="H304" s="145">
        <v>0</v>
      </c>
      <c r="I304" s="145">
        <v>0</v>
      </c>
      <c r="J304" s="145">
        <v>0</v>
      </c>
      <c r="K304" s="145">
        <v>0</v>
      </c>
      <c r="L304" s="250"/>
      <c r="M304" s="258"/>
    </row>
    <row r="305" spans="1:19" ht="23.25" customHeight="1" x14ac:dyDescent="0.2">
      <c r="A305" s="256"/>
      <c r="B305" s="203"/>
      <c r="C305" s="211"/>
      <c r="D305" s="65" t="s">
        <v>23</v>
      </c>
      <c r="E305" s="143">
        <v>0</v>
      </c>
      <c r="F305" s="143">
        <f t="shared" si="66"/>
        <v>0</v>
      </c>
      <c r="G305" s="145">
        <v>0</v>
      </c>
      <c r="H305" s="145">
        <v>0</v>
      </c>
      <c r="I305" s="145">
        <v>0</v>
      </c>
      <c r="J305" s="145">
        <v>0</v>
      </c>
      <c r="K305" s="145">
        <v>0</v>
      </c>
      <c r="L305" s="250"/>
      <c r="M305" s="259"/>
    </row>
    <row r="306" spans="1:19" ht="14.25" x14ac:dyDescent="0.2">
      <c r="A306" s="251"/>
      <c r="B306" s="252" t="s">
        <v>102</v>
      </c>
      <c r="C306" s="252"/>
      <c r="D306" s="165" t="s">
        <v>2</v>
      </c>
      <c r="E306" s="63">
        <v>0</v>
      </c>
      <c r="F306" s="63">
        <f t="shared" si="66"/>
        <v>2657.7</v>
      </c>
      <c r="G306" s="63">
        <f>SUM(G307:G310)</f>
        <v>2657.7</v>
      </c>
      <c r="H306" s="63">
        <f t="shared" ref="H306:K310" si="67">H291</f>
        <v>0</v>
      </c>
      <c r="I306" s="63">
        <f t="shared" si="67"/>
        <v>0</v>
      </c>
      <c r="J306" s="63">
        <f t="shared" si="67"/>
        <v>0</v>
      </c>
      <c r="K306" s="63">
        <f t="shared" si="67"/>
        <v>0</v>
      </c>
      <c r="L306" s="242"/>
      <c r="M306" s="242"/>
    </row>
    <row r="307" spans="1:19" ht="28.5" x14ac:dyDescent="0.2">
      <c r="A307" s="251"/>
      <c r="B307" s="252"/>
      <c r="C307" s="252"/>
      <c r="D307" s="165" t="s">
        <v>1</v>
      </c>
      <c r="E307" s="63">
        <v>0</v>
      </c>
      <c r="F307" s="63">
        <f t="shared" si="66"/>
        <v>0</v>
      </c>
      <c r="G307" s="63">
        <f>G297+G302</f>
        <v>0</v>
      </c>
      <c r="H307" s="63">
        <f t="shared" si="67"/>
        <v>0</v>
      </c>
      <c r="I307" s="63">
        <f t="shared" si="67"/>
        <v>0</v>
      </c>
      <c r="J307" s="63">
        <f t="shared" si="67"/>
        <v>0</v>
      </c>
      <c r="K307" s="63">
        <f t="shared" si="67"/>
        <v>0</v>
      </c>
      <c r="L307" s="242"/>
      <c r="M307" s="242"/>
    </row>
    <row r="308" spans="1:19" ht="28.5" x14ac:dyDescent="0.2">
      <c r="A308" s="251"/>
      <c r="B308" s="252"/>
      <c r="C308" s="252"/>
      <c r="D308" s="165" t="s">
        <v>6</v>
      </c>
      <c r="E308" s="63">
        <f>E293</f>
        <v>0</v>
      </c>
      <c r="F308" s="63">
        <f t="shared" si="66"/>
        <v>0</v>
      </c>
      <c r="G308" s="63">
        <f t="shared" ref="G308:G310" si="68">G298+G303</f>
        <v>0</v>
      </c>
      <c r="H308" s="63">
        <f t="shared" si="67"/>
        <v>0</v>
      </c>
      <c r="I308" s="63">
        <f t="shared" si="67"/>
        <v>0</v>
      </c>
      <c r="J308" s="63">
        <f t="shared" si="67"/>
        <v>0</v>
      </c>
      <c r="K308" s="63">
        <f t="shared" si="67"/>
        <v>0</v>
      </c>
      <c r="L308" s="242"/>
      <c r="M308" s="242"/>
    </row>
    <row r="309" spans="1:19" ht="42.75" x14ac:dyDescent="0.2">
      <c r="A309" s="251"/>
      <c r="B309" s="252"/>
      <c r="C309" s="252"/>
      <c r="D309" s="165" t="s">
        <v>10</v>
      </c>
      <c r="E309" s="63">
        <f>E294</f>
        <v>0</v>
      </c>
      <c r="F309" s="63">
        <f t="shared" si="66"/>
        <v>2657.7</v>
      </c>
      <c r="G309" s="63">
        <f t="shared" si="68"/>
        <v>2657.7</v>
      </c>
      <c r="H309" s="63">
        <f t="shared" si="67"/>
        <v>0</v>
      </c>
      <c r="I309" s="63">
        <f t="shared" si="67"/>
        <v>0</v>
      </c>
      <c r="J309" s="63">
        <f t="shared" si="67"/>
        <v>0</v>
      </c>
      <c r="K309" s="63">
        <f t="shared" si="67"/>
        <v>0</v>
      </c>
      <c r="L309" s="242"/>
      <c r="M309" s="242"/>
    </row>
    <row r="310" spans="1:19" ht="14.25" x14ac:dyDescent="0.2">
      <c r="A310" s="251"/>
      <c r="B310" s="252"/>
      <c r="C310" s="252"/>
      <c r="D310" s="165" t="s">
        <v>23</v>
      </c>
      <c r="E310" s="63">
        <f>E295</f>
        <v>0</v>
      </c>
      <c r="F310" s="63">
        <f>F295</f>
        <v>0</v>
      </c>
      <c r="G310" s="63">
        <f t="shared" si="68"/>
        <v>0</v>
      </c>
      <c r="H310" s="63">
        <f t="shared" si="67"/>
        <v>0</v>
      </c>
      <c r="I310" s="63">
        <f t="shared" si="67"/>
        <v>0</v>
      </c>
      <c r="J310" s="63">
        <f t="shared" si="67"/>
        <v>0</v>
      </c>
      <c r="K310" s="63">
        <f t="shared" si="67"/>
        <v>0</v>
      </c>
      <c r="L310" s="242"/>
      <c r="M310" s="242"/>
    </row>
    <row r="311" spans="1:19" ht="15.75" hidden="1" customHeight="1" x14ac:dyDescent="0.2">
      <c r="A311" s="243" t="s">
        <v>103</v>
      </c>
      <c r="B311" s="244"/>
      <c r="C311" s="244"/>
      <c r="D311" s="244"/>
      <c r="E311" s="244"/>
      <c r="F311" s="244"/>
      <c r="G311" s="244"/>
      <c r="H311" s="244"/>
      <c r="I311" s="244"/>
      <c r="J311" s="244"/>
      <c r="K311" s="244"/>
      <c r="L311" s="244"/>
      <c r="M311" s="245"/>
    </row>
    <row r="312" spans="1:19" ht="15" hidden="1" customHeight="1" x14ac:dyDescent="0.2">
      <c r="A312" s="246" t="s">
        <v>246</v>
      </c>
      <c r="B312" s="204" t="s">
        <v>190</v>
      </c>
      <c r="C312" s="247" t="s">
        <v>58</v>
      </c>
      <c r="D312" s="165" t="s">
        <v>2</v>
      </c>
      <c r="E312" s="63">
        <v>0</v>
      </c>
      <c r="F312" s="63">
        <v>0</v>
      </c>
      <c r="G312" s="138">
        <v>0</v>
      </c>
      <c r="H312" s="138">
        <v>0</v>
      </c>
      <c r="I312" s="138">
        <v>0</v>
      </c>
      <c r="J312" s="138">
        <v>0</v>
      </c>
      <c r="K312" s="138">
        <v>0</v>
      </c>
      <c r="L312" s="248" t="s">
        <v>20</v>
      </c>
      <c r="M312" s="219" t="s">
        <v>111</v>
      </c>
    </row>
    <row r="313" spans="1:19" ht="35.25" hidden="1" customHeight="1" x14ac:dyDescent="0.2">
      <c r="A313" s="246"/>
      <c r="B313" s="227"/>
      <c r="C313" s="247"/>
      <c r="D313" s="165" t="s">
        <v>1</v>
      </c>
      <c r="E313" s="63">
        <v>0</v>
      </c>
      <c r="F313" s="63">
        <v>0</v>
      </c>
      <c r="G313" s="138">
        <v>0</v>
      </c>
      <c r="H313" s="138">
        <v>0</v>
      </c>
      <c r="I313" s="138">
        <v>0</v>
      </c>
      <c r="J313" s="138">
        <v>0</v>
      </c>
      <c r="K313" s="138">
        <v>0</v>
      </c>
      <c r="L313" s="248"/>
      <c r="M313" s="220"/>
    </row>
    <row r="314" spans="1:19" ht="33" hidden="1" customHeight="1" x14ac:dyDescent="0.2">
      <c r="A314" s="246"/>
      <c r="B314" s="227"/>
      <c r="C314" s="247"/>
      <c r="D314" s="165" t="s">
        <v>6</v>
      </c>
      <c r="E314" s="63">
        <v>0</v>
      </c>
      <c r="F314" s="63">
        <v>0</v>
      </c>
      <c r="G314" s="138">
        <v>0</v>
      </c>
      <c r="H314" s="138">
        <v>0</v>
      </c>
      <c r="I314" s="138">
        <v>0</v>
      </c>
      <c r="J314" s="138">
        <v>0</v>
      </c>
      <c r="K314" s="138">
        <v>0</v>
      </c>
      <c r="L314" s="248"/>
      <c r="M314" s="220"/>
    </row>
    <row r="315" spans="1:19" ht="42.75" hidden="1" x14ac:dyDescent="0.2">
      <c r="A315" s="246"/>
      <c r="B315" s="227"/>
      <c r="C315" s="247"/>
      <c r="D315" s="165" t="s">
        <v>10</v>
      </c>
      <c r="E315" s="63">
        <v>0</v>
      </c>
      <c r="F315" s="63">
        <v>0</v>
      </c>
      <c r="G315" s="139">
        <v>0</v>
      </c>
      <c r="H315" s="139">
        <v>0</v>
      </c>
      <c r="I315" s="138">
        <v>0</v>
      </c>
      <c r="J315" s="138">
        <v>0</v>
      </c>
      <c r="K315" s="138">
        <v>0</v>
      </c>
      <c r="L315" s="248"/>
      <c r="M315" s="220"/>
    </row>
    <row r="316" spans="1:19" ht="18.75" hidden="1" customHeight="1" x14ac:dyDescent="0.2">
      <c r="A316" s="246"/>
      <c r="B316" s="227"/>
      <c r="C316" s="247"/>
      <c r="D316" s="165" t="s">
        <v>23</v>
      </c>
      <c r="E316" s="63">
        <v>0</v>
      </c>
      <c r="F316" s="63">
        <v>0</v>
      </c>
      <c r="G316" s="139">
        <v>0</v>
      </c>
      <c r="H316" s="139">
        <v>0</v>
      </c>
      <c r="I316" s="138">
        <v>0</v>
      </c>
      <c r="J316" s="138">
        <v>0</v>
      </c>
      <c r="K316" s="138">
        <v>0</v>
      </c>
      <c r="L316" s="248"/>
      <c r="M316" s="221"/>
    </row>
    <row r="317" spans="1:19" ht="15" hidden="1" customHeight="1" x14ac:dyDescent="0.2">
      <c r="A317" s="249" t="s">
        <v>247</v>
      </c>
      <c r="B317" s="201" t="s">
        <v>191</v>
      </c>
      <c r="C317" s="248" t="s">
        <v>58</v>
      </c>
      <c r="D317" s="65" t="s">
        <v>2</v>
      </c>
      <c r="E317" s="143">
        <v>0</v>
      </c>
      <c r="F317" s="143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248" t="s">
        <v>20</v>
      </c>
      <c r="M317" s="253"/>
    </row>
    <row r="318" spans="1:19" ht="32.25" hidden="1" customHeight="1" x14ac:dyDescent="0.2">
      <c r="A318" s="249"/>
      <c r="B318" s="202"/>
      <c r="C318" s="248"/>
      <c r="D318" s="65" t="s">
        <v>1</v>
      </c>
      <c r="E318" s="143">
        <v>0</v>
      </c>
      <c r="F318" s="143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248"/>
      <c r="M318" s="253"/>
    </row>
    <row r="319" spans="1:19" ht="30" hidden="1" x14ac:dyDescent="0.2">
      <c r="A319" s="249"/>
      <c r="B319" s="202"/>
      <c r="C319" s="248"/>
      <c r="D319" s="65" t="s">
        <v>6</v>
      </c>
      <c r="E319" s="143">
        <v>0</v>
      </c>
      <c r="F319" s="143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248"/>
      <c r="M319" s="253"/>
      <c r="S319" s="92">
        <f>-I2933</f>
        <v>0</v>
      </c>
    </row>
    <row r="320" spans="1:19" ht="30.75" hidden="1" customHeight="1" x14ac:dyDescent="0.2">
      <c r="A320" s="249"/>
      <c r="B320" s="202"/>
      <c r="C320" s="248"/>
      <c r="D320" s="65" t="s">
        <v>10</v>
      </c>
      <c r="E320" s="143">
        <v>0</v>
      </c>
      <c r="F320" s="143">
        <v>0</v>
      </c>
      <c r="G320" s="60">
        <v>0</v>
      </c>
      <c r="H320" s="60">
        <v>0</v>
      </c>
      <c r="I320" s="60">
        <v>0</v>
      </c>
      <c r="J320" s="60">
        <v>0</v>
      </c>
      <c r="K320" s="60">
        <v>0</v>
      </c>
      <c r="L320" s="248"/>
      <c r="M320" s="253"/>
    </row>
    <row r="321" spans="1:13" ht="18" hidden="1" customHeight="1" x14ac:dyDescent="0.2">
      <c r="A321" s="249"/>
      <c r="B321" s="203"/>
      <c r="C321" s="248"/>
      <c r="D321" s="65" t="s">
        <v>23</v>
      </c>
      <c r="E321" s="143">
        <v>0</v>
      </c>
      <c r="F321" s="143">
        <v>0</v>
      </c>
      <c r="G321" s="60">
        <v>0</v>
      </c>
      <c r="H321" s="60">
        <v>0</v>
      </c>
      <c r="I321" s="60">
        <v>0</v>
      </c>
      <c r="J321" s="60">
        <v>0</v>
      </c>
      <c r="K321" s="60">
        <v>0</v>
      </c>
      <c r="L321" s="248"/>
      <c r="M321" s="253"/>
    </row>
    <row r="322" spans="1:13" ht="14.25" hidden="1" customHeight="1" x14ac:dyDescent="0.2">
      <c r="A322" s="251"/>
      <c r="B322" s="252" t="s">
        <v>104</v>
      </c>
      <c r="C322" s="252"/>
      <c r="D322" s="165" t="s">
        <v>2</v>
      </c>
      <c r="E322" s="63">
        <v>0</v>
      </c>
      <c r="F322" s="63">
        <v>0</v>
      </c>
      <c r="G322" s="63">
        <v>0</v>
      </c>
      <c r="H322" s="63">
        <v>0</v>
      </c>
      <c r="I322" s="63">
        <v>0</v>
      </c>
      <c r="J322" s="63">
        <v>0</v>
      </c>
      <c r="K322" s="63">
        <v>0</v>
      </c>
      <c r="L322" s="242"/>
      <c r="M322" s="242"/>
    </row>
    <row r="323" spans="1:13" ht="27.75" hidden="1" customHeight="1" x14ac:dyDescent="0.2">
      <c r="A323" s="251"/>
      <c r="B323" s="252"/>
      <c r="C323" s="252"/>
      <c r="D323" s="165" t="s">
        <v>1</v>
      </c>
      <c r="E323" s="63">
        <v>0</v>
      </c>
      <c r="F323" s="63">
        <v>0</v>
      </c>
      <c r="G323" s="63">
        <v>0</v>
      </c>
      <c r="H323" s="63">
        <v>0</v>
      </c>
      <c r="I323" s="63">
        <v>0</v>
      </c>
      <c r="J323" s="63">
        <v>0</v>
      </c>
      <c r="K323" s="63">
        <v>0</v>
      </c>
      <c r="L323" s="242"/>
      <c r="M323" s="242"/>
    </row>
    <row r="324" spans="1:13" ht="32.25" hidden="1" customHeight="1" x14ac:dyDescent="0.2">
      <c r="A324" s="251"/>
      <c r="B324" s="252"/>
      <c r="C324" s="252"/>
      <c r="D324" s="165" t="s">
        <v>6</v>
      </c>
      <c r="E324" s="63">
        <v>0</v>
      </c>
      <c r="F324" s="63">
        <v>0</v>
      </c>
      <c r="G324" s="63">
        <v>0</v>
      </c>
      <c r="H324" s="63">
        <v>0</v>
      </c>
      <c r="I324" s="63">
        <v>0</v>
      </c>
      <c r="J324" s="63">
        <v>0</v>
      </c>
      <c r="K324" s="63">
        <v>0</v>
      </c>
      <c r="L324" s="242"/>
      <c r="M324" s="242"/>
    </row>
    <row r="325" spans="1:13" ht="42.75" hidden="1" x14ac:dyDescent="0.2">
      <c r="A325" s="251"/>
      <c r="B325" s="252"/>
      <c r="C325" s="252"/>
      <c r="D325" s="165" t="s">
        <v>10</v>
      </c>
      <c r="E325" s="63">
        <v>0</v>
      </c>
      <c r="F325" s="63">
        <v>0</v>
      </c>
      <c r="G325" s="63">
        <v>0</v>
      </c>
      <c r="H325" s="63">
        <v>0</v>
      </c>
      <c r="I325" s="63">
        <v>0</v>
      </c>
      <c r="J325" s="63">
        <v>0</v>
      </c>
      <c r="K325" s="63">
        <v>0</v>
      </c>
      <c r="L325" s="242"/>
      <c r="M325" s="242"/>
    </row>
    <row r="326" spans="1:13" ht="23.25" hidden="1" customHeight="1" x14ac:dyDescent="0.2">
      <c r="A326" s="260"/>
      <c r="B326" s="272"/>
      <c r="C326" s="272"/>
      <c r="D326" s="153" t="s">
        <v>23</v>
      </c>
      <c r="E326" s="154">
        <f>E316</f>
        <v>0</v>
      </c>
      <c r="F326" s="154">
        <f>F316</f>
        <v>0</v>
      </c>
      <c r="G326" s="154">
        <f t="shared" ref="G326:K326" si="69">G316</f>
        <v>0</v>
      </c>
      <c r="H326" s="154">
        <f t="shared" si="69"/>
        <v>0</v>
      </c>
      <c r="I326" s="154">
        <f t="shared" si="69"/>
        <v>0</v>
      </c>
      <c r="J326" s="154">
        <f t="shared" si="69"/>
        <v>0</v>
      </c>
      <c r="K326" s="154">
        <f t="shared" si="69"/>
        <v>0</v>
      </c>
      <c r="L326" s="269"/>
      <c r="M326" s="269"/>
    </row>
    <row r="327" spans="1:13" ht="23.25" customHeight="1" x14ac:dyDescent="0.2">
      <c r="A327" s="243" t="s">
        <v>279</v>
      </c>
      <c r="B327" s="244"/>
      <c r="C327" s="244"/>
      <c r="D327" s="244"/>
      <c r="E327" s="244"/>
      <c r="F327" s="244"/>
      <c r="G327" s="244"/>
      <c r="H327" s="244"/>
      <c r="I327" s="244"/>
      <c r="J327" s="244"/>
      <c r="K327" s="244"/>
      <c r="L327" s="244"/>
      <c r="M327" s="245"/>
    </row>
    <row r="328" spans="1:13" ht="15" customHeight="1" x14ac:dyDescent="0.2">
      <c r="A328" s="246" t="s">
        <v>277</v>
      </c>
      <c r="B328" s="273" t="s">
        <v>280</v>
      </c>
      <c r="C328" s="247" t="s">
        <v>278</v>
      </c>
      <c r="D328" s="132" t="s">
        <v>2</v>
      </c>
      <c r="E328" s="63">
        <v>0</v>
      </c>
      <c r="F328" s="63">
        <v>1640</v>
      </c>
      <c r="G328" s="63">
        <v>0</v>
      </c>
      <c r="H328" s="63">
        <v>0</v>
      </c>
      <c r="I328" s="63">
        <v>328</v>
      </c>
      <c r="J328" s="63">
        <v>656</v>
      </c>
      <c r="K328" s="63">
        <v>656</v>
      </c>
      <c r="L328" s="248" t="s">
        <v>20</v>
      </c>
      <c r="M328" s="219"/>
    </row>
    <row r="329" spans="1:13" ht="30" x14ac:dyDescent="0.2">
      <c r="A329" s="246"/>
      <c r="B329" s="227"/>
      <c r="C329" s="247"/>
      <c r="D329" s="132" t="s">
        <v>1</v>
      </c>
      <c r="E329" s="63">
        <v>0</v>
      </c>
      <c r="F329" s="63">
        <v>0</v>
      </c>
      <c r="G329" s="63">
        <v>0</v>
      </c>
      <c r="H329" s="63">
        <v>0</v>
      </c>
      <c r="I329" s="63">
        <v>0</v>
      </c>
      <c r="J329" s="63">
        <v>0</v>
      </c>
      <c r="K329" s="63">
        <v>0</v>
      </c>
      <c r="L329" s="248"/>
      <c r="M329" s="220"/>
    </row>
    <row r="330" spans="1:13" ht="30" x14ac:dyDescent="0.2">
      <c r="A330" s="246"/>
      <c r="B330" s="227"/>
      <c r="C330" s="247"/>
      <c r="D330" s="132" t="s">
        <v>6</v>
      </c>
      <c r="E330" s="63">
        <v>0</v>
      </c>
      <c r="F330" s="63">
        <v>1640</v>
      </c>
      <c r="G330" s="63">
        <v>0</v>
      </c>
      <c r="H330" s="63">
        <v>0</v>
      </c>
      <c r="I330" s="63">
        <v>328</v>
      </c>
      <c r="J330" s="63">
        <v>656</v>
      </c>
      <c r="K330" s="63">
        <v>656</v>
      </c>
      <c r="L330" s="248"/>
      <c r="M330" s="220"/>
    </row>
    <row r="331" spans="1:13" ht="45" x14ac:dyDescent="0.2">
      <c r="A331" s="246"/>
      <c r="B331" s="227"/>
      <c r="C331" s="247"/>
      <c r="D331" s="132" t="s">
        <v>10</v>
      </c>
      <c r="E331" s="63">
        <v>0</v>
      </c>
      <c r="F331" s="63">
        <v>0</v>
      </c>
      <c r="G331" s="63">
        <v>0</v>
      </c>
      <c r="H331" s="63">
        <v>0</v>
      </c>
      <c r="I331" s="63">
        <v>0</v>
      </c>
      <c r="J331" s="63">
        <v>0</v>
      </c>
      <c r="K331" s="63">
        <v>0</v>
      </c>
      <c r="L331" s="248"/>
      <c r="M331" s="220"/>
    </row>
    <row r="332" spans="1:13" ht="15" x14ac:dyDescent="0.2">
      <c r="A332" s="246"/>
      <c r="B332" s="227"/>
      <c r="C332" s="247"/>
      <c r="D332" s="132" t="s">
        <v>23</v>
      </c>
      <c r="E332" s="63">
        <v>0</v>
      </c>
      <c r="F332" s="63">
        <v>0</v>
      </c>
      <c r="G332" s="63">
        <v>0</v>
      </c>
      <c r="H332" s="63">
        <v>0</v>
      </c>
      <c r="I332" s="63"/>
      <c r="J332" s="63">
        <v>0</v>
      </c>
      <c r="K332" s="63">
        <v>0</v>
      </c>
      <c r="L332" s="248"/>
      <c r="M332" s="221"/>
    </row>
    <row r="333" spans="1:13" ht="15" customHeight="1" x14ac:dyDescent="0.2">
      <c r="A333" s="246" t="s">
        <v>247</v>
      </c>
      <c r="B333" s="274" t="s">
        <v>281</v>
      </c>
      <c r="C333" s="247" t="s">
        <v>278</v>
      </c>
      <c r="D333" s="132" t="s">
        <v>2</v>
      </c>
      <c r="E333" s="63">
        <v>0</v>
      </c>
      <c r="F333" s="63">
        <v>1640</v>
      </c>
      <c r="G333" s="63">
        <v>0</v>
      </c>
      <c r="H333" s="63">
        <v>0</v>
      </c>
      <c r="I333" s="63">
        <v>328</v>
      </c>
      <c r="J333" s="63">
        <v>656</v>
      </c>
      <c r="K333" s="63">
        <v>656</v>
      </c>
      <c r="L333" s="248" t="s">
        <v>20</v>
      </c>
      <c r="M333" s="219"/>
    </row>
    <row r="334" spans="1:13" ht="28.5" customHeight="1" x14ac:dyDescent="0.2">
      <c r="A334" s="246"/>
      <c r="B334" s="274"/>
      <c r="C334" s="247"/>
      <c r="D334" s="132" t="s">
        <v>1</v>
      </c>
      <c r="E334" s="63">
        <v>0</v>
      </c>
      <c r="F334" s="63">
        <v>0</v>
      </c>
      <c r="G334" s="63">
        <v>0</v>
      </c>
      <c r="H334" s="63">
        <v>0</v>
      </c>
      <c r="I334" s="63">
        <v>0</v>
      </c>
      <c r="J334" s="63">
        <v>0</v>
      </c>
      <c r="K334" s="63">
        <v>0</v>
      </c>
      <c r="L334" s="248"/>
      <c r="M334" s="220"/>
    </row>
    <row r="335" spans="1:13" ht="31.5" customHeight="1" x14ac:dyDescent="0.2">
      <c r="A335" s="246"/>
      <c r="B335" s="274"/>
      <c r="C335" s="247"/>
      <c r="D335" s="132" t="s">
        <v>6</v>
      </c>
      <c r="E335" s="63">
        <v>0</v>
      </c>
      <c r="F335" s="63">
        <v>1640</v>
      </c>
      <c r="G335" s="63">
        <v>0</v>
      </c>
      <c r="H335" s="63">
        <v>0</v>
      </c>
      <c r="I335" s="63">
        <v>328</v>
      </c>
      <c r="J335" s="63">
        <v>656</v>
      </c>
      <c r="K335" s="63">
        <v>656</v>
      </c>
      <c r="L335" s="248"/>
      <c r="M335" s="220"/>
    </row>
    <row r="336" spans="1:13" ht="46.5" customHeight="1" x14ac:dyDescent="0.2">
      <c r="A336" s="246"/>
      <c r="B336" s="274"/>
      <c r="C336" s="247"/>
      <c r="D336" s="132" t="s">
        <v>10</v>
      </c>
      <c r="E336" s="63">
        <v>0</v>
      </c>
      <c r="F336" s="63">
        <v>0</v>
      </c>
      <c r="G336" s="63">
        <v>0</v>
      </c>
      <c r="H336" s="63">
        <v>0</v>
      </c>
      <c r="I336" s="63">
        <v>0</v>
      </c>
      <c r="J336" s="63">
        <v>0</v>
      </c>
      <c r="K336" s="63">
        <v>0</v>
      </c>
      <c r="L336" s="248"/>
      <c r="M336" s="220"/>
    </row>
    <row r="337" spans="1:14" ht="14.25" customHeight="1" x14ac:dyDescent="0.2">
      <c r="A337" s="246"/>
      <c r="B337" s="274"/>
      <c r="C337" s="247"/>
      <c r="D337" s="132" t="s">
        <v>23</v>
      </c>
      <c r="E337" s="63">
        <v>0</v>
      </c>
      <c r="F337" s="63">
        <v>0</v>
      </c>
      <c r="G337" s="63">
        <v>0</v>
      </c>
      <c r="H337" s="63">
        <v>0</v>
      </c>
      <c r="I337" s="63">
        <v>0</v>
      </c>
      <c r="J337" s="63">
        <v>0</v>
      </c>
      <c r="K337" s="63">
        <v>0</v>
      </c>
      <c r="L337" s="248"/>
      <c r="M337" s="221"/>
    </row>
    <row r="338" spans="1:14" ht="15" customHeight="1" x14ac:dyDescent="0.2">
      <c r="A338" s="251"/>
      <c r="B338" s="252" t="s">
        <v>104</v>
      </c>
      <c r="C338" s="252"/>
      <c r="D338" s="165" t="s">
        <v>2</v>
      </c>
      <c r="E338" s="63">
        <v>0</v>
      </c>
      <c r="F338" s="63">
        <v>1640</v>
      </c>
      <c r="G338" s="63">
        <v>0</v>
      </c>
      <c r="H338" s="63">
        <v>0</v>
      </c>
      <c r="I338" s="63">
        <v>328</v>
      </c>
      <c r="J338" s="63">
        <v>656</v>
      </c>
      <c r="K338" s="63">
        <v>656</v>
      </c>
      <c r="L338" s="242"/>
      <c r="M338" s="242"/>
    </row>
    <row r="339" spans="1:14" ht="32.25" customHeight="1" x14ac:dyDescent="0.2">
      <c r="A339" s="251"/>
      <c r="B339" s="252"/>
      <c r="C339" s="252"/>
      <c r="D339" s="165" t="s">
        <v>1</v>
      </c>
      <c r="E339" s="63">
        <v>0</v>
      </c>
      <c r="F339" s="63">
        <v>0</v>
      </c>
      <c r="G339" s="63">
        <v>0</v>
      </c>
      <c r="H339" s="63">
        <v>0</v>
      </c>
      <c r="I339" s="63"/>
      <c r="J339" s="63">
        <v>0</v>
      </c>
      <c r="K339" s="63">
        <v>0</v>
      </c>
      <c r="L339" s="242"/>
      <c r="M339" s="242"/>
    </row>
    <row r="340" spans="1:14" ht="34.5" customHeight="1" x14ac:dyDescent="0.2">
      <c r="A340" s="251"/>
      <c r="B340" s="252"/>
      <c r="C340" s="252"/>
      <c r="D340" s="165" t="s">
        <v>6</v>
      </c>
      <c r="E340" s="63">
        <v>0</v>
      </c>
      <c r="F340" s="63">
        <v>1640</v>
      </c>
      <c r="G340" s="63">
        <v>0</v>
      </c>
      <c r="H340" s="63">
        <v>0</v>
      </c>
      <c r="I340" s="63">
        <v>328</v>
      </c>
      <c r="J340" s="63">
        <v>656</v>
      </c>
      <c r="K340" s="63">
        <v>656</v>
      </c>
      <c r="L340" s="242"/>
      <c r="M340" s="242"/>
    </row>
    <row r="341" spans="1:14" ht="42.75" x14ac:dyDescent="0.2">
      <c r="A341" s="251"/>
      <c r="B341" s="252"/>
      <c r="C341" s="252"/>
      <c r="D341" s="165" t="s">
        <v>10</v>
      </c>
      <c r="E341" s="63">
        <v>0</v>
      </c>
      <c r="F341" s="63">
        <v>0</v>
      </c>
      <c r="G341" s="63">
        <v>0</v>
      </c>
      <c r="H341" s="63">
        <v>0</v>
      </c>
      <c r="I341" s="63">
        <v>0</v>
      </c>
      <c r="J341" s="63">
        <v>0</v>
      </c>
      <c r="K341" s="63">
        <v>0</v>
      </c>
      <c r="L341" s="242"/>
      <c r="M341" s="242"/>
    </row>
    <row r="342" spans="1:14" ht="14.25" x14ac:dyDescent="0.2">
      <c r="A342" s="251"/>
      <c r="B342" s="252"/>
      <c r="C342" s="252"/>
      <c r="D342" s="165" t="s">
        <v>23</v>
      </c>
      <c r="E342" s="63">
        <v>0</v>
      </c>
      <c r="F342" s="63">
        <v>0</v>
      </c>
      <c r="G342" s="63">
        <v>0</v>
      </c>
      <c r="H342" s="63">
        <v>0</v>
      </c>
      <c r="I342" s="63">
        <v>0</v>
      </c>
      <c r="J342" s="63">
        <v>0</v>
      </c>
      <c r="K342" s="63">
        <v>0</v>
      </c>
      <c r="L342" s="242"/>
      <c r="M342" s="242"/>
      <c r="N342" s="128" t="s">
        <v>252</v>
      </c>
    </row>
    <row r="343" spans="1:14" ht="14.25" x14ac:dyDescent="0.2">
      <c r="A343" s="260"/>
      <c r="B343" s="263" t="s">
        <v>283</v>
      </c>
      <c r="C343" s="264"/>
      <c r="D343" s="155" t="s">
        <v>2</v>
      </c>
      <c r="E343" s="156">
        <v>184248</v>
      </c>
      <c r="F343" s="156">
        <f>(G343+H343+I343+J343+K343)</f>
        <v>940850.29</v>
      </c>
      <c r="G343" s="156">
        <f>SUM(G344:G347)</f>
        <v>109107.7</v>
      </c>
      <c r="H343" s="156">
        <f>SUM(H344:H347)</f>
        <v>399829.45</v>
      </c>
      <c r="I343" s="156">
        <f>SUM(I344:I347)</f>
        <v>201515</v>
      </c>
      <c r="J343" s="156">
        <f>SUM(J344:J347)</f>
        <v>225882.14</v>
      </c>
      <c r="K343" s="156">
        <f>SUM(K344:K347)</f>
        <v>4516</v>
      </c>
      <c r="L343" s="269"/>
      <c r="M343" s="269"/>
    </row>
    <row r="344" spans="1:14" ht="28.5" x14ac:dyDescent="0.2">
      <c r="A344" s="261"/>
      <c r="B344" s="265"/>
      <c r="C344" s="266"/>
      <c r="D344" s="165" t="s">
        <v>1</v>
      </c>
      <c r="E344" s="63">
        <v>0</v>
      </c>
      <c r="F344" s="63">
        <v>73043.100000000006</v>
      </c>
      <c r="G344" s="63">
        <v>0</v>
      </c>
      <c r="H344" s="63">
        <f>H48+H119+H200+H286+H307+H323</f>
        <v>0</v>
      </c>
      <c r="I344" s="63">
        <f>I48+I119+I200+I286+I307+I323</f>
        <v>35849.4</v>
      </c>
      <c r="J344" s="63">
        <f>J48+J119+J200+J286+J307+J323</f>
        <v>37193.699999999997</v>
      </c>
      <c r="K344" s="63">
        <f>K48+K119+K200+K286+K307+K323</f>
        <v>0</v>
      </c>
      <c r="L344" s="270"/>
      <c r="M344" s="270"/>
    </row>
    <row r="345" spans="1:14" ht="28.5" x14ac:dyDescent="0.2">
      <c r="A345" s="261"/>
      <c r="B345" s="265"/>
      <c r="C345" s="266"/>
      <c r="D345" s="165" t="s">
        <v>6</v>
      </c>
      <c r="E345" s="63">
        <v>612</v>
      </c>
      <c r="F345" s="63">
        <f t="shared" ref="F345:F347" si="70">(G345+H345+I345+J345+K345)</f>
        <v>139700.95000000001</v>
      </c>
      <c r="G345" s="63">
        <f t="shared" ref="G345:H347" si="71">G49+G120+G201+G287+G308+G324</f>
        <v>99900</v>
      </c>
      <c r="H345" s="63">
        <f t="shared" si="71"/>
        <v>4813.25</v>
      </c>
      <c r="I345" s="63">
        <v>16277.8</v>
      </c>
      <c r="J345" s="63">
        <v>18053.900000000001</v>
      </c>
      <c r="K345" s="63">
        <v>656</v>
      </c>
      <c r="L345" s="270"/>
      <c r="M345" s="270"/>
    </row>
    <row r="346" spans="1:14" ht="42.75" x14ac:dyDescent="0.2">
      <c r="A346" s="261"/>
      <c r="B346" s="265"/>
      <c r="C346" s="266"/>
      <c r="D346" s="165" t="s">
        <v>10</v>
      </c>
      <c r="E346" s="63">
        <v>178536</v>
      </c>
      <c r="F346" s="63">
        <f t="shared" si="70"/>
        <v>717106.24000000011</v>
      </c>
      <c r="G346" s="63">
        <f t="shared" si="71"/>
        <v>8707.7000000000007</v>
      </c>
      <c r="H346" s="63">
        <f t="shared" si="71"/>
        <v>384516.2</v>
      </c>
      <c r="I346" s="63">
        <f>I50+I121+I202+I288+I309+I325</f>
        <v>149387.80000000002</v>
      </c>
      <c r="J346" s="63">
        <f>J50+J121+J202+J288+J309+J325</f>
        <v>170634.54</v>
      </c>
      <c r="K346" s="63">
        <v>3860</v>
      </c>
      <c r="L346" s="270"/>
      <c r="M346" s="270"/>
    </row>
    <row r="347" spans="1:14" ht="14.25" x14ac:dyDescent="0.2">
      <c r="A347" s="262"/>
      <c r="B347" s="267"/>
      <c r="C347" s="268"/>
      <c r="D347" s="165" t="s">
        <v>23</v>
      </c>
      <c r="E347" s="63">
        <v>5100</v>
      </c>
      <c r="F347" s="63">
        <f t="shared" si="70"/>
        <v>11000</v>
      </c>
      <c r="G347" s="63">
        <f t="shared" si="71"/>
        <v>500</v>
      </c>
      <c r="H347" s="63">
        <f t="shared" si="71"/>
        <v>10500</v>
      </c>
      <c r="I347" s="63">
        <f>I51+I122+I203+I289+I310+I326</f>
        <v>0</v>
      </c>
      <c r="J347" s="63">
        <f>J51+J122+J203+J289+J310+J326</f>
        <v>0</v>
      </c>
      <c r="K347" s="63">
        <f>K51+K122+K203+K289+K310+K326</f>
        <v>0</v>
      </c>
      <c r="L347" s="271"/>
      <c r="M347" s="271"/>
    </row>
    <row r="348" spans="1:14" x14ac:dyDescent="0.2">
      <c r="F348" s="100"/>
      <c r="K348" s="100"/>
    </row>
    <row r="349" spans="1:14" x14ac:dyDescent="0.2">
      <c r="F349" s="100"/>
      <c r="K349" s="100"/>
    </row>
    <row r="350" spans="1:14" x14ac:dyDescent="0.2">
      <c r="F350" s="100"/>
      <c r="K350" s="100"/>
    </row>
    <row r="351" spans="1:14" x14ac:dyDescent="0.2">
      <c r="F351" s="100"/>
      <c r="K351" s="100"/>
    </row>
    <row r="352" spans="1:14" x14ac:dyDescent="0.2">
      <c r="F352" s="100"/>
      <c r="K352" s="100"/>
    </row>
    <row r="353" spans="6:12" x14ac:dyDescent="0.2">
      <c r="F353" s="100"/>
      <c r="K353" s="100"/>
    </row>
    <row r="354" spans="6:12" x14ac:dyDescent="0.2">
      <c r="F354" s="100"/>
      <c r="K354" s="100"/>
    </row>
    <row r="355" spans="6:12" x14ac:dyDescent="0.2">
      <c r="F355" s="100"/>
      <c r="K355" s="100"/>
      <c r="L355" s="47" t="s">
        <v>109</v>
      </c>
    </row>
    <row r="356" spans="6:12" x14ac:dyDescent="0.2">
      <c r="F356" s="100"/>
      <c r="K356" s="100"/>
    </row>
    <row r="357" spans="6:12" x14ac:dyDescent="0.2">
      <c r="F357" s="100"/>
      <c r="K357" s="100"/>
    </row>
    <row r="358" spans="6:12" x14ac:dyDescent="0.2">
      <c r="F358" s="100"/>
      <c r="K358" s="100"/>
    </row>
    <row r="359" spans="6:12" x14ac:dyDescent="0.2">
      <c r="F359" s="100"/>
      <c r="K359" s="100"/>
    </row>
    <row r="360" spans="6:12" x14ac:dyDescent="0.2">
      <c r="F360" s="100"/>
      <c r="K360" s="100"/>
    </row>
    <row r="361" spans="6:12" x14ac:dyDescent="0.2">
      <c r="F361" s="100"/>
      <c r="K361" s="100"/>
    </row>
    <row r="362" spans="6:12" x14ac:dyDescent="0.2">
      <c r="F362" s="100"/>
      <c r="K362" s="100"/>
    </row>
    <row r="363" spans="6:12" x14ac:dyDescent="0.2">
      <c r="F363" s="100"/>
      <c r="K363" s="100"/>
    </row>
    <row r="364" spans="6:12" x14ac:dyDescent="0.2">
      <c r="F364" s="100"/>
      <c r="K364" s="100"/>
    </row>
    <row r="365" spans="6:12" x14ac:dyDescent="0.2">
      <c r="F365" s="100"/>
      <c r="K365" s="100"/>
    </row>
    <row r="366" spans="6:12" x14ac:dyDescent="0.2">
      <c r="F366" s="100"/>
      <c r="K366" s="100"/>
    </row>
    <row r="367" spans="6:12" x14ac:dyDescent="0.2">
      <c r="F367" s="100"/>
      <c r="K367" s="100"/>
    </row>
    <row r="368" spans="6:12" x14ac:dyDescent="0.2">
      <c r="F368" s="100"/>
      <c r="K368" s="100"/>
    </row>
    <row r="369" spans="6:11" x14ac:dyDescent="0.2">
      <c r="F369" s="100"/>
      <c r="K369" s="100"/>
    </row>
    <row r="370" spans="6:11" x14ac:dyDescent="0.2">
      <c r="F370" s="100"/>
      <c r="K370" s="100"/>
    </row>
    <row r="371" spans="6:11" x14ac:dyDescent="0.2">
      <c r="F371" s="100"/>
      <c r="K371" s="100"/>
    </row>
    <row r="372" spans="6:11" x14ac:dyDescent="0.2">
      <c r="F372" s="100"/>
      <c r="K372" s="100"/>
    </row>
    <row r="373" spans="6:11" x14ac:dyDescent="0.2">
      <c r="F373" s="100"/>
      <c r="K373" s="100"/>
    </row>
    <row r="374" spans="6:11" x14ac:dyDescent="0.2">
      <c r="F374" s="100"/>
      <c r="K374" s="100"/>
    </row>
    <row r="375" spans="6:11" x14ac:dyDescent="0.2">
      <c r="F375" s="100"/>
      <c r="K375" s="100"/>
    </row>
    <row r="376" spans="6:11" x14ac:dyDescent="0.2">
      <c r="F376" s="100"/>
      <c r="K376" s="100"/>
    </row>
    <row r="377" spans="6:11" x14ac:dyDescent="0.2">
      <c r="F377" s="100"/>
      <c r="K377" s="100"/>
    </row>
    <row r="378" spans="6:11" x14ac:dyDescent="0.2">
      <c r="F378" s="100"/>
      <c r="K378" s="100"/>
    </row>
    <row r="379" spans="6:11" x14ac:dyDescent="0.2">
      <c r="F379" s="100"/>
      <c r="K379" s="100"/>
    </row>
    <row r="380" spans="6:11" x14ac:dyDescent="0.2">
      <c r="F380" s="100"/>
      <c r="K380" s="100"/>
    </row>
    <row r="381" spans="6:11" x14ac:dyDescent="0.2">
      <c r="F381" s="100"/>
      <c r="K381" s="100"/>
    </row>
    <row r="382" spans="6:11" x14ac:dyDescent="0.2">
      <c r="F382" s="100"/>
      <c r="K382" s="100"/>
    </row>
    <row r="383" spans="6:11" x14ac:dyDescent="0.2">
      <c r="F383" s="100"/>
      <c r="K383" s="100"/>
    </row>
    <row r="384" spans="6:11" x14ac:dyDescent="0.2">
      <c r="F384" s="100"/>
      <c r="K384" s="100"/>
    </row>
    <row r="385" spans="6:11" x14ac:dyDescent="0.2">
      <c r="F385" s="100"/>
      <c r="K385" s="100"/>
    </row>
    <row r="386" spans="6:11" x14ac:dyDescent="0.2">
      <c r="F386" s="100"/>
      <c r="K386" s="100"/>
    </row>
    <row r="387" spans="6:11" x14ac:dyDescent="0.2">
      <c r="F387" s="100"/>
      <c r="K387" s="100"/>
    </row>
    <row r="388" spans="6:11" x14ac:dyDescent="0.2">
      <c r="F388" s="100"/>
      <c r="K388" s="100"/>
    </row>
    <row r="389" spans="6:11" x14ac:dyDescent="0.2">
      <c r="F389" s="100"/>
      <c r="K389" s="100"/>
    </row>
    <row r="390" spans="6:11" x14ac:dyDescent="0.2">
      <c r="F390" s="100"/>
      <c r="K390" s="100"/>
    </row>
    <row r="391" spans="6:11" x14ac:dyDescent="0.2">
      <c r="F391" s="100"/>
      <c r="K391" s="100"/>
    </row>
    <row r="392" spans="6:11" x14ac:dyDescent="0.2">
      <c r="F392" s="100"/>
      <c r="K392" s="100"/>
    </row>
    <row r="393" spans="6:11" x14ac:dyDescent="0.2">
      <c r="F393" s="100"/>
      <c r="K393" s="100"/>
    </row>
    <row r="394" spans="6:11" x14ac:dyDescent="0.2">
      <c r="F394" s="100"/>
      <c r="K394" s="100"/>
    </row>
    <row r="395" spans="6:11" x14ac:dyDescent="0.2">
      <c r="F395" s="100"/>
      <c r="K395" s="100"/>
    </row>
    <row r="396" spans="6:11" x14ac:dyDescent="0.2">
      <c r="F396" s="100"/>
      <c r="K396" s="100"/>
    </row>
    <row r="397" spans="6:11" x14ac:dyDescent="0.2">
      <c r="F397" s="100"/>
      <c r="K397" s="100"/>
    </row>
    <row r="398" spans="6:11" x14ac:dyDescent="0.2">
      <c r="F398" s="100"/>
      <c r="K398" s="100"/>
    </row>
    <row r="399" spans="6:11" x14ac:dyDescent="0.2">
      <c r="F399" s="100"/>
      <c r="K399" s="100"/>
    </row>
    <row r="400" spans="6:11" x14ac:dyDescent="0.2">
      <c r="F400" s="100"/>
      <c r="K400" s="100"/>
    </row>
    <row r="401" spans="6:11" x14ac:dyDescent="0.2">
      <c r="F401" s="100"/>
      <c r="K401" s="100"/>
    </row>
    <row r="402" spans="6:11" x14ac:dyDescent="0.2">
      <c r="F402" s="100"/>
      <c r="K402" s="100"/>
    </row>
    <row r="403" spans="6:11" x14ac:dyDescent="0.2">
      <c r="F403" s="100"/>
      <c r="K403" s="100"/>
    </row>
    <row r="404" spans="6:11" x14ac:dyDescent="0.2">
      <c r="F404" s="100"/>
      <c r="K404" s="100"/>
    </row>
    <row r="405" spans="6:11" x14ac:dyDescent="0.2">
      <c r="F405" s="100"/>
      <c r="K405" s="100"/>
    </row>
    <row r="406" spans="6:11" x14ac:dyDescent="0.2">
      <c r="F406" s="100"/>
      <c r="K406" s="100"/>
    </row>
    <row r="407" spans="6:11" x14ac:dyDescent="0.2">
      <c r="F407" s="100"/>
      <c r="K407" s="100"/>
    </row>
    <row r="408" spans="6:11" x14ac:dyDescent="0.2">
      <c r="F408" s="100"/>
      <c r="K408" s="100"/>
    </row>
    <row r="409" spans="6:11" x14ac:dyDescent="0.2">
      <c r="F409" s="100"/>
      <c r="K409" s="100"/>
    </row>
    <row r="410" spans="6:11" x14ac:dyDescent="0.2">
      <c r="F410" s="100"/>
      <c r="K410" s="100"/>
    </row>
    <row r="411" spans="6:11" x14ac:dyDescent="0.2">
      <c r="F411" s="100"/>
      <c r="K411" s="100"/>
    </row>
    <row r="412" spans="6:11" x14ac:dyDescent="0.2">
      <c r="F412" s="100"/>
      <c r="K412" s="100"/>
    </row>
    <row r="413" spans="6:11" x14ac:dyDescent="0.2">
      <c r="F413" s="100"/>
      <c r="K413" s="100"/>
    </row>
    <row r="414" spans="6:11" x14ac:dyDescent="0.2">
      <c r="F414" s="100"/>
      <c r="K414" s="100"/>
    </row>
    <row r="415" spans="6:11" x14ac:dyDescent="0.2">
      <c r="F415" s="100"/>
      <c r="K415" s="100"/>
    </row>
    <row r="416" spans="6:11" x14ac:dyDescent="0.2">
      <c r="F416" s="100"/>
      <c r="K416" s="100"/>
    </row>
    <row r="417" spans="6:11" x14ac:dyDescent="0.2">
      <c r="F417" s="100"/>
      <c r="K417" s="100"/>
    </row>
    <row r="418" spans="6:11" x14ac:dyDescent="0.2">
      <c r="F418" s="100"/>
      <c r="K418" s="100"/>
    </row>
    <row r="419" spans="6:11" x14ac:dyDescent="0.2">
      <c r="F419" s="100"/>
      <c r="K419" s="100"/>
    </row>
    <row r="420" spans="6:11" x14ac:dyDescent="0.2">
      <c r="F420" s="100"/>
      <c r="K420" s="100"/>
    </row>
    <row r="421" spans="6:11" x14ac:dyDescent="0.2">
      <c r="F421" s="100"/>
      <c r="K421" s="100"/>
    </row>
    <row r="422" spans="6:11" x14ac:dyDescent="0.2">
      <c r="F422" s="100"/>
      <c r="K422" s="100"/>
    </row>
    <row r="423" spans="6:11" x14ac:dyDescent="0.2">
      <c r="F423" s="100"/>
      <c r="K423" s="100"/>
    </row>
    <row r="424" spans="6:11" x14ac:dyDescent="0.2">
      <c r="F424" s="100"/>
      <c r="K424" s="100"/>
    </row>
    <row r="425" spans="6:11" x14ac:dyDescent="0.2">
      <c r="F425" s="100"/>
      <c r="K425" s="100"/>
    </row>
    <row r="426" spans="6:11" x14ac:dyDescent="0.2">
      <c r="F426" s="100"/>
      <c r="K426" s="100"/>
    </row>
    <row r="427" spans="6:11" x14ac:dyDescent="0.2">
      <c r="F427" s="100"/>
      <c r="K427" s="100"/>
    </row>
    <row r="428" spans="6:11" x14ac:dyDescent="0.2">
      <c r="F428" s="100"/>
      <c r="K428" s="100"/>
    </row>
    <row r="429" spans="6:11" x14ac:dyDescent="0.2">
      <c r="F429" s="100"/>
      <c r="K429" s="100"/>
    </row>
    <row r="430" spans="6:11" x14ac:dyDescent="0.2">
      <c r="F430" s="100"/>
      <c r="K430" s="100"/>
    </row>
    <row r="431" spans="6:11" x14ac:dyDescent="0.2">
      <c r="F431" s="100"/>
      <c r="K431" s="100"/>
    </row>
    <row r="432" spans="6:11" x14ac:dyDescent="0.2">
      <c r="F432" s="100"/>
      <c r="K432" s="100"/>
    </row>
    <row r="433" spans="6:11" x14ac:dyDescent="0.2">
      <c r="F433" s="100"/>
      <c r="K433" s="100"/>
    </row>
    <row r="434" spans="6:11" x14ac:dyDescent="0.2">
      <c r="F434" s="100"/>
      <c r="K434" s="100"/>
    </row>
    <row r="435" spans="6:11" x14ac:dyDescent="0.2">
      <c r="F435" s="100"/>
      <c r="K435" s="100"/>
    </row>
    <row r="436" spans="6:11" x14ac:dyDescent="0.2">
      <c r="F436" s="100"/>
      <c r="K436" s="100"/>
    </row>
    <row r="437" spans="6:11" x14ac:dyDescent="0.2">
      <c r="F437" s="100"/>
      <c r="K437" s="100"/>
    </row>
    <row r="438" spans="6:11" x14ac:dyDescent="0.2">
      <c r="F438" s="100"/>
      <c r="K438" s="100"/>
    </row>
    <row r="439" spans="6:11" x14ac:dyDescent="0.2">
      <c r="F439" s="100"/>
      <c r="K439" s="100"/>
    </row>
    <row r="440" spans="6:11" x14ac:dyDescent="0.2">
      <c r="F440" s="100"/>
      <c r="K440" s="100"/>
    </row>
    <row r="441" spans="6:11" x14ac:dyDescent="0.2">
      <c r="F441" s="100"/>
      <c r="K441" s="100"/>
    </row>
    <row r="442" spans="6:11" x14ac:dyDescent="0.2">
      <c r="F442" s="100"/>
      <c r="K442" s="100"/>
    </row>
    <row r="443" spans="6:11" x14ac:dyDescent="0.2">
      <c r="F443" s="100"/>
      <c r="K443" s="100"/>
    </row>
    <row r="444" spans="6:11" x14ac:dyDescent="0.2">
      <c r="F444" s="100"/>
      <c r="K444" s="100"/>
    </row>
    <row r="445" spans="6:11" x14ac:dyDescent="0.2">
      <c r="F445" s="100"/>
      <c r="K445" s="100"/>
    </row>
    <row r="446" spans="6:11" x14ac:dyDescent="0.2">
      <c r="F446" s="100"/>
      <c r="K446" s="100"/>
    </row>
    <row r="447" spans="6:11" x14ac:dyDescent="0.2">
      <c r="F447" s="100"/>
      <c r="K447" s="100"/>
    </row>
    <row r="448" spans="6:11" x14ac:dyDescent="0.2">
      <c r="F448" s="100"/>
      <c r="K448" s="100"/>
    </row>
    <row r="449" spans="6:11" x14ac:dyDescent="0.2">
      <c r="F449" s="100"/>
      <c r="K449" s="100"/>
    </row>
    <row r="450" spans="6:11" x14ac:dyDescent="0.2">
      <c r="F450" s="100"/>
      <c r="K450" s="100"/>
    </row>
    <row r="451" spans="6:11" x14ac:dyDescent="0.2">
      <c r="F451" s="100"/>
      <c r="K451" s="100"/>
    </row>
    <row r="452" spans="6:11" x14ac:dyDescent="0.2">
      <c r="F452" s="100"/>
      <c r="K452" s="100"/>
    </row>
    <row r="453" spans="6:11" x14ac:dyDescent="0.2">
      <c r="F453" s="100"/>
      <c r="K453" s="100"/>
    </row>
    <row r="454" spans="6:11" x14ac:dyDescent="0.2">
      <c r="F454" s="100"/>
      <c r="K454" s="100"/>
    </row>
    <row r="455" spans="6:11" x14ac:dyDescent="0.2">
      <c r="F455" s="100"/>
      <c r="K455" s="100"/>
    </row>
    <row r="456" spans="6:11" x14ac:dyDescent="0.2">
      <c r="F456" s="100"/>
      <c r="K456" s="100"/>
    </row>
    <row r="457" spans="6:11" x14ac:dyDescent="0.2">
      <c r="F457" s="100"/>
      <c r="K457" s="100"/>
    </row>
    <row r="458" spans="6:11" x14ac:dyDescent="0.2">
      <c r="F458" s="100"/>
      <c r="K458" s="100"/>
    </row>
    <row r="459" spans="6:11" x14ac:dyDescent="0.2">
      <c r="F459" s="100"/>
      <c r="K459" s="100"/>
    </row>
    <row r="460" spans="6:11" x14ac:dyDescent="0.2">
      <c r="F460" s="100"/>
      <c r="K460" s="100"/>
    </row>
    <row r="461" spans="6:11" x14ac:dyDescent="0.2">
      <c r="F461" s="100"/>
      <c r="K461" s="100"/>
    </row>
    <row r="462" spans="6:11" x14ac:dyDescent="0.2">
      <c r="F462" s="100"/>
      <c r="K462" s="100"/>
    </row>
    <row r="463" spans="6:11" x14ac:dyDescent="0.2">
      <c r="F463" s="100"/>
      <c r="K463" s="100"/>
    </row>
    <row r="464" spans="6:11" x14ac:dyDescent="0.2">
      <c r="F464" s="100"/>
      <c r="K464" s="100"/>
    </row>
    <row r="465" spans="6:11" x14ac:dyDescent="0.2">
      <c r="F465" s="100"/>
      <c r="K465" s="100"/>
    </row>
    <row r="466" spans="6:11" x14ac:dyDescent="0.2">
      <c r="F466" s="100"/>
      <c r="K466" s="100"/>
    </row>
    <row r="467" spans="6:11" x14ac:dyDescent="0.2">
      <c r="F467" s="100"/>
      <c r="K467" s="100"/>
    </row>
    <row r="468" spans="6:11" x14ac:dyDescent="0.2">
      <c r="F468" s="100"/>
      <c r="K468" s="100"/>
    </row>
    <row r="469" spans="6:11" x14ac:dyDescent="0.2">
      <c r="F469" s="100"/>
      <c r="K469" s="100"/>
    </row>
    <row r="470" spans="6:11" x14ac:dyDescent="0.2">
      <c r="F470" s="100"/>
      <c r="K470" s="100"/>
    </row>
    <row r="471" spans="6:11" x14ac:dyDescent="0.2">
      <c r="F471" s="100"/>
      <c r="K471" s="100"/>
    </row>
    <row r="472" spans="6:11" x14ac:dyDescent="0.2">
      <c r="F472" s="100"/>
      <c r="K472" s="100"/>
    </row>
    <row r="473" spans="6:11" x14ac:dyDescent="0.2">
      <c r="F473" s="100"/>
      <c r="K473" s="100"/>
    </row>
    <row r="474" spans="6:11" x14ac:dyDescent="0.2">
      <c r="F474" s="100"/>
      <c r="K474" s="100"/>
    </row>
    <row r="475" spans="6:11" x14ac:dyDescent="0.2">
      <c r="F475" s="100"/>
      <c r="K475" s="100"/>
    </row>
    <row r="476" spans="6:11" x14ac:dyDescent="0.2">
      <c r="F476" s="100"/>
      <c r="K476" s="100"/>
    </row>
    <row r="477" spans="6:11" x14ac:dyDescent="0.2">
      <c r="F477" s="100"/>
      <c r="K477" s="100"/>
    </row>
    <row r="478" spans="6:11" x14ac:dyDescent="0.2">
      <c r="F478" s="100"/>
      <c r="K478" s="100"/>
    </row>
    <row r="479" spans="6:11" x14ac:dyDescent="0.2">
      <c r="F479" s="100"/>
      <c r="K479" s="100"/>
    </row>
    <row r="480" spans="6:11" x14ac:dyDescent="0.2">
      <c r="F480" s="100"/>
      <c r="K480" s="100"/>
    </row>
    <row r="481" spans="6:11" x14ac:dyDescent="0.2">
      <c r="F481" s="100"/>
      <c r="K481" s="100"/>
    </row>
    <row r="482" spans="6:11" x14ac:dyDescent="0.2">
      <c r="F482" s="100"/>
      <c r="K482" s="100"/>
    </row>
    <row r="483" spans="6:11" x14ac:dyDescent="0.2">
      <c r="F483" s="100"/>
      <c r="K483" s="100"/>
    </row>
    <row r="484" spans="6:11" x14ac:dyDescent="0.2">
      <c r="F484" s="100"/>
      <c r="K484" s="100"/>
    </row>
    <row r="485" spans="6:11" x14ac:dyDescent="0.2">
      <c r="F485" s="100"/>
      <c r="K485" s="100"/>
    </row>
    <row r="486" spans="6:11" x14ac:dyDescent="0.2">
      <c r="F486" s="100"/>
      <c r="K486" s="100"/>
    </row>
    <row r="487" spans="6:11" x14ac:dyDescent="0.2">
      <c r="F487" s="100"/>
      <c r="K487" s="100"/>
    </row>
    <row r="488" spans="6:11" x14ac:dyDescent="0.2">
      <c r="F488" s="100"/>
      <c r="K488" s="100"/>
    </row>
    <row r="489" spans="6:11" x14ac:dyDescent="0.2">
      <c r="F489" s="100"/>
      <c r="K489" s="100"/>
    </row>
    <row r="490" spans="6:11" x14ac:dyDescent="0.2">
      <c r="F490" s="100"/>
      <c r="K490" s="100"/>
    </row>
    <row r="491" spans="6:11" x14ac:dyDescent="0.2">
      <c r="F491" s="100"/>
      <c r="K491" s="100"/>
    </row>
    <row r="492" spans="6:11" x14ac:dyDescent="0.2">
      <c r="F492" s="100"/>
      <c r="K492" s="100"/>
    </row>
    <row r="493" spans="6:11" x14ac:dyDescent="0.2">
      <c r="F493" s="100"/>
      <c r="K493" s="100"/>
    </row>
    <row r="494" spans="6:11" x14ac:dyDescent="0.2">
      <c r="F494" s="100"/>
      <c r="K494" s="100"/>
    </row>
    <row r="495" spans="6:11" x14ac:dyDescent="0.2">
      <c r="F495" s="100"/>
      <c r="K495" s="100"/>
    </row>
    <row r="496" spans="6:11" x14ac:dyDescent="0.2">
      <c r="F496" s="100"/>
      <c r="K496" s="100"/>
    </row>
    <row r="497" spans="6:11" x14ac:dyDescent="0.2">
      <c r="F497" s="100"/>
      <c r="K497" s="100"/>
    </row>
    <row r="498" spans="6:11" x14ac:dyDescent="0.2">
      <c r="F498" s="100"/>
      <c r="K498" s="100"/>
    </row>
    <row r="499" spans="6:11" x14ac:dyDescent="0.2">
      <c r="F499" s="100"/>
      <c r="K499" s="100"/>
    </row>
    <row r="500" spans="6:11" x14ac:dyDescent="0.2">
      <c r="F500" s="100"/>
      <c r="K500" s="100"/>
    </row>
    <row r="501" spans="6:11" x14ac:dyDescent="0.2">
      <c r="F501" s="100"/>
      <c r="K501" s="100"/>
    </row>
    <row r="502" spans="6:11" x14ac:dyDescent="0.2">
      <c r="F502" s="100"/>
      <c r="K502" s="100"/>
    </row>
    <row r="503" spans="6:11" x14ac:dyDescent="0.2">
      <c r="F503" s="100"/>
      <c r="K503" s="100"/>
    </row>
    <row r="504" spans="6:11" x14ac:dyDescent="0.2">
      <c r="F504" s="100"/>
      <c r="K504" s="100"/>
    </row>
    <row r="505" spans="6:11" x14ac:dyDescent="0.2">
      <c r="F505" s="100"/>
      <c r="K505" s="100"/>
    </row>
    <row r="506" spans="6:11" x14ac:dyDescent="0.2">
      <c r="F506" s="100"/>
      <c r="K506" s="100"/>
    </row>
    <row r="507" spans="6:11" x14ac:dyDescent="0.2">
      <c r="F507" s="100"/>
      <c r="K507" s="100"/>
    </row>
    <row r="508" spans="6:11" x14ac:dyDescent="0.2">
      <c r="F508" s="100"/>
      <c r="K508" s="100"/>
    </row>
    <row r="509" spans="6:11" x14ac:dyDescent="0.2">
      <c r="F509" s="100"/>
      <c r="K509" s="100"/>
    </row>
    <row r="510" spans="6:11" x14ac:dyDescent="0.2">
      <c r="F510" s="100"/>
      <c r="K510" s="100"/>
    </row>
    <row r="511" spans="6:11" x14ac:dyDescent="0.2">
      <c r="F511" s="100"/>
      <c r="K511" s="100"/>
    </row>
    <row r="512" spans="6:11" x14ac:dyDescent="0.2">
      <c r="F512" s="100"/>
      <c r="K512" s="100"/>
    </row>
    <row r="513" spans="6:11" x14ac:dyDescent="0.2">
      <c r="F513" s="100"/>
      <c r="K513" s="100"/>
    </row>
    <row r="514" spans="6:11" x14ac:dyDescent="0.2">
      <c r="F514" s="100"/>
      <c r="K514" s="100"/>
    </row>
    <row r="515" spans="6:11" x14ac:dyDescent="0.2">
      <c r="F515" s="100"/>
      <c r="K515" s="100"/>
    </row>
    <row r="516" spans="6:11" x14ac:dyDescent="0.2">
      <c r="F516" s="100"/>
      <c r="K516" s="100"/>
    </row>
    <row r="517" spans="6:11" x14ac:dyDescent="0.2">
      <c r="F517" s="100"/>
      <c r="K517" s="100"/>
    </row>
    <row r="518" spans="6:11" x14ac:dyDescent="0.2">
      <c r="F518" s="100"/>
      <c r="K518" s="100"/>
    </row>
    <row r="519" spans="6:11" x14ac:dyDescent="0.2">
      <c r="F519" s="100"/>
      <c r="K519" s="100"/>
    </row>
    <row r="520" spans="6:11" x14ac:dyDescent="0.2">
      <c r="F520" s="100"/>
      <c r="K520" s="100"/>
    </row>
    <row r="521" spans="6:11" x14ac:dyDescent="0.2">
      <c r="F521" s="100"/>
      <c r="K521" s="100"/>
    </row>
    <row r="522" spans="6:11" x14ac:dyDescent="0.2">
      <c r="F522" s="100"/>
      <c r="K522" s="100"/>
    </row>
    <row r="523" spans="6:11" x14ac:dyDescent="0.2">
      <c r="F523" s="100"/>
      <c r="K523" s="100"/>
    </row>
    <row r="524" spans="6:11" x14ac:dyDescent="0.2">
      <c r="F524" s="100"/>
      <c r="K524" s="100"/>
    </row>
    <row r="525" spans="6:11" x14ac:dyDescent="0.2">
      <c r="F525" s="100"/>
      <c r="K525" s="100"/>
    </row>
    <row r="526" spans="6:11" x14ac:dyDescent="0.2">
      <c r="F526" s="100"/>
      <c r="K526" s="100"/>
    </row>
    <row r="527" spans="6:11" x14ac:dyDescent="0.2">
      <c r="F527" s="100"/>
      <c r="K527" s="100"/>
    </row>
    <row r="528" spans="6:11" x14ac:dyDescent="0.2">
      <c r="F528" s="100"/>
      <c r="K528" s="100"/>
    </row>
    <row r="529" spans="6:11" x14ac:dyDescent="0.2">
      <c r="F529" s="100"/>
      <c r="K529" s="100"/>
    </row>
    <row r="530" spans="6:11" x14ac:dyDescent="0.2">
      <c r="F530" s="100"/>
      <c r="K530" s="100"/>
    </row>
    <row r="531" spans="6:11" x14ac:dyDescent="0.2">
      <c r="F531" s="100"/>
      <c r="K531" s="100"/>
    </row>
    <row r="532" spans="6:11" x14ac:dyDescent="0.2">
      <c r="F532" s="100"/>
      <c r="K532" s="100"/>
    </row>
    <row r="533" spans="6:11" x14ac:dyDescent="0.2">
      <c r="F533" s="100"/>
      <c r="K533" s="100"/>
    </row>
    <row r="534" spans="6:11" x14ac:dyDescent="0.2">
      <c r="F534" s="100"/>
      <c r="K534" s="100"/>
    </row>
    <row r="535" spans="6:11" x14ac:dyDescent="0.2">
      <c r="F535" s="100"/>
      <c r="K535" s="100"/>
    </row>
    <row r="536" spans="6:11" x14ac:dyDescent="0.2">
      <c r="F536" s="100"/>
      <c r="K536" s="100"/>
    </row>
    <row r="537" spans="6:11" x14ac:dyDescent="0.2">
      <c r="F537" s="100"/>
      <c r="K537" s="100"/>
    </row>
    <row r="538" spans="6:11" x14ac:dyDescent="0.2">
      <c r="F538" s="100"/>
      <c r="K538" s="100"/>
    </row>
    <row r="539" spans="6:11" x14ac:dyDescent="0.2">
      <c r="F539" s="100"/>
      <c r="K539" s="100"/>
    </row>
    <row r="540" spans="6:11" x14ac:dyDescent="0.2">
      <c r="F540" s="100"/>
      <c r="K540" s="100"/>
    </row>
    <row r="541" spans="6:11" x14ac:dyDescent="0.2">
      <c r="F541" s="100"/>
      <c r="K541" s="100"/>
    </row>
    <row r="542" spans="6:11" x14ac:dyDescent="0.2">
      <c r="F542" s="100"/>
      <c r="K542" s="100"/>
    </row>
    <row r="543" spans="6:11" x14ac:dyDescent="0.2">
      <c r="F543" s="100"/>
      <c r="K543" s="100"/>
    </row>
    <row r="544" spans="6:11" x14ac:dyDescent="0.2">
      <c r="F544" s="100"/>
      <c r="K544" s="100"/>
    </row>
    <row r="545" spans="6:11" x14ac:dyDescent="0.2">
      <c r="F545" s="100"/>
      <c r="K545" s="100"/>
    </row>
    <row r="546" spans="6:11" x14ac:dyDescent="0.2">
      <c r="F546" s="100"/>
      <c r="K546" s="100"/>
    </row>
    <row r="547" spans="6:11" x14ac:dyDescent="0.2">
      <c r="F547" s="100"/>
      <c r="K547" s="100"/>
    </row>
    <row r="548" spans="6:11" x14ac:dyDescent="0.2">
      <c r="F548" s="100"/>
      <c r="K548" s="100"/>
    </row>
    <row r="549" spans="6:11" x14ac:dyDescent="0.2">
      <c r="F549" s="100"/>
      <c r="K549" s="100"/>
    </row>
    <row r="550" spans="6:11" x14ac:dyDescent="0.2">
      <c r="F550" s="100"/>
      <c r="K550" s="100"/>
    </row>
    <row r="551" spans="6:11" x14ac:dyDescent="0.2">
      <c r="F551" s="100"/>
      <c r="K551" s="100"/>
    </row>
    <row r="552" spans="6:11" x14ac:dyDescent="0.2">
      <c r="F552" s="100"/>
      <c r="K552" s="100"/>
    </row>
    <row r="553" spans="6:11" x14ac:dyDescent="0.2">
      <c r="F553" s="100"/>
      <c r="K553" s="100"/>
    </row>
    <row r="554" spans="6:11" x14ac:dyDescent="0.2">
      <c r="F554" s="100"/>
      <c r="K554" s="100"/>
    </row>
    <row r="555" spans="6:11" x14ac:dyDescent="0.2">
      <c r="F555" s="100"/>
      <c r="K555" s="100"/>
    </row>
    <row r="556" spans="6:11" x14ac:dyDescent="0.2">
      <c r="F556" s="100"/>
      <c r="K556" s="100"/>
    </row>
    <row r="557" spans="6:11" x14ac:dyDescent="0.2">
      <c r="F557" s="100"/>
      <c r="K557" s="100"/>
    </row>
    <row r="558" spans="6:11" x14ac:dyDescent="0.2">
      <c r="F558" s="100"/>
      <c r="K558" s="100"/>
    </row>
    <row r="559" spans="6:11" x14ac:dyDescent="0.2">
      <c r="F559" s="100"/>
      <c r="K559" s="100"/>
    </row>
    <row r="560" spans="6:11" x14ac:dyDescent="0.2">
      <c r="F560" s="100"/>
      <c r="K560" s="100"/>
    </row>
    <row r="561" spans="6:11" x14ac:dyDescent="0.2">
      <c r="F561" s="100"/>
      <c r="K561" s="100"/>
    </row>
    <row r="562" spans="6:11" x14ac:dyDescent="0.2">
      <c r="F562" s="100"/>
      <c r="K562" s="100"/>
    </row>
    <row r="563" spans="6:11" x14ac:dyDescent="0.2">
      <c r="F563" s="100"/>
      <c r="K563" s="100"/>
    </row>
    <row r="564" spans="6:11" x14ac:dyDescent="0.2">
      <c r="F564" s="100"/>
      <c r="K564" s="100"/>
    </row>
    <row r="565" spans="6:11" x14ac:dyDescent="0.2">
      <c r="F565" s="100"/>
      <c r="K565" s="100"/>
    </row>
    <row r="566" spans="6:11" x14ac:dyDescent="0.2">
      <c r="F566" s="100"/>
      <c r="K566" s="100"/>
    </row>
    <row r="567" spans="6:11" x14ac:dyDescent="0.2">
      <c r="F567" s="100"/>
      <c r="K567" s="100"/>
    </row>
    <row r="568" spans="6:11" x14ac:dyDescent="0.2">
      <c r="F568" s="100"/>
      <c r="K568" s="100"/>
    </row>
    <row r="569" spans="6:11" x14ac:dyDescent="0.2">
      <c r="F569" s="100"/>
      <c r="K569" s="100"/>
    </row>
    <row r="570" spans="6:11" x14ac:dyDescent="0.2">
      <c r="F570" s="100"/>
      <c r="K570" s="100"/>
    </row>
    <row r="571" spans="6:11" x14ac:dyDescent="0.2">
      <c r="F571" s="100"/>
      <c r="K571" s="100"/>
    </row>
    <row r="572" spans="6:11" x14ac:dyDescent="0.2">
      <c r="F572" s="100"/>
      <c r="K572" s="100"/>
    </row>
    <row r="573" spans="6:11" x14ac:dyDescent="0.2">
      <c r="F573" s="100"/>
      <c r="K573" s="100"/>
    </row>
    <row r="574" spans="6:11" x14ac:dyDescent="0.2">
      <c r="F574" s="100"/>
      <c r="K574" s="100"/>
    </row>
    <row r="575" spans="6:11" x14ac:dyDescent="0.2">
      <c r="F575" s="100"/>
      <c r="K575" s="100"/>
    </row>
    <row r="576" spans="6:11" x14ac:dyDescent="0.2">
      <c r="F576" s="100"/>
      <c r="K576" s="100"/>
    </row>
    <row r="577" spans="6:11" x14ac:dyDescent="0.2">
      <c r="F577" s="100"/>
      <c r="K577" s="100"/>
    </row>
    <row r="578" spans="6:11" x14ac:dyDescent="0.2">
      <c r="F578" s="100"/>
      <c r="K578" s="100"/>
    </row>
    <row r="579" spans="6:11" x14ac:dyDescent="0.2">
      <c r="F579" s="100"/>
      <c r="K579" s="100"/>
    </row>
    <row r="580" spans="6:11" x14ac:dyDescent="0.2">
      <c r="F580" s="100"/>
      <c r="K580" s="100"/>
    </row>
    <row r="581" spans="6:11" x14ac:dyDescent="0.2">
      <c r="F581" s="100"/>
      <c r="K581" s="100"/>
    </row>
    <row r="582" spans="6:11" x14ac:dyDescent="0.2">
      <c r="F582" s="100"/>
      <c r="K582" s="100"/>
    </row>
    <row r="583" spans="6:11" x14ac:dyDescent="0.2">
      <c r="F583" s="100"/>
      <c r="K583" s="100"/>
    </row>
    <row r="584" spans="6:11" x14ac:dyDescent="0.2">
      <c r="F584" s="100"/>
      <c r="K584" s="100"/>
    </row>
    <row r="585" spans="6:11" x14ac:dyDescent="0.2">
      <c r="F585" s="100"/>
      <c r="K585" s="100"/>
    </row>
    <row r="586" spans="6:11" x14ac:dyDescent="0.2">
      <c r="F586" s="100"/>
      <c r="K586" s="100"/>
    </row>
    <row r="587" spans="6:11" x14ac:dyDescent="0.2">
      <c r="F587" s="100"/>
      <c r="K587" s="100"/>
    </row>
    <row r="588" spans="6:11" x14ac:dyDescent="0.2">
      <c r="F588" s="100"/>
      <c r="K588" s="100"/>
    </row>
    <row r="589" spans="6:11" x14ac:dyDescent="0.2">
      <c r="F589" s="100"/>
      <c r="K589" s="100"/>
    </row>
    <row r="590" spans="6:11" x14ac:dyDescent="0.2">
      <c r="F590" s="100"/>
      <c r="K590" s="100"/>
    </row>
    <row r="591" spans="6:11" x14ac:dyDescent="0.2">
      <c r="F591" s="100"/>
      <c r="K591" s="100"/>
    </row>
    <row r="592" spans="6:11" x14ac:dyDescent="0.2">
      <c r="F592" s="100"/>
      <c r="K592" s="100"/>
    </row>
    <row r="593" spans="6:11" x14ac:dyDescent="0.2">
      <c r="F593" s="100"/>
      <c r="K593" s="100"/>
    </row>
    <row r="594" spans="6:11" x14ac:dyDescent="0.2">
      <c r="F594" s="100"/>
      <c r="K594" s="100"/>
    </row>
    <row r="595" spans="6:11" x14ac:dyDescent="0.2">
      <c r="F595" s="100"/>
      <c r="K595" s="100"/>
    </row>
    <row r="596" spans="6:11" x14ac:dyDescent="0.2">
      <c r="F596" s="100"/>
      <c r="K596" s="100"/>
    </row>
    <row r="597" spans="6:11" x14ac:dyDescent="0.2">
      <c r="F597" s="100"/>
      <c r="K597" s="100"/>
    </row>
    <row r="598" spans="6:11" x14ac:dyDescent="0.2">
      <c r="F598" s="100"/>
      <c r="K598" s="100"/>
    </row>
    <row r="599" spans="6:11" x14ac:dyDescent="0.2">
      <c r="F599" s="100"/>
      <c r="K599" s="100"/>
    </row>
    <row r="600" spans="6:11" x14ac:dyDescent="0.2">
      <c r="F600" s="100"/>
      <c r="K600" s="100"/>
    </row>
    <row r="601" spans="6:11" x14ac:dyDescent="0.2">
      <c r="F601" s="100"/>
      <c r="K601" s="100"/>
    </row>
    <row r="602" spans="6:11" x14ac:dyDescent="0.2">
      <c r="F602" s="100"/>
      <c r="K602" s="100"/>
    </row>
    <row r="603" spans="6:11" x14ac:dyDescent="0.2">
      <c r="F603" s="100"/>
      <c r="K603" s="100"/>
    </row>
    <row r="604" spans="6:11" x14ac:dyDescent="0.2">
      <c r="F604" s="100"/>
      <c r="K604" s="100"/>
    </row>
    <row r="605" spans="6:11" x14ac:dyDescent="0.2">
      <c r="F605" s="100"/>
      <c r="K605" s="100"/>
    </row>
    <row r="606" spans="6:11" x14ac:dyDescent="0.2">
      <c r="F606" s="100"/>
      <c r="K606" s="100"/>
    </row>
    <row r="607" spans="6:11" x14ac:dyDescent="0.2">
      <c r="F607" s="100"/>
      <c r="K607" s="100"/>
    </row>
    <row r="608" spans="6:11" x14ac:dyDescent="0.2">
      <c r="F608" s="100"/>
      <c r="K608" s="100"/>
    </row>
    <row r="609" spans="6:11" x14ac:dyDescent="0.2">
      <c r="F609" s="100"/>
      <c r="K609" s="100"/>
    </row>
    <row r="610" spans="6:11" x14ac:dyDescent="0.2">
      <c r="F610" s="100"/>
      <c r="K610" s="100"/>
    </row>
    <row r="611" spans="6:11" x14ac:dyDescent="0.2">
      <c r="F611" s="100"/>
      <c r="K611" s="100"/>
    </row>
    <row r="612" spans="6:11" x14ac:dyDescent="0.2">
      <c r="F612" s="100"/>
      <c r="K612" s="100"/>
    </row>
    <row r="613" spans="6:11" x14ac:dyDescent="0.2">
      <c r="F613" s="100"/>
      <c r="K613" s="100"/>
    </row>
    <row r="614" spans="6:11" x14ac:dyDescent="0.2">
      <c r="F614" s="100"/>
      <c r="K614" s="100"/>
    </row>
    <row r="615" spans="6:11" x14ac:dyDescent="0.2">
      <c r="F615" s="100"/>
      <c r="K615" s="100"/>
    </row>
    <row r="616" spans="6:11" x14ac:dyDescent="0.2">
      <c r="F616" s="100"/>
      <c r="K616" s="100"/>
    </row>
    <row r="617" spans="6:11" x14ac:dyDescent="0.2">
      <c r="F617" s="100"/>
      <c r="K617" s="100"/>
    </row>
    <row r="618" spans="6:11" x14ac:dyDescent="0.2">
      <c r="F618" s="100"/>
      <c r="K618" s="100"/>
    </row>
    <row r="619" spans="6:11" x14ac:dyDescent="0.2">
      <c r="F619" s="100"/>
      <c r="K619" s="100"/>
    </row>
    <row r="620" spans="6:11" x14ac:dyDescent="0.2">
      <c r="F620" s="100"/>
      <c r="K620" s="100"/>
    </row>
    <row r="621" spans="6:11" x14ac:dyDescent="0.2">
      <c r="F621" s="100"/>
      <c r="K621" s="100"/>
    </row>
    <row r="622" spans="6:11" x14ac:dyDescent="0.2">
      <c r="F622" s="100"/>
      <c r="K622" s="100"/>
    </row>
    <row r="623" spans="6:11" x14ac:dyDescent="0.2">
      <c r="F623" s="100"/>
      <c r="K623" s="100"/>
    </row>
    <row r="624" spans="6:11" x14ac:dyDescent="0.2">
      <c r="F624" s="100"/>
      <c r="K624" s="100"/>
    </row>
    <row r="625" spans="6:11" x14ac:dyDescent="0.2">
      <c r="F625" s="100"/>
      <c r="K625" s="100"/>
    </row>
    <row r="626" spans="6:11" x14ac:dyDescent="0.2">
      <c r="F626" s="100"/>
      <c r="K626" s="100"/>
    </row>
    <row r="627" spans="6:11" x14ac:dyDescent="0.2">
      <c r="F627" s="100"/>
      <c r="K627" s="100"/>
    </row>
    <row r="628" spans="6:11" x14ac:dyDescent="0.2">
      <c r="F628" s="100"/>
      <c r="K628" s="100"/>
    </row>
    <row r="629" spans="6:11" x14ac:dyDescent="0.2">
      <c r="F629" s="100"/>
      <c r="K629" s="100"/>
    </row>
    <row r="630" spans="6:11" x14ac:dyDescent="0.2">
      <c r="F630" s="100"/>
      <c r="K630" s="100"/>
    </row>
    <row r="631" spans="6:11" x14ac:dyDescent="0.2">
      <c r="F631" s="100"/>
      <c r="K631" s="100"/>
    </row>
    <row r="632" spans="6:11" x14ac:dyDescent="0.2">
      <c r="F632" s="100"/>
      <c r="K632" s="100"/>
    </row>
    <row r="633" spans="6:11" x14ac:dyDescent="0.2">
      <c r="F633" s="100"/>
      <c r="K633" s="100"/>
    </row>
    <row r="634" spans="6:11" x14ac:dyDescent="0.2">
      <c r="F634" s="100"/>
      <c r="K634" s="100"/>
    </row>
    <row r="635" spans="6:11" x14ac:dyDescent="0.2">
      <c r="F635" s="100"/>
      <c r="K635" s="100"/>
    </row>
    <row r="636" spans="6:11" x14ac:dyDescent="0.2">
      <c r="F636" s="100"/>
      <c r="K636" s="100"/>
    </row>
    <row r="637" spans="6:11" x14ac:dyDescent="0.2">
      <c r="F637" s="100"/>
      <c r="K637" s="100"/>
    </row>
    <row r="638" spans="6:11" x14ac:dyDescent="0.2">
      <c r="F638" s="100"/>
      <c r="K638" s="100"/>
    </row>
    <row r="639" spans="6:11" x14ac:dyDescent="0.2">
      <c r="F639" s="100"/>
      <c r="K639" s="100"/>
    </row>
    <row r="640" spans="6:11" x14ac:dyDescent="0.2">
      <c r="F640" s="100"/>
      <c r="K640" s="100"/>
    </row>
    <row r="641" spans="6:11" x14ac:dyDescent="0.2">
      <c r="F641" s="100"/>
      <c r="K641" s="100"/>
    </row>
    <row r="642" spans="6:11" x14ac:dyDescent="0.2">
      <c r="F642" s="100"/>
      <c r="K642" s="100"/>
    </row>
    <row r="643" spans="6:11" x14ac:dyDescent="0.2">
      <c r="F643" s="100"/>
      <c r="K643" s="100"/>
    </row>
    <row r="644" spans="6:11" x14ac:dyDescent="0.2">
      <c r="F644" s="100"/>
      <c r="K644" s="100"/>
    </row>
    <row r="645" spans="6:11" x14ac:dyDescent="0.2">
      <c r="F645" s="100"/>
      <c r="K645" s="100"/>
    </row>
    <row r="646" spans="6:11" x14ac:dyDescent="0.2">
      <c r="F646" s="100"/>
      <c r="K646" s="100"/>
    </row>
    <row r="647" spans="6:11" x14ac:dyDescent="0.2">
      <c r="F647" s="100"/>
      <c r="K647" s="100"/>
    </row>
    <row r="648" spans="6:11" x14ac:dyDescent="0.2">
      <c r="F648" s="100"/>
      <c r="K648" s="100"/>
    </row>
    <row r="649" spans="6:11" x14ac:dyDescent="0.2">
      <c r="F649" s="100"/>
      <c r="K649" s="100"/>
    </row>
    <row r="650" spans="6:11" x14ac:dyDescent="0.2">
      <c r="F650" s="100"/>
      <c r="K650" s="100"/>
    </row>
    <row r="651" spans="6:11" x14ac:dyDescent="0.2">
      <c r="F651" s="100"/>
      <c r="K651" s="100"/>
    </row>
    <row r="652" spans="6:11" x14ac:dyDescent="0.2">
      <c r="F652" s="100"/>
      <c r="K652" s="100"/>
    </row>
    <row r="653" spans="6:11" x14ac:dyDescent="0.2">
      <c r="F653" s="100"/>
      <c r="K653" s="100"/>
    </row>
    <row r="654" spans="6:11" x14ac:dyDescent="0.2">
      <c r="F654" s="100"/>
      <c r="K654" s="100"/>
    </row>
    <row r="655" spans="6:11" x14ac:dyDescent="0.2">
      <c r="F655" s="100"/>
      <c r="K655" s="100"/>
    </row>
    <row r="656" spans="6:11" x14ac:dyDescent="0.2">
      <c r="F656" s="100"/>
      <c r="K656" s="100"/>
    </row>
    <row r="657" spans="6:11" x14ac:dyDescent="0.2">
      <c r="F657" s="100"/>
      <c r="K657" s="100"/>
    </row>
    <row r="658" spans="6:11" x14ac:dyDescent="0.2">
      <c r="F658" s="100"/>
      <c r="K658" s="100"/>
    </row>
    <row r="659" spans="6:11" x14ac:dyDescent="0.2">
      <c r="F659" s="100"/>
      <c r="K659" s="100"/>
    </row>
    <row r="660" spans="6:11" x14ac:dyDescent="0.2">
      <c r="F660" s="100"/>
      <c r="K660" s="100"/>
    </row>
    <row r="661" spans="6:11" x14ac:dyDescent="0.2">
      <c r="F661" s="100"/>
      <c r="K661" s="100"/>
    </row>
    <row r="662" spans="6:11" x14ac:dyDescent="0.2">
      <c r="F662" s="100"/>
      <c r="K662" s="100"/>
    </row>
    <row r="663" spans="6:11" x14ac:dyDescent="0.2">
      <c r="F663" s="100"/>
      <c r="K663" s="100"/>
    </row>
    <row r="664" spans="6:11" x14ac:dyDescent="0.2">
      <c r="F664" s="100"/>
      <c r="K664" s="100"/>
    </row>
    <row r="665" spans="6:11" x14ac:dyDescent="0.2">
      <c r="F665" s="100"/>
      <c r="K665" s="100"/>
    </row>
    <row r="666" spans="6:11" x14ac:dyDescent="0.2">
      <c r="F666" s="100"/>
      <c r="K666" s="100"/>
    </row>
    <row r="667" spans="6:11" x14ac:dyDescent="0.2">
      <c r="F667" s="100"/>
      <c r="K667" s="100"/>
    </row>
    <row r="668" spans="6:11" x14ac:dyDescent="0.2">
      <c r="F668" s="100"/>
      <c r="K668" s="100"/>
    </row>
    <row r="669" spans="6:11" x14ac:dyDescent="0.2">
      <c r="F669" s="100"/>
      <c r="K669" s="100"/>
    </row>
    <row r="670" spans="6:11" x14ac:dyDescent="0.2">
      <c r="F670" s="100"/>
      <c r="K670" s="100"/>
    </row>
    <row r="671" spans="6:11" x14ac:dyDescent="0.2">
      <c r="F671" s="100"/>
      <c r="K671" s="100"/>
    </row>
    <row r="672" spans="6:11" x14ac:dyDescent="0.2">
      <c r="F672" s="100"/>
      <c r="K672" s="100"/>
    </row>
    <row r="673" spans="6:11" x14ac:dyDescent="0.2">
      <c r="F673" s="100"/>
      <c r="K673" s="100"/>
    </row>
    <row r="674" spans="6:11" x14ac:dyDescent="0.2">
      <c r="F674" s="100"/>
      <c r="K674" s="100"/>
    </row>
    <row r="675" spans="6:11" x14ac:dyDescent="0.2">
      <c r="F675" s="100"/>
      <c r="K675" s="100"/>
    </row>
    <row r="676" spans="6:11" x14ac:dyDescent="0.2">
      <c r="F676" s="100"/>
      <c r="K676" s="100"/>
    </row>
    <row r="677" spans="6:11" x14ac:dyDescent="0.2">
      <c r="F677" s="100"/>
      <c r="K677" s="100"/>
    </row>
    <row r="678" spans="6:11" x14ac:dyDescent="0.2">
      <c r="F678" s="100"/>
      <c r="K678" s="100"/>
    </row>
    <row r="679" spans="6:11" x14ac:dyDescent="0.2">
      <c r="F679" s="100"/>
      <c r="K679" s="100"/>
    </row>
    <row r="680" spans="6:11" x14ac:dyDescent="0.2">
      <c r="F680" s="100"/>
      <c r="K680" s="100"/>
    </row>
    <row r="681" spans="6:11" x14ac:dyDescent="0.2">
      <c r="F681" s="100"/>
      <c r="K681" s="100"/>
    </row>
    <row r="682" spans="6:11" x14ac:dyDescent="0.2">
      <c r="F682" s="100"/>
      <c r="K682" s="100"/>
    </row>
    <row r="683" spans="6:11" x14ac:dyDescent="0.2">
      <c r="F683" s="100"/>
      <c r="K683" s="100"/>
    </row>
    <row r="684" spans="6:11" x14ac:dyDescent="0.2">
      <c r="F684" s="100"/>
      <c r="K684" s="100"/>
    </row>
    <row r="685" spans="6:11" x14ac:dyDescent="0.2">
      <c r="F685" s="100"/>
      <c r="K685" s="100"/>
    </row>
    <row r="686" spans="6:11" x14ac:dyDescent="0.2">
      <c r="F686" s="100"/>
      <c r="K686" s="100"/>
    </row>
    <row r="687" spans="6:11" x14ac:dyDescent="0.2">
      <c r="F687" s="100"/>
      <c r="K687" s="100"/>
    </row>
    <row r="688" spans="6:11" x14ac:dyDescent="0.2">
      <c r="F688" s="100"/>
      <c r="K688" s="100"/>
    </row>
    <row r="689" spans="6:11" x14ac:dyDescent="0.2">
      <c r="F689" s="100"/>
      <c r="K689" s="100"/>
    </row>
    <row r="690" spans="6:11" x14ac:dyDescent="0.2">
      <c r="F690" s="100"/>
      <c r="K690" s="100"/>
    </row>
    <row r="691" spans="6:11" x14ac:dyDescent="0.2">
      <c r="F691" s="100"/>
      <c r="K691" s="100"/>
    </row>
    <row r="692" spans="6:11" x14ac:dyDescent="0.2">
      <c r="F692" s="100"/>
      <c r="K692" s="100"/>
    </row>
    <row r="693" spans="6:11" x14ac:dyDescent="0.2">
      <c r="F693" s="100"/>
      <c r="K693" s="100"/>
    </row>
    <row r="694" spans="6:11" x14ac:dyDescent="0.2">
      <c r="F694" s="100"/>
      <c r="K694" s="100"/>
    </row>
    <row r="695" spans="6:11" x14ac:dyDescent="0.2">
      <c r="F695" s="100"/>
      <c r="K695" s="100"/>
    </row>
    <row r="696" spans="6:11" x14ac:dyDescent="0.2">
      <c r="F696" s="100"/>
      <c r="K696" s="100"/>
    </row>
    <row r="697" spans="6:11" x14ac:dyDescent="0.2">
      <c r="F697" s="100"/>
      <c r="K697" s="100"/>
    </row>
    <row r="698" spans="6:11" x14ac:dyDescent="0.2">
      <c r="F698" s="100"/>
      <c r="K698" s="100"/>
    </row>
    <row r="699" spans="6:11" x14ac:dyDescent="0.2">
      <c r="F699" s="100"/>
      <c r="K699" s="100"/>
    </row>
    <row r="700" spans="6:11" x14ac:dyDescent="0.2">
      <c r="F700" s="100"/>
      <c r="K700" s="100"/>
    </row>
    <row r="701" spans="6:11" x14ac:dyDescent="0.2">
      <c r="F701" s="100"/>
      <c r="K701" s="100"/>
    </row>
    <row r="702" spans="6:11" x14ac:dyDescent="0.2">
      <c r="F702" s="100"/>
      <c r="K702" s="100"/>
    </row>
    <row r="703" spans="6:11" x14ac:dyDescent="0.2">
      <c r="F703" s="100"/>
      <c r="K703" s="100"/>
    </row>
    <row r="704" spans="6:11" x14ac:dyDescent="0.2">
      <c r="F704" s="100"/>
      <c r="K704" s="100"/>
    </row>
    <row r="705" spans="6:11" x14ac:dyDescent="0.2">
      <c r="F705" s="100"/>
      <c r="K705" s="100"/>
    </row>
    <row r="706" spans="6:11" x14ac:dyDescent="0.2">
      <c r="F706" s="100"/>
      <c r="K706" s="100"/>
    </row>
    <row r="707" spans="6:11" x14ac:dyDescent="0.2">
      <c r="F707" s="100"/>
      <c r="K707" s="100"/>
    </row>
    <row r="708" spans="6:11" x14ac:dyDescent="0.2">
      <c r="F708" s="100"/>
      <c r="K708" s="100"/>
    </row>
    <row r="709" spans="6:11" x14ac:dyDescent="0.2">
      <c r="F709" s="100"/>
      <c r="K709" s="100"/>
    </row>
    <row r="710" spans="6:11" x14ac:dyDescent="0.2">
      <c r="F710" s="100"/>
      <c r="K710" s="100"/>
    </row>
    <row r="711" spans="6:11" x14ac:dyDescent="0.2">
      <c r="F711" s="100"/>
      <c r="K711" s="100"/>
    </row>
    <row r="712" spans="6:11" x14ac:dyDescent="0.2">
      <c r="F712" s="100"/>
      <c r="K712" s="100"/>
    </row>
    <row r="713" spans="6:11" x14ac:dyDescent="0.2">
      <c r="F713" s="100"/>
      <c r="K713" s="100"/>
    </row>
    <row r="714" spans="6:11" x14ac:dyDescent="0.2">
      <c r="F714" s="100"/>
      <c r="K714" s="100"/>
    </row>
    <row r="715" spans="6:11" x14ac:dyDescent="0.2">
      <c r="F715" s="100"/>
      <c r="K715" s="100"/>
    </row>
    <row r="716" spans="6:11" x14ac:dyDescent="0.2">
      <c r="F716" s="100"/>
      <c r="K716" s="100"/>
    </row>
    <row r="717" spans="6:11" x14ac:dyDescent="0.2">
      <c r="F717" s="100"/>
      <c r="K717" s="100"/>
    </row>
    <row r="718" spans="6:11" x14ac:dyDescent="0.2">
      <c r="F718" s="100"/>
      <c r="K718" s="100"/>
    </row>
    <row r="719" spans="6:11" x14ac:dyDescent="0.2">
      <c r="F719" s="100"/>
      <c r="K719" s="100"/>
    </row>
    <row r="720" spans="6:11" x14ac:dyDescent="0.2">
      <c r="F720" s="100"/>
      <c r="K720" s="100"/>
    </row>
    <row r="721" spans="6:11" x14ac:dyDescent="0.2">
      <c r="F721" s="100"/>
      <c r="K721" s="100"/>
    </row>
    <row r="722" spans="6:11" x14ac:dyDescent="0.2">
      <c r="F722" s="100"/>
      <c r="K722" s="100"/>
    </row>
    <row r="723" spans="6:11" x14ac:dyDescent="0.2">
      <c r="F723" s="100"/>
      <c r="K723" s="100"/>
    </row>
    <row r="724" spans="6:11" x14ac:dyDescent="0.2">
      <c r="F724" s="100"/>
      <c r="K724" s="100"/>
    </row>
    <row r="725" spans="6:11" x14ac:dyDescent="0.2">
      <c r="F725" s="100"/>
      <c r="K725" s="100"/>
    </row>
    <row r="726" spans="6:11" x14ac:dyDescent="0.2">
      <c r="F726" s="100"/>
      <c r="K726" s="100"/>
    </row>
    <row r="727" spans="6:11" x14ac:dyDescent="0.2">
      <c r="F727" s="100"/>
      <c r="K727" s="100"/>
    </row>
    <row r="728" spans="6:11" x14ac:dyDescent="0.2">
      <c r="F728" s="100"/>
      <c r="K728" s="100"/>
    </row>
    <row r="729" spans="6:11" x14ac:dyDescent="0.2">
      <c r="F729" s="100"/>
      <c r="K729" s="100"/>
    </row>
    <row r="730" spans="6:11" x14ac:dyDescent="0.2">
      <c r="F730" s="100"/>
      <c r="K730" s="100"/>
    </row>
    <row r="731" spans="6:11" x14ac:dyDescent="0.2">
      <c r="F731" s="100"/>
      <c r="K731" s="100"/>
    </row>
    <row r="732" spans="6:11" x14ac:dyDescent="0.2">
      <c r="F732" s="100"/>
      <c r="K732" s="100"/>
    </row>
    <row r="733" spans="6:11" x14ac:dyDescent="0.2">
      <c r="F733" s="100"/>
      <c r="K733" s="100"/>
    </row>
    <row r="734" spans="6:11" x14ac:dyDescent="0.2">
      <c r="F734" s="100"/>
      <c r="K734" s="100"/>
    </row>
    <row r="735" spans="6:11" x14ac:dyDescent="0.2">
      <c r="F735" s="100"/>
      <c r="K735" s="100"/>
    </row>
    <row r="736" spans="6:11" x14ac:dyDescent="0.2">
      <c r="F736" s="100"/>
      <c r="K736" s="100"/>
    </row>
    <row r="737" spans="6:11" x14ac:dyDescent="0.2">
      <c r="F737" s="100"/>
      <c r="K737" s="100"/>
    </row>
    <row r="738" spans="6:11" x14ac:dyDescent="0.2">
      <c r="F738" s="100"/>
      <c r="K738" s="100"/>
    </row>
    <row r="739" spans="6:11" x14ac:dyDescent="0.2">
      <c r="F739" s="100"/>
      <c r="K739" s="100"/>
    </row>
    <row r="740" spans="6:11" x14ac:dyDescent="0.2">
      <c r="F740" s="100"/>
      <c r="K740" s="100"/>
    </row>
    <row r="741" spans="6:11" x14ac:dyDescent="0.2">
      <c r="F741" s="100"/>
      <c r="K741" s="100"/>
    </row>
    <row r="742" spans="6:11" x14ac:dyDescent="0.2">
      <c r="F742" s="100"/>
      <c r="K742" s="100"/>
    </row>
    <row r="743" spans="6:11" x14ac:dyDescent="0.2">
      <c r="F743" s="100"/>
      <c r="K743" s="100"/>
    </row>
    <row r="744" spans="6:11" x14ac:dyDescent="0.2">
      <c r="F744" s="100"/>
      <c r="K744" s="100"/>
    </row>
    <row r="745" spans="6:11" x14ac:dyDescent="0.2">
      <c r="F745" s="100"/>
      <c r="K745" s="100"/>
    </row>
    <row r="746" spans="6:11" x14ac:dyDescent="0.2">
      <c r="F746" s="100"/>
      <c r="K746" s="100"/>
    </row>
    <row r="747" spans="6:11" x14ac:dyDescent="0.2">
      <c r="F747" s="100"/>
      <c r="K747" s="100"/>
    </row>
    <row r="748" spans="6:11" x14ac:dyDescent="0.2">
      <c r="F748" s="100"/>
      <c r="K748" s="100"/>
    </row>
    <row r="749" spans="6:11" x14ac:dyDescent="0.2">
      <c r="F749" s="100"/>
      <c r="K749" s="100"/>
    </row>
    <row r="750" spans="6:11" x14ac:dyDescent="0.2">
      <c r="F750" s="100"/>
      <c r="K750" s="100"/>
    </row>
    <row r="751" spans="6:11" x14ac:dyDescent="0.2">
      <c r="F751" s="100"/>
      <c r="K751" s="100"/>
    </row>
    <row r="752" spans="6:11" x14ac:dyDescent="0.2">
      <c r="F752" s="100"/>
      <c r="K752" s="100"/>
    </row>
    <row r="753" spans="6:11" x14ac:dyDescent="0.2">
      <c r="F753" s="100"/>
      <c r="K753" s="100"/>
    </row>
    <row r="754" spans="6:11" x14ac:dyDescent="0.2">
      <c r="F754" s="100"/>
      <c r="K754" s="100"/>
    </row>
    <row r="755" spans="6:11" x14ac:dyDescent="0.2">
      <c r="F755" s="100"/>
      <c r="K755" s="100"/>
    </row>
    <row r="756" spans="6:11" x14ac:dyDescent="0.2">
      <c r="F756" s="100"/>
      <c r="K756" s="100"/>
    </row>
    <row r="757" spans="6:11" x14ac:dyDescent="0.2">
      <c r="F757" s="100"/>
      <c r="K757" s="100"/>
    </row>
    <row r="758" spans="6:11" x14ac:dyDescent="0.2">
      <c r="F758" s="100"/>
      <c r="K758" s="100"/>
    </row>
    <row r="759" spans="6:11" x14ac:dyDescent="0.2">
      <c r="F759" s="100"/>
      <c r="K759" s="100"/>
    </row>
    <row r="760" spans="6:11" x14ac:dyDescent="0.2">
      <c r="F760" s="100"/>
      <c r="K760" s="100"/>
    </row>
    <row r="761" spans="6:11" x14ac:dyDescent="0.2">
      <c r="F761" s="100"/>
      <c r="K761" s="100"/>
    </row>
    <row r="762" spans="6:11" x14ac:dyDescent="0.2">
      <c r="F762" s="100"/>
      <c r="K762" s="100"/>
    </row>
    <row r="763" spans="6:11" x14ac:dyDescent="0.2">
      <c r="F763" s="100"/>
      <c r="K763" s="100"/>
    </row>
    <row r="764" spans="6:11" x14ac:dyDescent="0.2">
      <c r="F764" s="100"/>
      <c r="K764" s="100"/>
    </row>
    <row r="765" spans="6:11" x14ac:dyDescent="0.2">
      <c r="F765" s="100"/>
      <c r="K765" s="100"/>
    </row>
    <row r="766" spans="6:11" x14ac:dyDescent="0.2">
      <c r="F766" s="100"/>
      <c r="K766" s="100"/>
    </row>
    <row r="767" spans="6:11" x14ac:dyDescent="0.2">
      <c r="F767" s="100"/>
      <c r="K767" s="100"/>
    </row>
    <row r="768" spans="6:11" x14ac:dyDescent="0.2">
      <c r="F768" s="100"/>
      <c r="K768" s="100"/>
    </row>
    <row r="769" spans="6:11" x14ac:dyDescent="0.2">
      <c r="F769" s="100"/>
      <c r="K769" s="100"/>
    </row>
    <row r="770" spans="6:11" x14ac:dyDescent="0.2">
      <c r="F770" s="100"/>
      <c r="K770" s="100"/>
    </row>
    <row r="771" spans="6:11" x14ac:dyDescent="0.2">
      <c r="F771" s="100"/>
      <c r="K771" s="100"/>
    </row>
    <row r="772" spans="6:11" x14ac:dyDescent="0.2">
      <c r="F772" s="100"/>
      <c r="K772" s="100"/>
    </row>
    <row r="773" spans="6:11" x14ac:dyDescent="0.2">
      <c r="F773" s="100"/>
      <c r="K773" s="100"/>
    </row>
    <row r="774" spans="6:11" x14ac:dyDescent="0.2">
      <c r="F774" s="100"/>
      <c r="K774" s="100"/>
    </row>
    <row r="775" spans="6:11" x14ac:dyDescent="0.2">
      <c r="F775" s="100"/>
      <c r="K775" s="100"/>
    </row>
    <row r="776" spans="6:11" x14ac:dyDescent="0.2">
      <c r="F776" s="100"/>
      <c r="K776" s="100"/>
    </row>
    <row r="777" spans="6:11" x14ac:dyDescent="0.2">
      <c r="F777" s="100"/>
      <c r="K777" s="100"/>
    </row>
    <row r="778" spans="6:11" x14ac:dyDescent="0.2">
      <c r="F778" s="100"/>
      <c r="K778" s="100"/>
    </row>
    <row r="779" spans="6:11" x14ac:dyDescent="0.2">
      <c r="F779" s="100"/>
      <c r="K779" s="100"/>
    </row>
    <row r="780" spans="6:11" x14ac:dyDescent="0.2">
      <c r="F780" s="100"/>
      <c r="K780" s="100"/>
    </row>
    <row r="781" spans="6:11" x14ac:dyDescent="0.2">
      <c r="F781" s="100"/>
      <c r="K781" s="100"/>
    </row>
    <row r="782" spans="6:11" x14ac:dyDescent="0.2">
      <c r="F782" s="100"/>
      <c r="K782" s="100"/>
    </row>
    <row r="783" spans="6:11" x14ac:dyDescent="0.2">
      <c r="F783" s="100"/>
      <c r="K783" s="100"/>
    </row>
    <row r="784" spans="6:11" x14ac:dyDescent="0.2">
      <c r="F784" s="100"/>
      <c r="K784" s="100"/>
    </row>
    <row r="785" spans="6:11" x14ac:dyDescent="0.2">
      <c r="F785" s="100"/>
      <c r="K785" s="100"/>
    </row>
    <row r="786" spans="6:11" x14ac:dyDescent="0.2">
      <c r="F786" s="100"/>
      <c r="K786" s="100"/>
    </row>
    <row r="787" spans="6:11" x14ac:dyDescent="0.2">
      <c r="F787" s="100"/>
      <c r="K787" s="100"/>
    </row>
    <row r="788" spans="6:11" x14ac:dyDescent="0.2">
      <c r="F788" s="100"/>
      <c r="K788" s="100"/>
    </row>
    <row r="789" spans="6:11" x14ac:dyDescent="0.2">
      <c r="F789" s="100"/>
      <c r="K789" s="100"/>
    </row>
    <row r="790" spans="6:11" x14ac:dyDescent="0.2">
      <c r="F790" s="100"/>
      <c r="K790" s="100"/>
    </row>
    <row r="791" spans="6:11" x14ac:dyDescent="0.2">
      <c r="F791" s="100"/>
      <c r="K791" s="100"/>
    </row>
    <row r="792" spans="6:11" x14ac:dyDescent="0.2">
      <c r="F792" s="100"/>
      <c r="K792" s="100"/>
    </row>
    <row r="793" spans="6:11" x14ac:dyDescent="0.2">
      <c r="F793" s="100"/>
      <c r="K793" s="100"/>
    </row>
    <row r="794" spans="6:11" x14ac:dyDescent="0.2">
      <c r="F794" s="100"/>
      <c r="K794" s="100"/>
    </row>
    <row r="795" spans="6:11" x14ac:dyDescent="0.2">
      <c r="F795" s="100"/>
      <c r="K795" s="100"/>
    </row>
    <row r="796" spans="6:11" x14ac:dyDescent="0.2">
      <c r="F796" s="100"/>
      <c r="K796" s="100"/>
    </row>
    <row r="797" spans="6:11" x14ac:dyDescent="0.2">
      <c r="F797" s="100"/>
      <c r="K797" s="100"/>
    </row>
    <row r="798" spans="6:11" x14ac:dyDescent="0.2">
      <c r="F798" s="100"/>
      <c r="K798" s="100"/>
    </row>
    <row r="799" spans="6:11" x14ac:dyDescent="0.2">
      <c r="F799" s="100"/>
      <c r="K799" s="100"/>
    </row>
    <row r="800" spans="6:11" x14ac:dyDescent="0.2">
      <c r="F800" s="100"/>
      <c r="K800" s="100"/>
    </row>
    <row r="801" spans="6:11" x14ac:dyDescent="0.2">
      <c r="F801" s="100"/>
      <c r="K801" s="100"/>
    </row>
    <row r="802" spans="6:11" x14ac:dyDescent="0.2">
      <c r="F802" s="100"/>
      <c r="K802" s="100"/>
    </row>
    <row r="803" spans="6:11" x14ac:dyDescent="0.2">
      <c r="F803" s="100"/>
      <c r="K803" s="100"/>
    </row>
    <row r="804" spans="6:11" x14ac:dyDescent="0.2">
      <c r="F804" s="100"/>
      <c r="K804" s="100"/>
    </row>
    <row r="805" spans="6:11" x14ac:dyDescent="0.2">
      <c r="F805" s="100"/>
      <c r="K805" s="100"/>
    </row>
    <row r="806" spans="6:11" x14ac:dyDescent="0.2">
      <c r="F806" s="100"/>
      <c r="K806" s="100"/>
    </row>
    <row r="807" spans="6:11" x14ac:dyDescent="0.2">
      <c r="F807" s="100"/>
      <c r="K807" s="100"/>
    </row>
    <row r="808" spans="6:11" x14ac:dyDescent="0.2">
      <c r="F808" s="100"/>
      <c r="K808" s="100"/>
    </row>
    <row r="809" spans="6:11" x14ac:dyDescent="0.2">
      <c r="F809" s="100"/>
      <c r="K809" s="100"/>
    </row>
    <row r="810" spans="6:11" x14ac:dyDescent="0.2">
      <c r="F810" s="100"/>
      <c r="K810" s="100"/>
    </row>
    <row r="811" spans="6:11" x14ac:dyDescent="0.2">
      <c r="F811" s="100"/>
      <c r="K811" s="100"/>
    </row>
    <row r="812" spans="6:11" x14ac:dyDescent="0.2">
      <c r="F812" s="100"/>
      <c r="K812" s="100"/>
    </row>
    <row r="813" spans="6:11" x14ac:dyDescent="0.2">
      <c r="F813" s="100"/>
      <c r="K813" s="100"/>
    </row>
    <row r="814" spans="6:11" x14ac:dyDescent="0.2">
      <c r="F814" s="100"/>
      <c r="K814" s="100"/>
    </row>
    <row r="815" spans="6:11" x14ac:dyDescent="0.2">
      <c r="F815" s="100"/>
      <c r="K815" s="100"/>
    </row>
    <row r="816" spans="6:11" x14ac:dyDescent="0.2">
      <c r="F816" s="100"/>
      <c r="K816" s="100"/>
    </row>
    <row r="817" spans="6:11" x14ac:dyDescent="0.2">
      <c r="F817" s="100"/>
      <c r="K817" s="100"/>
    </row>
    <row r="818" spans="6:11" x14ac:dyDescent="0.2">
      <c r="F818" s="100"/>
      <c r="K818" s="100"/>
    </row>
    <row r="819" spans="6:11" x14ac:dyDescent="0.2">
      <c r="F819" s="100"/>
      <c r="K819" s="100"/>
    </row>
    <row r="820" spans="6:11" x14ac:dyDescent="0.2">
      <c r="F820" s="100"/>
      <c r="K820" s="100"/>
    </row>
    <row r="821" spans="6:11" x14ac:dyDescent="0.2">
      <c r="F821" s="100"/>
      <c r="K821" s="100"/>
    </row>
    <row r="822" spans="6:11" x14ac:dyDescent="0.2">
      <c r="F822" s="100"/>
      <c r="K822" s="100"/>
    </row>
    <row r="823" spans="6:11" x14ac:dyDescent="0.2">
      <c r="F823" s="100"/>
      <c r="K823" s="100"/>
    </row>
    <row r="824" spans="6:11" x14ac:dyDescent="0.2">
      <c r="F824" s="100"/>
      <c r="K824" s="100"/>
    </row>
    <row r="825" spans="6:11" x14ac:dyDescent="0.2">
      <c r="F825" s="100"/>
      <c r="K825" s="100"/>
    </row>
    <row r="826" spans="6:11" x14ac:dyDescent="0.2">
      <c r="F826" s="100"/>
      <c r="K826" s="100"/>
    </row>
    <row r="827" spans="6:11" x14ac:dyDescent="0.2">
      <c r="F827" s="100"/>
      <c r="K827" s="100"/>
    </row>
    <row r="828" spans="6:11" x14ac:dyDescent="0.2">
      <c r="F828" s="100"/>
      <c r="K828" s="100"/>
    </row>
    <row r="829" spans="6:11" x14ac:dyDescent="0.2">
      <c r="F829" s="100"/>
      <c r="K829" s="100"/>
    </row>
    <row r="830" spans="6:11" x14ac:dyDescent="0.2">
      <c r="F830" s="100"/>
      <c r="K830" s="100"/>
    </row>
    <row r="831" spans="6:11" x14ac:dyDescent="0.2">
      <c r="F831" s="100"/>
      <c r="K831" s="100"/>
    </row>
    <row r="832" spans="6:11" x14ac:dyDescent="0.2">
      <c r="F832" s="100"/>
      <c r="K832" s="100"/>
    </row>
    <row r="833" spans="6:11" x14ac:dyDescent="0.2">
      <c r="F833" s="100"/>
      <c r="K833" s="100"/>
    </row>
    <row r="834" spans="6:11" x14ac:dyDescent="0.2">
      <c r="F834" s="100"/>
      <c r="K834" s="100"/>
    </row>
    <row r="835" spans="6:11" x14ac:dyDescent="0.2">
      <c r="F835" s="100"/>
      <c r="K835" s="100"/>
    </row>
    <row r="836" spans="6:11" x14ac:dyDescent="0.2">
      <c r="F836" s="100"/>
      <c r="K836" s="100"/>
    </row>
    <row r="837" spans="6:11" x14ac:dyDescent="0.2">
      <c r="F837" s="100"/>
      <c r="K837" s="100"/>
    </row>
    <row r="838" spans="6:11" x14ac:dyDescent="0.2">
      <c r="F838" s="100"/>
      <c r="K838" s="100"/>
    </row>
    <row r="839" spans="6:11" x14ac:dyDescent="0.2">
      <c r="F839" s="100"/>
      <c r="K839" s="100"/>
    </row>
    <row r="840" spans="6:11" x14ac:dyDescent="0.2">
      <c r="F840" s="100"/>
      <c r="K840" s="100"/>
    </row>
    <row r="841" spans="6:11" x14ac:dyDescent="0.2">
      <c r="F841" s="100"/>
      <c r="K841" s="100"/>
    </row>
    <row r="842" spans="6:11" x14ac:dyDescent="0.2">
      <c r="F842" s="100"/>
      <c r="K842" s="100"/>
    </row>
    <row r="843" spans="6:11" x14ac:dyDescent="0.2">
      <c r="F843" s="100"/>
      <c r="K843" s="100"/>
    </row>
    <row r="844" spans="6:11" x14ac:dyDescent="0.2">
      <c r="F844" s="100"/>
      <c r="K844" s="100"/>
    </row>
    <row r="845" spans="6:11" x14ac:dyDescent="0.2">
      <c r="F845" s="100"/>
      <c r="K845" s="100"/>
    </row>
    <row r="846" spans="6:11" x14ac:dyDescent="0.2">
      <c r="F846" s="100"/>
      <c r="K846" s="100"/>
    </row>
    <row r="847" spans="6:11" x14ac:dyDescent="0.2">
      <c r="F847" s="100"/>
      <c r="K847" s="100"/>
    </row>
    <row r="848" spans="6:11" x14ac:dyDescent="0.2">
      <c r="F848" s="100"/>
      <c r="K848" s="100"/>
    </row>
    <row r="849" spans="6:11" x14ac:dyDescent="0.2">
      <c r="F849" s="100"/>
      <c r="K849" s="100"/>
    </row>
    <row r="850" spans="6:11" x14ac:dyDescent="0.2">
      <c r="F850" s="100"/>
      <c r="K850" s="100"/>
    </row>
    <row r="851" spans="6:11" x14ac:dyDescent="0.2">
      <c r="F851" s="100"/>
      <c r="K851" s="100"/>
    </row>
    <row r="852" spans="6:11" x14ac:dyDescent="0.2">
      <c r="F852" s="100"/>
      <c r="K852" s="100"/>
    </row>
    <row r="853" spans="6:11" x14ac:dyDescent="0.2">
      <c r="F853" s="100"/>
      <c r="K853" s="100"/>
    </row>
    <row r="854" spans="6:11" x14ac:dyDescent="0.2">
      <c r="F854" s="100"/>
      <c r="K854" s="100"/>
    </row>
    <row r="855" spans="6:11" x14ac:dyDescent="0.2">
      <c r="F855" s="100"/>
      <c r="K855" s="100"/>
    </row>
    <row r="856" spans="6:11" x14ac:dyDescent="0.2">
      <c r="F856" s="100"/>
      <c r="K856" s="100"/>
    </row>
    <row r="857" spans="6:11" x14ac:dyDescent="0.2">
      <c r="F857" s="100"/>
      <c r="K857" s="100"/>
    </row>
    <row r="858" spans="6:11" x14ac:dyDescent="0.2">
      <c r="F858" s="100"/>
      <c r="K858" s="100"/>
    </row>
    <row r="859" spans="6:11" x14ac:dyDescent="0.2">
      <c r="F859" s="100"/>
      <c r="K859" s="100"/>
    </row>
    <row r="860" spans="6:11" x14ac:dyDescent="0.2">
      <c r="F860" s="100"/>
      <c r="K860" s="100"/>
    </row>
    <row r="861" spans="6:11" x14ac:dyDescent="0.2">
      <c r="F861" s="100"/>
      <c r="K861" s="100"/>
    </row>
    <row r="862" spans="6:11" x14ac:dyDescent="0.2">
      <c r="F862" s="100"/>
      <c r="K862" s="100"/>
    </row>
    <row r="863" spans="6:11" x14ac:dyDescent="0.2">
      <c r="F863" s="100"/>
      <c r="K863" s="100"/>
    </row>
    <row r="864" spans="6:11" x14ac:dyDescent="0.2">
      <c r="F864" s="100"/>
      <c r="K864" s="100"/>
    </row>
    <row r="865" spans="6:11" x14ac:dyDescent="0.2">
      <c r="F865" s="100"/>
      <c r="K865" s="100"/>
    </row>
    <row r="866" spans="6:11" x14ac:dyDescent="0.2">
      <c r="F866" s="100"/>
      <c r="K866" s="100"/>
    </row>
    <row r="867" spans="6:11" x14ac:dyDescent="0.2">
      <c r="F867" s="100"/>
      <c r="K867" s="100"/>
    </row>
    <row r="868" spans="6:11" x14ac:dyDescent="0.2">
      <c r="F868" s="100"/>
      <c r="K868" s="100"/>
    </row>
    <row r="869" spans="6:11" x14ac:dyDescent="0.2">
      <c r="F869" s="100"/>
      <c r="K869" s="100"/>
    </row>
    <row r="870" spans="6:11" x14ac:dyDescent="0.2">
      <c r="F870" s="100"/>
      <c r="K870" s="100"/>
    </row>
    <row r="871" spans="6:11" x14ac:dyDescent="0.2">
      <c r="F871" s="100"/>
      <c r="K871" s="100"/>
    </row>
    <row r="872" spans="6:11" x14ac:dyDescent="0.2">
      <c r="F872" s="100"/>
      <c r="K872" s="100"/>
    </row>
    <row r="873" spans="6:11" x14ac:dyDescent="0.2">
      <c r="F873" s="100"/>
      <c r="K873" s="100"/>
    </row>
    <row r="874" spans="6:11" x14ac:dyDescent="0.2">
      <c r="F874" s="100"/>
      <c r="K874" s="100"/>
    </row>
    <row r="875" spans="6:11" x14ac:dyDescent="0.2">
      <c r="F875" s="100"/>
      <c r="K875" s="100"/>
    </row>
    <row r="876" spans="6:11" x14ac:dyDescent="0.2">
      <c r="F876" s="100"/>
      <c r="K876" s="100"/>
    </row>
    <row r="877" spans="6:11" x14ac:dyDescent="0.2">
      <c r="F877" s="100"/>
      <c r="K877" s="100"/>
    </row>
    <row r="878" spans="6:11" x14ac:dyDescent="0.2">
      <c r="F878" s="100"/>
      <c r="K878" s="100"/>
    </row>
    <row r="879" spans="6:11" x14ac:dyDescent="0.2">
      <c r="F879" s="100"/>
      <c r="K879" s="100"/>
    </row>
    <row r="880" spans="6:11" x14ac:dyDescent="0.2">
      <c r="F880" s="100"/>
      <c r="K880" s="100"/>
    </row>
    <row r="881" spans="6:11" x14ac:dyDescent="0.2">
      <c r="F881" s="100"/>
      <c r="K881" s="100"/>
    </row>
    <row r="882" spans="6:11" x14ac:dyDescent="0.2">
      <c r="F882" s="100"/>
      <c r="K882" s="100"/>
    </row>
    <row r="883" spans="6:11" x14ac:dyDescent="0.2">
      <c r="F883" s="100"/>
      <c r="K883" s="100"/>
    </row>
    <row r="884" spans="6:11" x14ac:dyDescent="0.2">
      <c r="F884" s="100"/>
      <c r="K884" s="100"/>
    </row>
    <row r="885" spans="6:11" x14ac:dyDescent="0.2">
      <c r="F885" s="100"/>
      <c r="K885" s="100"/>
    </row>
    <row r="886" spans="6:11" x14ac:dyDescent="0.2">
      <c r="F886" s="100"/>
      <c r="K886" s="100"/>
    </row>
    <row r="887" spans="6:11" x14ac:dyDescent="0.2">
      <c r="F887" s="100"/>
      <c r="K887" s="100"/>
    </row>
    <row r="888" spans="6:11" x14ac:dyDescent="0.2">
      <c r="F888" s="100"/>
      <c r="K888" s="100"/>
    </row>
    <row r="889" spans="6:11" x14ac:dyDescent="0.2">
      <c r="F889" s="100"/>
      <c r="K889" s="100"/>
    </row>
    <row r="890" spans="6:11" x14ac:dyDescent="0.2">
      <c r="F890" s="100"/>
      <c r="K890" s="100"/>
    </row>
    <row r="891" spans="6:11" x14ac:dyDescent="0.2">
      <c r="F891" s="100"/>
      <c r="K891" s="100"/>
    </row>
    <row r="892" spans="6:11" x14ac:dyDescent="0.2">
      <c r="F892" s="100"/>
      <c r="K892" s="100"/>
    </row>
    <row r="893" spans="6:11" x14ac:dyDescent="0.2">
      <c r="F893" s="100"/>
      <c r="K893" s="100"/>
    </row>
    <row r="894" spans="6:11" x14ac:dyDescent="0.2">
      <c r="F894" s="100"/>
      <c r="K894" s="100"/>
    </row>
    <row r="895" spans="6:11" x14ac:dyDescent="0.2">
      <c r="F895" s="100"/>
      <c r="K895" s="100"/>
    </row>
    <row r="896" spans="6:11" x14ac:dyDescent="0.2">
      <c r="F896" s="100"/>
      <c r="K896" s="100"/>
    </row>
    <row r="897" spans="6:11" x14ac:dyDescent="0.2">
      <c r="F897" s="100"/>
      <c r="K897" s="100"/>
    </row>
    <row r="898" spans="6:11" x14ac:dyDescent="0.2">
      <c r="F898" s="100"/>
      <c r="K898" s="100"/>
    </row>
    <row r="899" spans="6:11" x14ac:dyDescent="0.2">
      <c r="F899" s="100"/>
      <c r="K899" s="100"/>
    </row>
    <row r="900" spans="6:11" x14ac:dyDescent="0.2">
      <c r="F900" s="100"/>
      <c r="K900" s="100"/>
    </row>
    <row r="901" spans="6:11" x14ac:dyDescent="0.2">
      <c r="F901" s="100"/>
      <c r="K901" s="100"/>
    </row>
    <row r="902" spans="6:11" x14ac:dyDescent="0.2">
      <c r="F902" s="100"/>
      <c r="K902" s="100"/>
    </row>
    <row r="903" spans="6:11" x14ac:dyDescent="0.2">
      <c r="F903" s="100"/>
      <c r="K903" s="100"/>
    </row>
    <row r="904" spans="6:11" x14ac:dyDescent="0.2">
      <c r="F904" s="100"/>
      <c r="K904" s="100"/>
    </row>
    <row r="905" spans="6:11" x14ac:dyDescent="0.2">
      <c r="F905" s="100"/>
      <c r="K905" s="100"/>
    </row>
    <row r="906" spans="6:11" x14ac:dyDescent="0.2">
      <c r="F906" s="100"/>
      <c r="K906" s="100"/>
    </row>
    <row r="907" spans="6:11" x14ac:dyDescent="0.2">
      <c r="F907" s="100"/>
      <c r="K907" s="100"/>
    </row>
    <row r="908" spans="6:11" x14ac:dyDescent="0.2">
      <c r="F908" s="100"/>
      <c r="K908" s="100"/>
    </row>
    <row r="909" spans="6:11" x14ac:dyDescent="0.2">
      <c r="F909" s="100"/>
      <c r="K909" s="100"/>
    </row>
    <row r="910" spans="6:11" x14ac:dyDescent="0.2">
      <c r="F910" s="100"/>
      <c r="K910" s="100"/>
    </row>
    <row r="911" spans="6:11" x14ac:dyDescent="0.2">
      <c r="F911" s="100"/>
      <c r="K911" s="100"/>
    </row>
    <row r="912" spans="6:11" x14ac:dyDescent="0.2">
      <c r="F912" s="100"/>
      <c r="K912" s="100"/>
    </row>
    <row r="913" spans="6:11" x14ac:dyDescent="0.2">
      <c r="F913" s="100"/>
      <c r="K913" s="100"/>
    </row>
    <row r="914" spans="6:11" x14ac:dyDescent="0.2">
      <c r="F914" s="100"/>
      <c r="K914" s="100"/>
    </row>
    <row r="915" spans="6:11" x14ac:dyDescent="0.2">
      <c r="F915" s="100"/>
      <c r="K915" s="100"/>
    </row>
    <row r="916" spans="6:11" x14ac:dyDescent="0.2">
      <c r="F916" s="100"/>
      <c r="K916" s="100"/>
    </row>
    <row r="917" spans="6:11" x14ac:dyDescent="0.2">
      <c r="F917" s="100"/>
      <c r="K917" s="100"/>
    </row>
    <row r="918" spans="6:11" x14ac:dyDescent="0.2">
      <c r="F918" s="100"/>
      <c r="K918" s="100"/>
    </row>
    <row r="919" spans="6:11" x14ac:dyDescent="0.2">
      <c r="F919" s="100"/>
      <c r="K919" s="100"/>
    </row>
    <row r="920" spans="6:11" x14ac:dyDescent="0.2">
      <c r="F920" s="100"/>
      <c r="K920" s="100"/>
    </row>
    <row r="921" spans="6:11" x14ac:dyDescent="0.2">
      <c r="F921" s="100"/>
      <c r="K921" s="100"/>
    </row>
    <row r="922" spans="6:11" x14ac:dyDescent="0.2">
      <c r="F922" s="100"/>
      <c r="K922" s="100"/>
    </row>
    <row r="923" spans="6:11" x14ac:dyDescent="0.2">
      <c r="F923" s="100"/>
      <c r="K923" s="100"/>
    </row>
    <row r="924" spans="6:11" x14ac:dyDescent="0.2">
      <c r="F924" s="100"/>
      <c r="K924" s="100"/>
    </row>
    <row r="925" spans="6:11" x14ac:dyDescent="0.2">
      <c r="F925" s="100"/>
      <c r="K925" s="100"/>
    </row>
    <row r="926" spans="6:11" x14ac:dyDescent="0.2">
      <c r="F926" s="100"/>
      <c r="K926" s="100"/>
    </row>
    <row r="927" spans="6:11" x14ac:dyDescent="0.2">
      <c r="F927" s="100"/>
      <c r="K927" s="100"/>
    </row>
    <row r="928" spans="6:11" x14ac:dyDescent="0.2">
      <c r="F928" s="100"/>
      <c r="K928" s="100"/>
    </row>
    <row r="929" spans="6:11" x14ac:dyDescent="0.2">
      <c r="F929" s="100"/>
      <c r="K929" s="100"/>
    </row>
    <row r="930" spans="6:11" x14ac:dyDescent="0.2">
      <c r="F930" s="100"/>
      <c r="K930" s="100"/>
    </row>
    <row r="931" spans="6:11" x14ac:dyDescent="0.2">
      <c r="F931" s="100"/>
      <c r="K931" s="100"/>
    </row>
    <row r="932" spans="6:11" x14ac:dyDescent="0.2">
      <c r="F932" s="100"/>
      <c r="K932" s="100"/>
    </row>
    <row r="933" spans="6:11" x14ac:dyDescent="0.2">
      <c r="F933" s="100"/>
      <c r="K933" s="100"/>
    </row>
    <row r="934" spans="6:11" x14ac:dyDescent="0.2">
      <c r="F934" s="100"/>
      <c r="K934" s="100"/>
    </row>
    <row r="935" spans="6:11" x14ac:dyDescent="0.2">
      <c r="F935" s="100"/>
      <c r="K935" s="100"/>
    </row>
    <row r="936" spans="6:11" x14ac:dyDescent="0.2">
      <c r="F936" s="100"/>
      <c r="K936" s="100"/>
    </row>
    <row r="937" spans="6:11" x14ac:dyDescent="0.2">
      <c r="F937" s="100"/>
      <c r="K937" s="100"/>
    </row>
    <row r="938" spans="6:11" x14ac:dyDescent="0.2">
      <c r="F938" s="100"/>
      <c r="K938" s="100"/>
    </row>
    <row r="939" spans="6:11" x14ac:dyDescent="0.2">
      <c r="F939" s="100"/>
      <c r="K939" s="100"/>
    </row>
    <row r="940" spans="6:11" x14ac:dyDescent="0.2">
      <c r="F940" s="100"/>
      <c r="K940" s="100"/>
    </row>
    <row r="941" spans="6:11" x14ac:dyDescent="0.2">
      <c r="F941" s="100"/>
      <c r="K941" s="100"/>
    </row>
    <row r="942" spans="6:11" x14ac:dyDescent="0.2">
      <c r="F942" s="100"/>
      <c r="K942" s="100"/>
    </row>
    <row r="943" spans="6:11" x14ac:dyDescent="0.2">
      <c r="F943" s="100"/>
      <c r="K943" s="100"/>
    </row>
    <row r="944" spans="6:11" x14ac:dyDescent="0.2">
      <c r="F944" s="100"/>
      <c r="K944" s="100"/>
    </row>
    <row r="945" spans="6:11" x14ac:dyDescent="0.2">
      <c r="F945" s="100"/>
      <c r="K945" s="100"/>
    </row>
    <row r="946" spans="6:11" x14ac:dyDescent="0.2">
      <c r="F946" s="100"/>
      <c r="K946" s="100"/>
    </row>
    <row r="947" spans="6:11" x14ac:dyDescent="0.2">
      <c r="F947" s="100"/>
      <c r="K947" s="100"/>
    </row>
    <row r="948" spans="6:11" x14ac:dyDescent="0.2">
      <c r="F948" s="100"/>
      <c r="K948" s="100"/>
    </row>
    <row r="949" spans="6:11" x14ac:dyDescent="0.2">
      <c r="F949" s="100"/>
      <c r="K949" s="100"/>
    </row>
    <row r="950" spans="6:11" x14ac:dyDescent="0.2">
      <c r="F950" s="100"/>
      <c r="K950" s="100"/>
    </row>
    <row r="951" spans="6:11" x14ac:dyDescent="0.2">
      <c r="F951" s="100"/>
      <c r="K951" s="100"/>
    </row>
    <row r="952" spans="6:11" x14ac:dyDescent="0.2">
      <c r="F952" s="100"/>
      <c r="K952" s="100"/>
    </row>
    <row r="953" spans="6:11" x14ac:dyDescent="0.2">
      <c r="F953" s="100"/>
      <c r="K953" s="100"/>
    </row>
    <row r="954" spans="6:11" x14ac:dyDescent="0.2">
      <c r="F954" s="100"/>
      <c r="K954" s="100"/>
    </row>
    <row r="955" spans="6:11" x14ac:dyDescent="0.2">
      <c r="F955" s="100"/>
      <c r="K955" s="100"/>
    </row>
    <row r="956" spans="6:11" x14ac:dyDescent="0.2">
      <c r="F956" s="100"/>
      <c r="K956" s="100"/>
    </row>
    <row r="957" spans="6:11" x14ac:dyDescent="0.2">
      <c r="F957" s="100"/>
      <c r="K957" s="100"/>
    </row>
    <row r="958" spans="6:11" x14ac:dyDescent="0.2">
      <c r="F958" s="100"/>
      <c r="K958" s="100"/>
    </row>
    <row r="959" spans="6:11" x14ac:dyDescent="0.2">
      <c r="F959" s="100"/>
      <c r="K959" s="100"/>
    </row>
    <row r="960" spans="6:11" x14ac:dyDescent="0.2">
      <c r="F960" s="100"/>
      <c r="K960" s="100"/>
    </row>
    <row r="961" spans="6:11" x14ac:dyDescent="0.2">
      <c r="F961" s="100"/>
      <c r="K961" s="100"/>
    </row>
    <row r="962" spans="6:11" x14ac:dyDescent="0.2">
      <c r="F962" s="100"/>
      <c r="K962" s="100"/>
    </row>
    <row r="963" spans="6:11" x14ac:dyDescent="0.2">
      <c r="F963" s="100"/>
      <c r="K963" s="100"/>
    </row>
    <row r="964" spans="6:11" x14ac:dyDescent="0.2">
      <c r="F964" s="100"/>
      <c r="K964" s="100"/>
    </row>
    <row r="965" spans="6:11" x14ac:dyDescent="0.2">
      <c r="F965" s="100"/>
      <c r="K965" s="100"/>
    </row>
    <row r="966" spans="6:11" x14ac:dyDescent="0.2">
      <c r="F966" s="100"/>
      <c r="K966" s="100"/>
    </row>
    <row r="967" spans="6:11" x14ac:dyDescent="0.2">
      <c r="F967" s="100"/>
      <c r="K967" s="100"/>
    </row>
    <row r="968" spans="6:11" x14ac:dyDescent="0.2">
      <c r="F968" s="100"/>
      <c r="K968" s="100"/>
    </row>
    <row r="969" spans="6:11" x14ac:dyDescent="0.2">
      <c r="F969" s="100"/>
      <c r="K969" s="100"/>
    </row>
    <row r="970" spans="6:11" x14ac:dyDescent="0.2">
      <c r="F970" s="100"/>
      <c r="K970" s="100"/>
    </row>
    <row r="971" spans="6:11" x14ac:dyDescent="0.2">
      <c r="F971" s="100"/>
      <c r="K971" s="100"/>
    </row>
    <row r="972" spans="6:11" x14ac:dyDescent="0.2">
      <c r="F972" s="100"/>
      <c r="K972" s="100"/>
    </row>
    <row r="973" spans="6:11" x14ac:dyDescent="0.2">
      <c r="F973" s="100"/>
      <c r="K973" s="100"/>
    </row>
    <row r="974" spans="6:11" x14ac:dyDescent="0.2">
      <c r="F974" s="100"/>
      <c r="K974" s="100"/>
    </row>
    <row r="975" spans="6:11" x14ac:dyDescent="0.2">
      <c r="F975" s="100"/>
      <c r="K975" s="100"/>
    </row>
    <row r="976" spans="6:11" x14ac:dyDescent="0.2">
      <c r="F976" s="100"/>
      <c r="K976" s="100"/>
    </row>
    <row r="977" spans="6:11" x14ac:dyDescent="0.2">
      <c r="F977" s="100"/>
      <c r="K977" s="100"/>
    </row>
    <row r="978" spans="6:11" x14ac:dyDescent="0.2">
      <c r="F978" s="100"/>
      <c r="K978" s="100"/>
    </row>
    <row r="979" spans="6:11" x14ac:dyDescent="0.2">
      <c r="F979" s="100"/>
      <c r="K979" s="100"/>
    </row>
    <row r="980" spans="6:11" x14ac:dyDescent="0.2">
      <c r="F980" s="100"/>
      <c r="K980" s="100"/>
    </row>
    <row r="981" spans="6:11" x14ac:dyDescent="0.2">
      <c r="F981" s="100"/>
      <c r="K981" s="100"/>
    </row>
    <row r="982" spans="6:11" x14ac:dyDescent="0.2">
      <c r="F982" s="100"/>
      <c r="K982" s="100"/>
    </row>
    <row r="983" spans="6:11" x14ac:dyDescent="0.2">
      <c r="F983" s="100"/>
      <c r="K983" s="100"/>
    </row>
    <row r="984" spans="6:11" x14ac:dyDescent="0.2">
      <c r="F984" s="100"/>
      <c r="K984" s="100"/>
    </row>
    <row r="985" spans="6:11" x14ac:dyDescent="0.2">
      <c r="F985" s="100"/>
      <c r="K985" s="100"/>
    </row>
    <row r="986" spans="6:11" x14ac:dyDescent="0.2">
      <c r="F986" s="100"/>
      <c r="K986" s="100"/>
    </row>
    <row r="987" spans="6:11" x14ac:dyDescent="0.2">
      <c r="F987" s="100"/>
      <c r="K987" s="100"/>
    </row>
    <row r="988" spans="6:11" x14ac:dyDescent="0.2">
      <c r="F988" s="100"/>
      <c r="K988" s="100"/>
    </row>
    <row r="989" spans="6:11" x14ac:dyDescent="0.2">
      <c r="F989" s="100"/>
      <c r="K989" s="100"/>
    </row>
    <row r="990" spans="6:11" x14ac:dyDescent="0.2">
      <c r="F990" s="100"/>
      <c r="K990" s="100"/>
    </row>
    <row r="991" spans="6:11" x14ac:dyDescent="0.2">
      <c r="F991" s="100"/>
      <c r="K991" s="100"/>
    </row>
    <row r="992" spans="6:11" x14ac:dyDescent="0.2">
      <c r="F992" s="100"/>
      <c r="K992" s="100"/>
    </row>
    <row r="993" spans="6:11" x14ac:dyDescent="0.2">
      <c r="F993" s="100"/>
      <c r="K993" s="100"/>
    </row>
    <row r="994" spans="6:11" x14ac:dyDescent="0.2">
      <c r="F994" s="100"/>
      <c r="K994" s="100"/>
    </row>
    <row r="995" spans="6:11" x14ac:dyDescent="0.2">
      <c r="F995" s="100"/>
      <c r="K995" s="100"/>
    </row>
    <row r="996" spans="6:11" x14ac:dyDescent="0.2">
      <c r="F996" s="100"/>
      <c r="K996" s="100"/>
    </row>
    <row r="997" spans="6:11" x14ac:dyDescent="0.2">
      <c r="F997" s="100"/>
      <c r="K997" s="100"/>
    </row>
    <row r="998" spans="6:11" x14ac:dyDescent="0.2">
      <c r="F998" s="100"/>
      <c r="K998" s="100"/>
    </row>
    <row r="999" spans="6:11" x14ac:dyDescent="0.2">
      <c r="F999" s="100"/>
      <c r="K999" s="100"/>
    </row>
    <row r="1000" spans="6:11" x14ac:dyDescent="0.2">
      <c r="F1000" s="100"/>
      <c r="K1000" s="100"/>
    </row>
    <row r="1001" spans="6:11" x14ac:dyDescent="0.2">
      <c r="F1001" s="100"/>
      <c r="K1001" s="100"/>
    </row>
    <row r="1002" spans="6:11" x14ac:dyDescent="0.2">
      <c r="F1002" s="100"/>
      <c r="K1002" s="100"/>
    </row>
    <row r="1003" spans="6:11" x14ac:dyDescent="0.2">
      <c r="F1003" s="100"/>
      <c r="K1003" s="100"/>
    </row>
    <row r="1004" spans="6:11" x14ac:dyDescent="0.2">
      <c r="F1004" s="100"/>
      <c r="K1004" s="100"/>
    </row>
    <row r="1005" spans="6:11" x14ac:dyDescent="0.2">
      <c r="F1005" s="100"/>
      <c r="K1005" s="100"/>
    </row>
    <row r="1006" spans="6:11" x14ac:dyDescent="0.2">
      <c r="F1006" s="100"/>
      <c r="K1006" s="100"/>
    </row>
    <row r="1007" spans="6:11" x14ac:dyDescent="0.2">
      <c r="F1007" s="100"/>
      <c r="K1007" s="100"/>
    </row>
    <row r="1008" spans="6:11" x14ac:dyDescent="0.2">
      <c r="F1008" s="100"/>
      <c r="K1008" s="100"/>
    </row>
    <row r="1009" spans="6:11" x14ac:dyDescent="0.2">
      <c r="F1009" s="100"/>
      <c r="K1009" s="100"/>
    </row>
    <row r="1010" spans="6:11" x14ac:dyDescent="0.2">
      <c r="F1010" s="100"/>
      <c r="K1010" s="100"/>
    </row>
    <row r="1011" spans="6:11" x14ac:dyDescent="0.2">
      <c r="F1011" s="100"/>
      <c r="K1011" s="100"/>
    </row>
    <row r="1012" spans="6:11" x14ac:dyDescent="0.2">
      <c r="F1012" s="100"/>
      <c r="K1012" s="100"/>
    </row>
    <row r="1013" spans="6:11" x14ac:dyDescent="0.2">
      <c r="F1013" s="100"/>
      <c r="K1013" s="100"/>
    </row>
    <row r="1014" spans="6:11" x14ac:dyDescent="0.2">
      <c r="F1014" s="100"/>
      <c r="K1014" s="100"/>
    </row>
    <row r="1015" spans="6:11" x14ac:dyDescent="0.2">
      <c r="F1015" s="100"/>
      <c r="K1015" s="100"/>
    </row>
    <row r="1016" spans="6:11" x14ac:dyDescent="0.2">
      <c r="F1016" s="100"/>
      <c r="K1016" s="100"/>
    </row>
    <row r="1017" spans="6:11" x14ac:dyDescent="0.2">
      <c r="F1017" s="100"/>
      <c r="K1017" s="100"/>
    </row>
    <row r="1018" spans="6:11" x14ac:dyDescent="0.2">
      <c r="F1018" s="100"/>
      <c r="K1018" s="100"/>
    </row>
    <row r="1019" spans="6:11" x14ac:dyDescent="0.2">
      <c r="F1019" s="100"/>
      <c r="K1019" s="100"/>
    </row>
    <row r="1020" spans="6:11" x14ac:dyDescent="0.2">
      <c r="F1020" s="100"/>
      <c r="K1020" s="100"/>
    </row>
    <row r="1021" spans="6:11" x14ac:dyDescent="0.2">
      <c r="F1021" s="100"/>
      <c r="K1021" s="100"/>
    </row>
    <row r="1022" spans="6:11" x14ac:dyDescent="0.2">
      <c r="F1022" s="100"/>
      <c r="K1022" s="100"/>
    </row>
    <row r="1023" spans="6:11" x14ac:dyDescent="0.2">
      <c r="F1023" s="100"/>
      <c r="K1023" s="100"/>
    </row>
    <row r="1024" spans="6:11" x14ac:dyDescent="0.2">
      <c r="F1024" s="100"/>
      <c r="K1024" s="100"/>
    </row>
    <row r="1025" spans="6:11" x14ac:dyDescent="0.2">
      <c r="F1025" s="100"/>
      <c r="K1025" s="100"/>
    </row>
    <row r="1026" spans="6:11" x14ac:dyDescent="0.2">
      <c r="F1026" s="100"/>
      <c r="K1026" s="100"/>
    </row>
    <row r="1027" spans="6:11" x14ac:dyDescent="0.2">
      <c r="F1027" s="100"/>
      <c r="K1027" s="100"/>
    </row>
    <row r="1028" spans="6:11" x14ac:dyDescent="0.2">
      <c r="F1028" s="100"/>
      <c r="K1028" s="100"/>
    </row>
    <row r="1029" spans="6:11" x14ac:dyDescent="0.2">
      <c r="F1029" s="100"/>
      <c r="K1029" s="100"/>
    </row>
    <row r="1030" spans="6:11" x14ac:dyDescent="0.2">
      <c r="F1030" s="100"/>
      <c r="K1030" s="100"/>
    </row>
    <row r="1031" spans="6:11" x14ac:dyDescent="0.2">
      <c r="F1031" s="100"/>
      <c r="K1031" s="100"/>
    </row>
    <row r="1032" spans="6:11" x14ac:dyDescent="0.2">
      <c r="F1032" s="100"/>
      <c r="K1032" s="100"/>
    </row>
    <row r="1033" spans="6:11" x14ac:dyDescent="0.2">
      <c r="F1033" s="100"/>
      <c r="K1033" s="100"/>
    </row>
    <row r="1034" spans="6:11" x14ac:dyDescent="0.2">
      <c r="F1034" s="100"/>
      <c r="K1034" s="100"/>
    </row>
    <row r="1035" spans="6:11" x14ac:dyDescent="0.2">
      <c r="F1035" s="100"/>
      <c r="K1035" s="100"/>
    </row>
    <row r="1036" spans="6:11" x14ac:dyDescent="0.2">
      <c r="F1036" s="100"/>
      <c r="K1036" s="100"/>
    </row>
    <row r="1037" spans="6:11" x14ac:dyDescent="0.2">
      <c r="F1037" s="100"/>
      <c r="K1037" s="100"/>
    </row>
    <row r="1038" spans="6:11" x14ac:dyDescent="0.2">
      <c r="F1038" s="100"/>
      <c r="K1038" s="100"/>
    </row>
    <row r="1039" spans="6:11" x14ac:dyDescent="0.2">
      <c r="F1039" s="100"/>
      <c r="K1039" s="100"/>
    </row>
    <row r="1040" spans="6:11" x14ac:dyDescent="0.2">
      <c r="F1040" s="100"/>
      <c r="K1040" s="100"/>
    </row>
    <row r="1041" spans="6:11" x14ac:dyDescent="0.2">
      <c r="F1041" s="100"/>
      <c r="K1041" s="100"/>
    </row>
    <row r="1042" spans="6:11" x14ac:dyDescent="0.2">
      <c r="F1042" s="100"/>
      <c r="K1042" s="100"/>
    </row>
    <row r="1043" spans="6:11" x14ac:dyDescent="0.2">
      <c r="F1043" s="100"/>
      <c r="K1043" s="100"/>
    </row>
    <row r="1044" spans="6:11" x14ac:dyDescent="0.2">
      <c r="F1044" s="100"/>
      <c r="K1044" s="100"/>
    </row>
    <row r="1045" spans="6:11" x14ac:dyDescent="0.2">
      <c r="F1045" s="100"/>
      <c r="K1045" s="100"/>
    </row>
    <row r="1046" spans="6:11" x14ac:dyDescent="0.2">
      <c r="F1046" s="100"/>
      <c r="K1046" s="100"/>
    </row>
    <row r="1047" spans="6:11" x14ac:dyDescent="0.2">
      <c r="F1047" s="100"/>
      <c r="K1047" s="100"/>
    </row>
    <row r="1048" spans="6:11" x14ac:dyDescent="0.2">
      <c r="F1048" s="100"/>
      <c r="K1048" s="100"/>
    </row>
    <row r="1049" spans="6:11" x14ac:dyDescent="0.2">
      <c r="F1049" s="100"/>
      <c r="K1049" s="100"/>
    </row>
    <row r="1050" spans="6:11" x14ac:dyDescent="0.2">
      <c r="F1050" s="100"/>
      <c r="K1050" s="100"/>
    </row>
    <row r="1051" spans="6:11" x14ac:dyDescent="0.2">
      <c r="F1051" s="100"/>
      <c r="K1051" s="100"/>
    </row>
    <row r="1052" spans="6:11" x14ac:dyDescent="0.2">
      <c r="F1052" s="100"/>
      <c r="K1052" s="100"/>
    </row>
    <row r="1053" spans="6:11" x14ac:dyDescent="0.2">
      <c r="F1053" s="100"/>
      <c r="K1053" s="100"/>
    </row>
    <row r="1054" spans="6:11" x14ac:dyDescent="0.2">
      <c r="F1054" s="100"/>
      <c r="K1054" s="100"/>
    </row>
    <row r="1055" spans="6:11" x14ac:dyDescent="0.2">
      <c r="F1055" s="100"/>
      <c r="K1055" s="100"/>
    </row>
    <row r="1056" spans="6:11" x14ac:dyDescent="0.2">
      <c r="F1056" s="100"/>
      <c r="K1056" s="100"/>
    </row>
    <row r="1057" spans="6:11" x14ac:dyDescent="0.2">
      <c r="F1057" s="100"/>
      <c r="K1057" s="100"/>
    </row>
    <row r="1058" spans="6:11" x14ac:dyDescent="0.2">
      <c r="F1058" s="100"/>
      <c r="K1058" s="100"/>
    </row>
    <row r="1059" spans="6:11" x14ac:dyDescent="0.2">
      <c r="F1059" s="100"/>
      <c r="K1059" s="100"/>
    </row>
    <row r="1060" spans="6:11" x14ac:dyDescent="0.2">
      <c r="F1060" s="100"/>
      <c r="K1060" s="100"/>
    </row>
    <row r="1061" spans="6:11" x14ac:dyDescent="0.2">
      <c r="F1061" s="100"/>
      <c r="K1061" s="100"/>
    </row>
    <row r="1062" spans="6:11" x14ac:dyDescent="0.2">
      <c r="F1062" s="100"/>
      <c r="K1062" s="100"/>
    </row>
    <row r="1063" spans="6:11" x14ac:dyDescent="0.2">
      <c r="F1063" s="100"/>
      <c r="K1063" s="100"/>
    </row>
    <row r="1064" spans="6:11" x14ac:dyDescent="0.2">
      <c r="F1064" s="100"/>
      <c r="K1064" s="100"/>
    </row>
    <row r="1065" spans="6:11" x14ac:dyDescent="0.2">
      <c r="F1065" s="100"/>
      <c r="K1065" s="100"/>
    </row>
    <row r="1066" spans="6:11" x14ac:dyDescent="0.2">
      <c r="F1066" s="100"/>
      <c r="K1066" s="100"/>
    </row>
    <row r="1067" spans="6:11" x14ac:dyDescent="0.2">
      <c r="F1067" s="100"/>
      <c r="K1067" s="100"/>
    </row>
    <row r="1068" spans="6:11" x14ac:dyDescent="0.2">
      <c r="F1068" s="100"/>
      <c r="K1068" s="100"/>
    </row>
    <row r="1069" spans="6:11" x14ac:dyDescent="0.2">
      <c r="F1069" s="100"/>
      <c r="K1069" s="100"/>
    </row>
  </sheetData>
  <mergeCells count="324">
    <mergeCell ref="B338:C342"/>
    <mergeCell ref="L338:L342"/>
    <mergeCell ref="M338:M342"/>
    <mergeCell ref="A327:M327"/>
    <mergeCell ref="A32:A36"/>
    <mergeCell ref="B32:B36"/>
    <mergeCell ref="C32:C36"/>
    <mergeCell ref="L32:L36"/>
    <mergeCell ref="A37:A41"/>
    <mergeCell ref="B37:B41"/>
    <mergeCell ref="C37:C41"/>
    <mergeCell ref="L37:L41"/>
    <mergeCell ref="A42:A46"/>
    <mergeCell ref="B139:B143"/>
    <mergeCell ref="C139:C143"/>
    <mergeCell ref="L139:L143"/>
    <mergeCell ref="M139:M143"/>
    <mergeCell ref="A52:M52"/>
    <mergeCell ref="M159:M163"/>
    <mergeCell ref="B149:B153"/>
    <mergeCell ref="L113:L117"/>
    <mergeCell ref="M124:M128"/>
    <mergeCell ref="M88:M92"/>
    <mergeCell ref="M129:M133"/>
    <mergeCell ref="L98:L102"/>
    <mergeCell ref="M58:M62"/>
    <mergeCell ref="A149:A153"/>
    <mergeCell ref="A113:A117"/>
    <mergeCell ref="B118:C122"/>
    <mergeCell ref="C129:C133"/>
    <mergeCell ref="B113:B117"/>
    <mergeCell ref="M118:M122"/>
    <mergeCell ref="C93:C97"/>
    <mergeCell ref="A144:A148"/>
    <mergeCell ref="B144:B148"/>
    <mergeCell ref="C144:C148"/>
    <mergeCell ref="L144:L148"/>
    <mergeCell ref="M144:M148"/>
    <mergeCell ref="A240:A244"/>
    <mergeCell ref="B240:B244"/>
    <mergeCell ref="C240:C244"/>
    <mergeCell ref="L240:L244"/>
    <mergeCell ref="C230:C234"/>
    <mergeCell ref="L215:L219"/>
    <mergeCell ref="B174:B178"/>
    <mergeCell ref="L154:L158"/>
    <mergeCell ref="L194:L198"/>
    <mergeCell ref="L184:L188"/>
    <mergeCell ref="B184:B188"/>
    <mergeCell ref="A189:A193"/>
    <mergeCell ref="B189:B193"/>
    <mergeCell ref="C189:C193"/>
    <mergeCell ref="L189:L193"/>
    <mergeCell ref="C179:C183"/>
    <mergeCell ref="B235:B239"/>
    <mergeCell ref="C235:C239"/>
    <mergeCell ref="L235:L239"/>
    <mergeCell ref="B225:B229"/>
    <mergeCell ref="B205:B209"/>
    <mergeCell ref="M235:M239"/>
    <mergeCell ref="L220:L224"/>
    <mergeCell ref="C184:C188"/>
    <mergeCell ref="B164:B168"/>
    <mergeCell ref="C164:C168"/>
    <mergeCell ref="A164:A168"/>
    <mergeCell ref="A169:A173"/>
    <mergeCell ref="B169:B173"/>
    <mergeCell ref="C169:C173"/>
    <mergeCell ref="M220:M224"/>
    <mergeCell ref="A230:A234"/>
    <mergeCell ref="L205:L209"/>
    <mergeCell ref="C205:C209"/>
    <mergeCell ref="M225:M229"/>
    <mergeCell ref="C225:C229"/>
    <mergeCell ref="M205:M209"/>
    <mergeCell ref="A235:A239"/>
    <mergeCell ref="L230:L234"/>
    <mergeCell ref="B230:B234"/>
    <mergeCell ref="A220:A224"/>
    <mergeCell ref="M230:M234"/>
    <mergeCell ref="A184:A188"/>
    <mergeCell ref="C210:C214"/>
    <mergeCell ref="A210:A214"/>
    <mergeCell ref="M18:M19"/>
    <mergeCell ref="A27:A31"/>
    <mergeCell ref="C22:C26"/>
    <mergeCell ref="A47:A51"/>
    <mergeCell ref="B58:B62"/>
    <mergeCell ref="C58:C62"/>
    <mergeCell ref="L58:L62"/>
    <mergeCell ref="A88:A92"/>
    <mergeCell ref="B88:B92"/>
    <mergeCell ref="C88:C92"/>
    <mergeCell ref="L88:L92"/>
    <mergeCell ref="M53:M57"/>
    <mergeCell ref="M68:M72"/>
    <mergeCell ref="A63:A67"/>
    <mergeCell ref="A68:A72"/>
    <mergeCell ref="B83:B87"/>
    <mergeCell ref="A53:A57"/>
    <mergeCell ref="B53:B57"/>
    <mergeCell ref="A58:A62"/>
    <mergeCell ref="L68:L72"/>
    <mergeCell ref="B68:B72"/>
    <mergeCell ref="C68:C72"/>
    <mergeCell ref="A73:A77"/>
    <mergeCell ref="C63:C67"/>
    <mergeCell ref="M22:M26"/>
    <mergeCell ref="M27:M31"/>
    <mergeCell ref="L73:L77"/>
    <mergeCell ref="B47:C51"/>
    <mergeCell ref="L47:L51"/>
    <mergeCell ref="L22:L26"/>
    <mergeCell ref="L53:L57"/>
    <mergeCell ref="M93:M97"/>
    <mergeCell ref="M47:M51"/>
    <mergeCell ref="B42:B46"/>
    <mergeCell ref="C42:C46"/>
    <mergeCell ref="L42:L46"/>
    <mergeCell ref="C73:C77"/>
    <mergeCell ref="B73:B77"/>
    <mergeCell ref="C53:C57"/>
    <mergeCell ref="M63:M67"/>
    <mergeCell ref="L63:L67"/>
    <mergeCell ref="L83:L87"/>
    <mergeCell ref="M184:M188"/>
    <mergeCell ref="M194:M198"/>
    <mergeCell ref="A204:M204"/>
    <mergeCell ref="L93:L97"/>
    <mergeCell ref="A108:A112"/>
    <mergeCell ref="C98:C102"/>
    <mergeCell ref="A98:A102"/>
    <mergeCell ref="A93:A97"/>
    <mergeCell ref="M179:M183"/>
    <mergeCell ref="C134:C138"/>
    <mergeCell ref="A134:A138"/>
    <mergeCell ref="L134:L138"/>
    <mergeCell ref="M134:M138"/>
    <mergeCell ref="A174:A178"/>
    <mergeCell ref="M108:M112"/>
    <mergeCell ref="B98:B102"/>
    <mergeCell ref="B103:B107"/>
    <mergeCell ref="C103:C107"/>
    <mergeCell ref="L103:L107"/>
    <mergeCell ref="M103:M107"/>
    <mergeCell ref="A103:A107"/>
    <mergeCell ref="M169:M173"/>
    <mergeCell ref="B134:B138"/>
    <mergeCell ref="A139:A143"/>
    <mergeCell ref="E18:E19"/>
    <mergeCell ref="B22:B26"/>
    <mergeCell ref="A124:A128"/>
    <mergeCell ref="M73:M77"/>
    <mergeCell ref="M149:M153"/>
    <mergeCell ref="M78:M82"/>
    <mergeCell ref="C149:C153"/>
    <mergeCell ref="M174:M178"/>
    <mergeCell ref="A118:A122"/>
    <mergeCell ref="L149:L153"/>
    <mergeCell ref="B159:B163"/>
    <mergeCell ref="L118:L122"/>
    <mergeCell ref="A123:M123"/>
    <mergeCell ref="A159:A163"/>
    <mergeCell ref="M164:M168"/>
    <mergeCell ref="M83:M87"/>
    <mergeCell ref="C113:C117"/>
    <mergeCell ref="A154:A158"/>
    <mergeCell ref="M113:M117"/>
    <mergeCell ref="C174:C178"/>
    <mergeCell ref="L159:L163"/>
    <mergeCell ref="C154:C158"/>
    <mergeCell ref="A18:A19"/>
    <mergeCell ref="B18:B19"/>
    <mergeCell ref="I13:L13"/>
    <mergeCell ref="B27:B31"/>
    <mergeCell ref="D18:D19"/>
    <mergeCell ref="L18:L19"/>
    <mergeCell ref="G18:K18"/>
    <mergeCell ref="L27:L31"/>
    <mergeCell ref="L124:L128"/>
    <mergeCell ref="L129:L133"/>
    <mergeCell ref="C83:C87"/>
    <mergeCell ref="B129:B133"/>
    <mergeCell ref="B124:B128"/>
    <mergeCell ref="F18:F19"/>
    <mergeCell ref="C18:C19"/>
    <mergeCell ref="C27:C31"/>
    <mergeCell ref="B63:B67"/>
    <mergeCell ref="B108:B112"/>
    <mergeCell ref="C108:C112"/>
    <mergeCell ref="L108:L112"/>
    <mergeCell ref="B93:B97"/>
    <mergeCell ref="A16:M16"/>
    <mergeCell ref="M98:M102"/>
    <mergeCell ref="C124:C128"/>
    <mergeCell ref="A83:A87"/>
    <mergeCell ref="A129:A133"/>
    <mergeCell ref="A250:A254"/>
    <mergeCell ref="B250:B254"/>
    <mergeCell ref="C250:C254"/>
    <mergeCell ref="M240:M244"/>
    <mergeCell ref="C245:C249"/>
    <mergeCell ref="L245:L249"/>
    <mergeCell ref="B245:B249"/>
    <mergeCell ref="M245:M249"/>
    <mergeCell ref="M154:M158"/>
    <mergeCell ref="L174:L178"/>
    <mergeCell ref="C159:C163"/>
    <mergeCell ref="B154:B158"/>
    <mergeCell ref="M215:M219"/>
    <mergeCell ref="B215:B219"/>
    <mergeCell ref="C215:C219"/>
    <mergeCell ref="A245:A249"/>
    <mergeCell ref="M199:M203"/>
    <mergeCell ref="B179:B183"/>
    <mergeCell ref="M210:M214"/>
    <mergeCell ref="L210:L214"/>
    <mergeCell ref="A215:A219"/>
    <mergeCell ref="A225:A229"/>
    <mergeCell ref="B210:B214"/>
    <mergeCell ref="M189:M193"/>
    <mergeCell ref="A255:A259"/>
    <mergeCell ref="B280:B284"/>
    <mergeCell ref="A280:A284"/>
    <mergeCell ref="A15:M15"/>
    <mergeCell ref="A21:M21"/>
    <mergeCell ref="A179:A183"/>
    <mergeCell ref="L179:L183"/>
    <mergeCell ref="A199:A203"/>
    <mergeCell ref="B199:C203"/>
    <mergeCell ref="A78:A82"/>
    <mergeCell ref="B78:B82"/>
    <mergeCell ref="L225:L229"/>
    <mergeCell ref="B220:B224"/>
    <mergeCell ref="C220:C224"/>
    <mergeCell ref="C78:C82"/>
    <mergeCell ref="L78:L82"/>
    <mergeCell ref="A205:A209"/>
    <mergeCell ref="L199:L203"/>
    <mergeCell ref="A194:A198"/>
    <mergeCell ref="B194:B198"/>
    <mergeCell ref="C194:C198"/>
    <mergeCell ref="B255:B259"/>
    <mergeCell ref="L255:L259"/>
    <mergeCell ref="C255:C259"/>
    <mergeCell ref="M255:M259"/>
    <mergeCell ref="L250:L254"/>
    <mergeCell ref="L270:L274"/>
    <mergeCell ref="B275:B279"/>
    <mergeCell ref="C275:C279"/>
    <mergeCell ref="L280:L284"/>
    <mergeCell ref="M285:M289"/>
    <mergeCell ref="B270:B274"/>
    <mergeCell ref="C270:C274"/>
    <mergeCell ref="C280:C284"/>
    <mergeCell ref="M250:M254"/>
    <mergeCell ref="L291:L295"/>
    <mergeCell ref="M291:M295"/>
    <mergeCell ref="L285:L289"/>
    <mergeCell ref="A290:M290"/>
    <mergeCell ref="A291:A295"/>
    <mergeCell ref="B291:B295"/>
    <mergeCell ref="C291:C295"/>
    <mergeCell ref="M260:M264"/>
    <mergeCell ref="L260:L264"/>
    <mergeCell ref="L275:L279"/>
    <mergeCell ref="M275:M279"/>
    <mergeCell ref="M270:M274"/>
    <mergeCell ref="B260:B264"/>
    <mergeCell ref="C260:C264"/>
    <mergeCell ref="A275:A279"/>
    <mergeCell ref="A270:A274"/>
    <mergeCell ref="A260:A264"/>
    <mergeCell ref="A285:A289"/>
    <mergeCell ref="B285:C289"/>
    <mergeCell ref="M280:M284"/>
    <mergeCell ref="A265:A269"/>
    <mergeCell ref="B265:B269"/>
    <mergeCell ref="C265:C269"/>
    <mergeCell ref="L265:L269"/>
    <mergeCell ref="A343:A347"/>
    <mergeCell ref="B343:C347"/>
    <mergeCell ref="L343:L347"/>
    <mergeCell ref="M343:M347"/>
    <mergeCell ref="A317:A321"/>
    <mergeCell ref="B317:B321"/>
    <mergeCell ref="C317:C321"/>
    <mergeCell ref="L317:L321"/>
    <mergeCell ref="M317:M321"/>
    <mergeCell ref="A322:A326"/>
    <mergeCell ref="B322:C326"/>
    <mergeCell ref="L322:L326"/>
    <mergeCell ref="M322:M326"/>
    <mergeCell ref="A328:A332"/>
    <mergeCell ref="B328:B332"/>
    <mergeCell ref="C328:C332"/>
    <mergeCell ref="L328:L332"/>
    <mergeCell ref="M328:M332"/>
    <mergeCell ref="B333:B337"/>
    <mergeCell ref="C333:C337"/>
    <mergeCell ref="A333:A337"/>
    <mergeCell ref="L333:L337"/>
    <mergeCell ref="M333:M337"/>
    <mergeCell ref="A338:A342"/>
    <mergeCell ref="L306:L310"/>
    <mergeCell ref="M306:M310"/>
    <mergeCell ref="A311:M311"/>
    <mergeCell ref="A312:A316"/>
    <mergeCell ref="B312:B316"/>
    <mergeCell ref="C312:C316"/>
    <mergeCell ref="L312:L316"/>
    <mergeCell ref="M312:M316"/>
    <mergeCell ref="A296:A300"/>
    <mergeCell ref="B296:B300"/>
    <mergeCell ref="C296:C300"/>
    <mergeCell ref="L296:L300"/>
    <mergeCell ref="A306:A310"/>
    <mergeCell ref="B306:C310"/>
    <mergeCell ref="M296:M300"/>
    <mergeCell ref="A301:A305"/>
    <mergeCell ref="B301:B305"/>
    <mergeCell ref="C301:C305"/>
    <mergeCell ref="L301:L305"/>
    <mergeCell ref="M301:M305"/>
  </mergeCells>
  <phoneticPr fontId="0" type="noConversion"/>
  <pageMargins left="0.23622047244094491" right="0.23622047244094491" top="0.55000000000000004" bottom="0.2" header="0.31496062992125984" footer="0.17"/>
  <pageSetup paperSize="9" scale="61" fitToHeight="0" orientation="landscape" r:id="rId1"/>
  <headerFooter alignWithMargins="0"/>
  <rowBreaks count="14" manualBreakCount="14">
    <brk id="31" max="12" man="1"/>
    <brk id="51" max="12" man="1"/>
    <brk id="72" max="12" man="1"/>
    <brk id="107" max="12" man="1"/>
    <brk id="128" max="12" man="1"/>
    <brk id="153" max="12" man="1"/>
    <brk id="168" max="12" man="1"/>
    <brk id="183" max="12" man="1"/>
    <brk id="203" max="12" man="1"/>
    <brk id="219" max="12" man="1"/>
    <brk id="239" max="12" man="1"/>
    <brk id="254" max="12" man="1"/>
    <brk id="274" max="12" man="1"/>
    <brk id="3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2022-10-11T06:51:02Z</cp:lastPrinted>
  <dcterms:created xsi:type="dcterms:W3CDTF">1996-10-08T23:32:33Z</dcterms:created>
  <dcterms:modified xsi:type="dcterms:W3CDTF">2022-10-11T09:17:00Z</dcterms:modified>
</cp:coreProperties>
</file>