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90" yWindow="480" windowWidth="14370" windowHeight="12120" activeTab="3"/>
  </bookViews>
  <sheets>
    <sheet name="паспорта подпрограмм" sheetId="4" r:id="rId1"/>
    <sheet name="Показатели" sheetId="3" r:id="rId2"/>
    <sheet name="Обоснование финансовых ресу " sheetId="2" r:id="rId3"/>
    <sheet name="Перечень мероприятий" sheetId="1" r:id="rId4"/>
  </sheets>
  <definedNames>
    <definedName name="_xlnm.Print_Titles" localSheetId="3">'Перечень мероприятий'!$7:$9</definedName>
    <definedName name="_xlnm.Print_Titles" localSheetId="1">Показатели!$6:$8</definedName>
    <definedName name="_xlnm.Print_Area" localSheetId="3">'Перечень мероприятий'!$A$1:$M$466</definedName>
    <definedName name="_xlnm.Print_Area" localSheetId="1">Показатели!$A$1:$K$43</definedName>
  </definedNames>
  <calcPr calcId="145621"/>
</workbook>
</file>

<file path=xl/calcChain.xml><?xml version="1.0" encoding="utf-8"?>
<calcChain xmlns="http://schemas.openxmlformats.org/spreadsheetml/2006/main">
  <c r="E121" i="2" l="1"/>
  <c r="E120" i="2"/>
  <c r="E119" i="2"/>
  <c r="E118" i="2"/>
  <c r="E117" i="2"/>
  <c r="E127" i="2"/>
  <c r="E126" i="2"/>
  <c r="E125" i="2"/>
  <c r="E124" i="2"/>
  <c r="E123" i="2"/>
  <c r="E133" i="2"/>
  <c r="E132" i="2"/>
  <c r="E131" i="2"/>
  <c r="E130" i="2"/>
  <c r="E129" i="2"/>
  <c r="E139" i="2"/>
  <c r="E138" i="2"/>
  <c r="E137" i="2"/>
  <c r="E136" i="2"/>
  <c r="E135" i="2"/>
  <c r="E175" i="2"/>
  <c r="E174" i="2"/>
  <c r="E173" i="2"/>
  <c r="E172" i="2"/>
  <c r="E171" i="2"/>
  <c r="F150" i="1"/>
  <c r="F149" i="1"/>
  <c r="F148" i="1"/>
  <c r="F147" i="1"/>
  <c r="F146" i="1" s="1"/>
  <c r="K146" i="1"/>
  <c r="J146" i="1"/>
  <c r="I146" i="1"/>
  <c r="H146" i="1"/>
  <c r="G146" i="1"/>
  <c r="E146" i="1"/>
  <c r="F120" i="1"/>
  <c r="F119" i="1"/>
  <c r="F118" i="1"/>
  <c r="F117" i="1"/>
  <c r="K116" i="1"/>
  <c r="J116" i="1"/>
  <c r="I116" i="1"/>
  <c r="H116" i="1"/>
  <c r="G116" i="1"/>
  <c r="E116" i="1"/>
  <c r="F110" i="1"/>
  <c r="F109" i="1"/>
  <c r="F108" i="1"/>
  <c r="F107" i="1"/>
  <c r="K106" i="1"/>
  <c r="J106" i="1"/>
  <c r="I106" i="1"/>
  <c r="H106" i="1"/>
  <c r="G106" i="1"/>
  <c r="E106" i="1"/>
  <c r="E122" i="2" l="1"/>
  <c r="E170" i="2"/>
  <c r="F116" i="1"/>
  <c r="F106" i="1"/>
  <c r="E128" i="2"/>
  <c r="I247" i="1"/>
  <c r="F105" i="1" l="1"/>
  <c r="F104" i="1"/>
  <c r="F103" i="1"/>
  <c r="F102" i="1"/>
  <c r="K101" i="1"/>
  <c r="J101" i="1"/>
  <c r="I101" i="1"/>
  <c r="H101" i="1"/>
  <c r="G101" i="1"/>
  <c r="E101" i="1"/>
  <c r="F101" i="1" l="1"/>
  <c r="E116" i="2"/>
  <c r="E109" i="2"/>
  <c r="E108" i="2"/>
  <c r="E107" i="2"/>
  <c r="E106" i="2"/>
  <c r="E105" i="2"/>
  <c r="E99" i="2"/>
  <c r="F368" i="1"/>
  <c r="E240" i="1" l="1"/>
  <c r="K240" i="1"/>
  <c r="J240" i="1"/>
  <c r="I240" i="1"/>
  <c r="H240" i="1"/>
  <c r="G240" i="1"/>
  <c r="F250" i="1"/>
  <c r="G64" i="1" l="1"/>
  <c r="H64" i="1"/>
  <c r="I64" i="1"/>
  <c r="J64" i="1"/>
  <c r="K64" i="1"/>
  <c r="E64" i="1"/>
  <c r="G111" i="1"/>
  <c r="H111" i="1"/>
  <c r="I111" i="1"/>
  <c r="J111" i="1"/>
  <c r="K111" i="1"/>
  <c r="E111" i="1"/>
  <c r="F115" i="1"/>
  <c r="F114" i="1"/>
  <c r="F113" i="1"/>
  <c r="F112" i="1"/>
  <c r="F111" i="1" l="1"/>
  <c r="E134" i="2"/>
  <c r="G343" i="1" l="1"/>
  <c r="K343" i="1"/>
  <c r="J343" i="1"/>
  <c r="I343" i="1"/>
  <c r="H343" i="1"/>
  <c r="F394" i="1"/>
  <c r="F393" i="1"/>
  <c r="F392" i="1"/>
  <c r="F391" i="1"/>
  <c r="K390" i="1"/>
  <c r="E460" i="2" s="1"/>
  <c r="J390" i="1"/>
  <c r="E459" i="2" s="1"/>
  <c r="I390" i="1"/>
  <c r="E458" i="2" s="1"/>
  <c r="H390" i="1"/>
  <c r="E457" i="2" s="1"/>
  <c r="G390" i="1"/>
  <c r="E456" i="2" s="1"/>
  <c r="E390" i="1"/>
  <c r="F390" i="1" l="1"/>
  <c r="E455" i="2"/>
  <c r="E365" i="1"/>
  <c r="G365" i="1"/>
  <c r="H365" i="1"/>
  <c r="I365" i="1"/>
  <c r="J365" i="1"/>
  <c r="K365" i="1"/>
  <c r="F366" i="1"/>
  <c r="F367" i="1"/>
  <c r="F369" i="1"/>
  <c r="F365" i="1" l="1"/>
  <c r="E97" i="2"/>
  <c r="E96" i="2"/>
  <c r="E95" i="2"/>
  <c r="E94" i="2"/>
  <c r="E93" i="2"/>
  <c r="E91" i="2"/>
  <c r="E90" i="2"/>
  <c r="E89" i="2"/>
  <c r="E88" i="2"/>
  <c r="E87" i="2"/>
  <c r="E193" i="2" l="1"/>
  <c r="E192" i="2"/>
  <c r="E191" i="2"/>
  <c r="E190" i="2"/>
  <c r="E205" i="2"/>
  <c r="E204" i="2"/>
  <c r="E203" i="2"/>
  <c r="E202" i="2"/>
  <c r="E201" i="2"/>
  <c r="E199" i="2"/>
  <c r="E198" i="2"/>
  <c r="E197" i="2"/>
  <c r="E196" i="2"/>
  <c r="E195" i="2"/>
  <c r="E187" i="2"/>
  <c r="E186" i="2"/>
  <c r="E185" i="2"/>
  <c r="E183" i="2"/>
  <c r="E200" i="2" l="1"/>
  <c r="F174" i="1"/>
  <c r="F164" i="1"/>
  <c r="E283" i="2" l="1"/>
  <c r="E282" i="2"/>
  <c r="E281" i="2"/>
  <c r="E280" i="2"/>
  <c r="E279" i="2"/>
  <c r="E277" i="2"/>
  <c r="E276" i="2"/>
  <c r="E275" i="2"/>
  <c r="E274" i="2"/>
  <c r="E273" i="2"/>
  <c r="E271" i="2"/>
  <c r="E211" i="2" s="1"/>
  <c r="E270" i="2"/>
  <c r="E533" i="2" s="1"/>
  <c r="E269" i="2"/>
  <c r="E209" i="2" s="1"/>
  <c r="E268" i="2"/>
  <c r="E267" i="2"/>
  <c r="E530" i="2" s="1"/>
  <c r="E278" i="2" l="1"/>
  <c r="E210" i="2"/>
  <c r="E532" i="2"/>
  <c r="E207" i="2"/>
  <c r="E534" i="2"/>
  <c r="E531" i="2"/>
  <c r="E208" i="2"/>
  <c r="G180" i="1"/>
  <c r="G179" i="1"/>
  <c r="G178" i="1"/>
  <c r="G177" i="1"/>
  <c r="K226" i="1"/>
  <c r="J226" i="1"/>
  <c r="I226" i="1"/>
  <c r="H226" i="1"/>
  <c r="G226" i="1"/>
  <c r="F227" i="1"/>
  <c r="F228" i="1"/>
  <c r="F229" i="1"/>
  <c r="E272" i="2"/>
  <c r="E266" i="2"/>
  <c r="F226" i="1" l="1"/>
  <c r="E265" i="2"/>
  <c r="E264" i="2"/>
  <c r="E263" i="2"/>
  <c r="E262" i="2"/>
  <c r="E261" i="2"/>
  <c r="E260" i="2" l="1"/>
  <c r="E529" i="2" l="1"/>
  <c r="E206" i="2"/>
  <c r="F224" i="1"/>
  <c r="F223" i="1"/>
  <c r="K221" i="1"/>
  <c r="J221" i="1"/>
  <c r="I221" i="1"/>
  <c r="H221" i="1"/>
  <c r="G221" i="1"/>
  <c r="E221" i="1"/>
  <c r="F220" i="1"/>
  <c r="F219" i="1"/>
  <c r="F218" i="1"/>
  <c r="F217" i="1"/>
  <c r="K216" i="1"/>
  <c r="J216" i="1"/>
  <c r="I216" i="1"/>
  <c r="H216" i="1"/>
  <c r="G216" i="1"/>
  <c r="E216" i="1"/>
  <c r="F216" i="1" l="1"/>
  <c r="F221" i="1"/>
  <c r="G440" i="1" l="1"/>
  <c r="J398" i="1" l="1"/>
  <c r="I398" i="1"/>
  <c r="E448" i="2"/>
  <c r="E447" i="2"/>
  <c r="E446" i="2"/>
  <c r="E445" i="2"/>
  <c r="E444" i="2"/>
  <c r="F384" i="1"/>
  <c r="F383" i="1"/>
  <c r="F382" i="1"/>
  <c r="F381" i="1"/>
  <c r="K380" i="1"/>
  <c r="J380" i="1"/>
  <c r="I380" i="1"/>
  <c r="H380" i="1"/>
  <c r="G380" i="1"/>
  <c r="E380" i="1"/>
  <c r="F380" i="1" l="1"/>
  <c r="E443" i="2"/>
  <c r="G14" i="1"/>
  <c r="E125" i="1" l="1"/>
  <c r="E124" i="1"/>
  <c r="E123" i="1"/>
  <c r="E122" i="1"/>
  <c r="K125" i="1"/>
  <c r="J125" i="1"/>
  <c r="I125" i="1"/>
  <c r="H125" i="1"/>
  <c r="K124" i="1"/>
  <c r="J124" i="1"/>
  <c r="I124" i="1"/>
  <c r="H124" i="1"/>
  <c r="K123" i="1"/>
  <c r="J123" i="1"/>
  <c r="I123" i="1"/>
  <c r="H123" i="1"/>
  <c r="K122" i="1"/>
  <c r="J122" i="1"/>
  <c r="I122" i="1"/>
  <c r="H122" i="1"/>
  <c r="G125" i="1"/>
  <c r="G122" i="1"/>
  <c r="G123" i="1"/>
  <c r="G124" i="1"/>
  <c r="E121" i="1" l="1"/>
  <c r="H121" i="1"/>
  <c r="I121" i="1"/>
  <c r="J121" i="1"/>
  <c r="K121" i="1"/>
  <c r="E424" i="2"/>
  <c r="E423" i="2"/>
  <c r="E422" i="2"/>
  <c r="E421" i="2"/>
  <c r="E420" i="2"/>
  <c r="E436" i="2"/>
  <c r="E435" i="2"/>
  <c r="E434" i="2"/>
  <c r="E433" i="2"/>
  <c r="E432" i="2"/>
  <c r="E181" i="2"/>
  <c r="E180" i="2"/>
  <c r="E179" i="2"/>
  <c r="E115" i="2"/>
  <c r="E114" i="2"/>
  <c r="E113" i="2"/>
  <c r="E112" i="2"/>
  <c r="E111" i="2"/>
  <c r="E419" i="2" l="1"/>
  <c r="E241" i="1"/>
  <c r="E239" i="1"/>
  <c r="E238" i="1"/>
  <c r="K241" i="1"/>
  <c r="J241" i="1"/>
  <c r="I241" i="1"/>
  <c r="H241" i="1"/>
  <c r="K239" i="1"/>
  <c r="J239" i="1"/>
  <c r="I239" i="1"/>
  <c r="H239" i="1"/>
  <c r="K238" i="1"/>
  <c r="J238" i="1"/>
  <c r="I238" i="1"/>
  <c r="H238" i="1"/>
  <c r="G241" i="1"/>
  <c r="G239" i="1"/>
  <c r="G238" i="1"/>
  <c r="E179" i="1"/>
  <c r="K180" i="1"/>
  <c r="J180" i="1"/>
  <c r="I180" i="1"/>
  <c r="H180" i="1"/>
  <c r="K179" i="1"/>
  <c r="J179" i="1"/>
  <c r="I179" i="1"/>
  <c r="H179" i="1"/>
  <c r="K178" i="1"/>
  <c r="J178" i="1"/>
  <c r="I178" i="1"/>
  <c r="H178" i="1"/>
  <c r="K177" i="1"/>
  <c r="J177" i="1"/>
  <c r="I177" i="1"/>
  <c r="H177" i="1"/>
  <c r="E154" i="1"/>
  <c r="K154" i="1"/>
  <c r="J154" i="1"/>
  <c r="I154" i="1"/>
  <c r="H154" i="1"/>
  <c r="G154" i="1"/>
  <c r="E65" i="1"/>
  <c r="E63" i="1"/>
  <c r="E62" i="1"/>
  <c r="K65" i="1"/>
  <c r="J65" i="1"/>
  <c r="I65" i="1"/>
  <c r="H65" i="1"/>
  <c r="K63" i="1"/>
  <c r="J63" i="1"/>
  <c r="I63" i="1"/>
  <c r="H63" i="1"/>
  <c r="K62" i="1"/>
  <c r="J62" i="1"/>
  <c r="I62" i="1"/>
  <c r="H62" i="1"/>
  <c r="G65" i="1"/>
  <c r="G62" i="1"/>
  <c r="G63" i="1"/>
  <c r="E12" i="1"/>
  <c r="E13" i="1"/>
  <c r="E14" i="1"/>
  <c r="E15" i="1"/>
  <c r="K15" i="1"/>
  <c r="J15" i="1"/>
  <c r="I15" i="1"/>
  <c r="K14" i="1"/>
  <c r="J14" i="1"/>
  <c r="I14" i="1"/>
  <c r="K13" i="1"/>
  <c r="J13" i="1"/>
  <c r="I13" i="1"/>
  <c r="K12" i="1"/>
  <c r="J12" i="1"/>
  <c r="I12" i="1"/>
  <c r="H15" i="1"/>
  <c r="H14" i="1"/>
  <c r="H13" i="1"/>
  <c r="H12" i="1"/>
  <c r="G12" i="1"/>
  <c r="G13" i="1"/>
  <c r="G15" i="1"/>
  <c r="J11" i="1" l="1"/>
  <c r="H11" i="1"/>
  <c r="H237" i="1"/>
  <c r="J237" i="1"/>
  <c r="K11" i="1"/>
  <c r="I11" i="1"/>
  <c r="I176" i="1"/>
  <c r="I237" i="1"/>
  <c r="H176" i="1"/>
  <c r="K237" i="1"/>
  <c r="E237" i="1"/>
  <c r="E61" i="1"/>
  <c r="J176" i="1"/>
  <c r="K176" i="1"/>
  <c r="F100" i="1"/>
  <c r="F99" i="1"/>
  <c r="F98" i="1"/>
  <c r="F97" i="1"/>
  <c r="K96" i="1"/>
  <c r="J96" i="1"/>
  <c r="I96" i="1"/>
  <c r="H96" i="1"/>
  <c r="G96" i="1"/>
  <c r="E96" i="1"/>
  <c r="F95" i="1"/>
  <c r="F94" i="1"/>
  <c r="F93" i="1"/>
  <c r="F92" i="1"/>
  <c r="K91" i="1"/>
  <c r="J91" i="1"/>
  <c r="I91" i="1"/>
  <c r="H91" i="1"/>
  <c r="G91" i="1"/>
  <c r="E91" i="1"/>
  <c r="E104" i="2" l="1"/>
  <c r="F91" i="1"/>
  <c r="F96" i="1"/>
  <c r="E194" i="2"/>
  <c r="E92" i="2"/>
  <c r="K175" i="1"/>
  <c r="J175" i="1" s="1"/>
  <c r="I175" i="1" s="1"/>
  <c r="H175" i="1" s="1"/>
  <c r="G175" i="1" s="1"/>
  <c r="F175" i="1" s="1"/>
  <c r="E175" i="1" s="1"/>
  <c r="K173" i="1"/>
  <c r="J173" i="1" s="1"/>
  <c r="I173" i="1" s="1"/>
  <c r="H173" i="1" s="1"/>
  <c r="G173" i="1" s="1"/>
  <c r="F173" i="1" s="1"/>
  <c r="E173" i="1" s="1"/>
  <c r="K172" i="1"/>
  <c r="J172" i="1" s="1"/>
  <c r="E86" i="2" l="1"/>
  <c r="I172" i="1"/>
  <c r="J171" i="1"/>
  <c r="K171" i="1"/>
  <c r="F170" i="1"/>
  <c r="F169" i="1"/>
  <c r="F168" i="1"/>
  <c r="F167" i="1"/>
  <c r="K166" i="1"/>
  <c r="J166" i="1"/>
  <c r="I166" i="1"/>
  <c r="H166" i="1"/>
  <c r="G166" i="1"/>
  <c r="E166" i="1"/>
  <c r="F160" i="1"/>
  <c r="F159" i="1"/>
  <c r="F158" i="1"/>
  <c r="F157" i="1"/>
  <c r="K156" i="1"/>
  <c r="J156" i="1"/>
  <c r="I156" i="1"/>
  <c r="H156" i="1"/>
  <c r="E184" i="2" s="1"/>
  <c r="G156" i="1"/>
  <c r="E156" i="1"/>
  <c r="E178" i="2" l="1"/>
  <c r="E182" i="2"/>
  <c r="F154" i="1"/>
  <c r="I171" i="1"/>
  <c r="H172" i="1"/>
  <c r="F166" i="1"/>
  <c r="F156" i="1"/>
  <c r="F80" i="1"/>
  <c r="F79" i="1"/>
  <c r="F78" i="1"/>
  <c r="F77" i="1"/>
  <c r="K76" i="1"/>
  <c r="J76" i="1"/>
  <c r="I76" i="1"/>
  <c r="H76" i="1"/>
  <c r="G76" i="1"/>
  <c r="E76" i="1"/>
  <c r="F25" i="1"/>
  <c r="F24" i="1"/>
  <c r="F23" i="1"/>
  <c r="F22" i="1"/>
  <c r="K21" i="1"/>
  <c r="J21" i="1"/>
  <c r="I21" i="1"/>
  <c r="H21" i="1"/>
  <c r="G21" i="1"/>
  <c r="E21" i="1"/>
  <c r="H171" i="1" l="1"/>
  <c r="G172" i="1"/>
  <c r="F76" i="1"/>
  <c r="F21" i="1"/>
  <c r="K163" i="1"/>
  <c r="K162" i="1"/>
  <c r="K165" i="1"/>
  <c r="E30" i="2"/>
  <c r="E29" i="2"/>
  <c r="E28" i="2"/>
  <c r="E27" i="2"/>
  <c r="E31" i="2"/>
  <c r="F30" i="1"/>
  <c r="F28" i="1"/>
  <c r="F27" i="1"/>
  <c r="F29" i="1"/>
  <c r="K161" i="1" l="1"/>
  <c r="J162" i="1"/>
  <c r="K152" i="1"/>
  <c r="J163" i="1"/>
  <c r="K153" i="1"/>
  <c r="J165" i="1"/>
  <c r="K155" i="1"/>
  <c r="F172" i="1"/>
  <c r="G171" i="1"/>
  <c r="E350" i="2"/>
  <c r="E349" i="2"/>
  <c r="E348" i="2"/>
  <c r="E347" i="2"/>
  <c r="E346" i="2"/>
  <c r="E344" i="1"/>
  <c r="K344" i="1"/>
  <c r="J344" i="1"/>
  <c r="I344" i="1"/>
  <c r="K342" i="1"/>
  <c r="J342" i="1"/>
  <c r="I342" i="1"/>
  <c r="K341" i="1"/>
  <c r="J341" i="1"/>
  <c r="I341" i="1"/>
  <c r="H344" i="1"/>
  <c r="H342" i="1"/>
  <c r="H341" i="1"/>
  <c r="F374" i="1"/>
  <c r="F373" i="1"/>
  <c r="F372" i="1"/>
  <c r="F371" i="1"/>
  <c r="K370" i="1"/>
  <c r="J370" i="1"/>
  <c r="I370" i="1"/>
  <c r="H370" i="1"/>
  <c r="G370" i="1"/>
  <c r="E370" i="1"/>
  <c r="F364" i="1"/>
  <c r="F363" i="1"/>
  <c r="F362" i="1"/>
  <c r="F361" i="1"/>
  <c r="K360" i="1"/>
  <c r="J360" i="1"/>
  <c r="I360" i="1"/>
  <c r="H360" i="1"/>
  <c r="G360" i="1"/>
  <c r="E360" i="1"/>
  <c r="F359" i="1"/>
  <c r="F358" i="1"/>
  <c r="F357" i="1"/>
  <c r="F356" i="1"/>
  <c r="K355" i="1"/>
  <c r="J355" i="1"/>
  <c r="I355" i="1"/>
  <c r="H355" i="1"/>
  <c r="G355" i="1"/>
  <c r="E355" i="1"/>
  <c r="F349" i="1"/>
  <c r="F348" i="1"/>
  <c r="F347" i="1"/>
  <c r="F346" i="1"/>
  <c r="K345" i="1"/>
  <c r="J345" i="1"/>
  <c r="I345" i="1"/>
  <c r="H345" i="1"/>
  <c r="G345" i="1"/>
  <c r="E345" i="1"/>
  <c r="F353" i="1"/>
  <c r="F352" i="1"/>
  <c r="F351" i="1"/>
  <c r="K350" i="1"/>
  <c r="J350" i="1"/>
  <c r="I350" i="1"/>
  <c r="H350" i="1"/>
  <c r="G350" i="1"/>
  <c r="E350" i="1"/>
  <c r="F286" i="1"/>
  <c r="F285" i="1"/>
  <c r="F284" i="1"/>
  <c r="F283" i="1"/>
  <c r="K282" i="1"/>
  <c r="J282" i="1"/>
  <c r="I282" i="1"/>
  <c r="H282" i="1"/>
  <c r="G282" i="1"/>
  <c r="F291" i="1"/>
  <c r="F290" i="1"/>
  <c r="F289" i="1"/>
  <c r="F288" i="1"/>
  <c r="K287" i="1"/>
  <c r="J287" i="1"/>
  <c r="I287" i="1"/>
  <c r="H287" i="1"/>
  <c r="G287" i="1"/>
  <c r="E287" i="1"/>
  <c r="F281" i="1"/>
  <c r="F280" i="1"/>
  <c r="F279" i="1"/>
  <c r="F278" i="1"/>
  <c r="K277" i="1"/>
  <c r="J277" i="1"/>
  <c r="I277" i="1"/>
  <c r="H277" i="1"/>
  <c r="G277" i="1"/>
  <c r="E277" i="1"/>
  <c r="F276" i="1"/>
  <c r="F275" i="1"/>
  <c r="F274" i="1"/>
  <c r="F273" i="1"/>
  <c r="K272" i="1"/>
  <c r="J272" i="1"/>
  <c r="I272" i="1"/>
  <c r="H272" i="1"/>
  <c r="G272" i="1"/>
  <c r="E272" i="1"/>
  <c r="J161" i="1" l="1"/>
  <c r="I165" i="1"/>
  <c r="J155" i="1"/>
  <c r="I163" i="1"/>
  <c r="J153" i="1"/>
  <c r="K151" i="1"/>
  <c r="I162" i="1"/>
  <c r="J152" i="1"/>
  <c r="E172" i="1"/>
  <c r="E171" i="1" s="1"/>
  <c r="F171" i="1"/>
  <c r="E345" i="2"/>
  <c r="F355" i="1"/>
  <c r="J340" i="1"/>
  <c r="F360" i="1"/>
  <c r="H340" i="1"/>
  <c r="F272" i="1"/>
  <c r="F277" i="1"/>
  <c r="F350" i="1"/>
  <c r="I340" i="1"/>
  <c r="F370" i="1"/>
  <c r="F287" i="1"/>
  <c r="F345" i="1"/>
  <c r="F282" i="1"/>
  <c r="K340" i="1"/>
  <c r="F271" i="1"/>
  <c r="F270" i="1"/>
  <c r="F269" i="1"/>
  <c r="F268" i="1"/>
  <c r="K267" i="1"/>
  <c r="J267" i="1"/>
  <c r="I267" i="1"/>
  <c r="H267" i="1"/>
  <c r="G267" i="1"/>
  <c r="E267" i="1"/>
  <c r="F261" i="1"/>
  <c r="F260" i="1"/>
  <c r="F259" i="1"/>
  <c r="F258" i="1"/>
  <c r="K257" i="1"/>
  <c r="J257" i="1"/>
  <c r="I257" i="1"/>
  <c r="H257" i="1"/>
  <c r="G257" i="1"/>
  <c r="E257" i="1"/>
  <c r="F256" i="1"/>
  <c r="F255" i="1"/>
  <c r="F254" i="1"/>
  <c r="F253" i="1"/>
  <c r="K252" i="1"/>
  <c r="J252" i="1"/>
  <c r="I252" i="1"/>
  <c r="H252" i="1"/>
  <c r="G252" i="1"/>
  <c r="E252" i="1"/>
  <c r="F251" i="1"/>
  <c r="F249" i="1"/>
  <c r="F248" i="1"/>
  <c r="K247" i="1"/>
  <c r="J247" i="1"/>
  <c r="H247" i="1"/>
  <c r="G247" i="1"/>
  <c r="E247" i="1"/>
  <c r="F246" i="1"/>
  <c r="F245" i="1"/>
  <c r="F244" i="1"/>
  <c r="F243" i="1"/>
  <c r="K242" i="1"/>
  <c r="J242" i="1"/>
  <c r="I242" i="1"/>
  <c r="H242" i="1"/>
  <c r="G242" i="1"/>
  <c r="E242" i="1"/>
  <c r="I161" i="1" l="1"/>
  <c r="H165" i="1"/>
  <c r="I155" i="1"/>
  <c r="J151" i="1"/>
  <c r="H162" i="1"/>
  <c r="I152" i="1"/>
  <c r="H163" i="1"/>
  <c r="I153" i="1"/>
  <c r="F247" i="1"/>
  <c r="F267" i="1"/>
  <c r="F242" i="1"/>
  <c r="F252" i="1"/>
  <c r="F257" i="1"/>
  <c r="H161" i="1" l="1"/>
  <c r="G163" i="1"/>
  <c r="H153" i="1"/>
  <c r="I151" i="1"/>
  <c r="G162" i="1"/>
  <c r="H152" i="1"/>
  <c r="G165" i="1"/>
  <c r="H155" i="1"/>
  <c r="E454" i="2"/>
  <c r="E453" i="2"/>
  <c r="E452" i="2"/>
  <c r="E451" i="2"/>
  <c r="E450" i="2"/>
  <c r="E442" i="2"/>
  <c r="E441" i="2"/>
  <c r="E440" i="2"/>
  <c r="E439" i="2"/>
  <c r="E438" i="2"/>
  <c r="E431" i="2"/>
  <c r="E430" i="2"/>
  <c r="E429" i="2"/>
  <c r="E428" i="2"/>
  <c r="E427" i="2"/>
  <c r="E426" i="2"/>
  <c r="G161" i="1" l="1"/>
  <c r="H151" i="1"/>
  <c r="F163" i="1"/>
  <c r="G153" i="1"/>
  <c r="F165" i="1"/>
  <c r="G155" i="1"/>
  <c r="F162" i="1"/>
  <c r="G152" i="1"/>
  <c r="E437" i="2"/>
  <c r="E449" i="2"/>
  <c r="E425" i="2"/>
  <c r="F161" i="1" l="1"/>
  <c r="E189" i="2"/>
  <c r="E177" i="2" s="1"/>
  <c r="E165" i="1"/>
  <c r="E155" i="1" s="1"/>
  <c r="F155" i="1"/>
  <c r="E163" i="1"/>
  <c r="E153" i="1" s="1"/>
  <c r="F153" i="1"/>
  <c r="E162" i="1"/>
  <c r="E152" i="1" s="1"/>
  <c r="F152" i="1"/>
  <c r="E344" i="2"/>
  <c r="E343" i="2"/>
  <c r="E342" i="2"/>
  <c r="E341" i="2"/>
  <c r="E340" i="2"/>
  <c r="E338" i="2"/>
  <c r="E337" i="2"/>
  <c r="E336" i="2"/>
  <c r="E335" i="2"/>
  <c r="E334" i="2"/>
  <c r="E332" i="2"/>
  <c r="E331" i="2"/>
  <c r="E330" i="2"/>
  <c r="E329" i="2"/>
  <c r="E328" i="2"/>
  <c r="E326" i="2"/>
  <c r="F151" i="1" l="1"/>
  <c r="E151" i="1"/>
  <c r="E333" i="2"/>
  <c r="E327" i="2"/>
  <c r="E339" i="2"/>
  <c r="F389" i="1"/>
  <c r="F388" i="1"/>
  <c r="F387" i="1"/>
  <c r="F386" i="1"/>
  <c r="K385" i="1"/>
  <c r="J385" i="1"/>
  <c r="I385" i="1"/>
  <c r="H385" i="1"/>
  <c r="G385" i="1"/>
  <c r="E385" i="1"/>
  <c r="F379" i="1"/>
  <c r="F378" i="1"/>
  <c r="F377" i="1"/>
  <c r="F376" i="1"/>
  <c r="K375" i="1"/>
  <c r="J375" i="1"/>
  <c r="I375" i="1"/>
  <c r="H375" i="1"/>
  <c r="G375" i="1"/>
  <c r="E375" i="1"/>
  <c r="E282" i="1"/>
  <c r="F343" i="1" l="1"/>
  <c r="F385" i="1"/>
  <c r="F375" i="1"/>
  <c r="E441" i="1" l="1"/>
  <c r="E461" i="1" s="1"/>
  <c r="E440" i="1"/>
  <c r="E460" i="1" s="1"/>
  <c r="E439" i="1"/>
  <c r="E459" i="1" s="1"/>
  <c r="E438" i="1"/>
  <c r="E458" i="1" s="1"/>
  <c r="E405" i="1"/>
  <c r="E404" i="1"/>
  <c r="E403" i="1"/>
  <c r="E402" i="1"/>
  <c r="E406" i="1"/>
  <c r="E399" i="1"/>
  <c r="E343" i="1"/>
  <c r="E398" i="1" s="1"/>
  <c r="E342" i="1"/>
  <c r="E397" i="1" s="1"/>
  <c r="E341" i="1"/>
  <c r="E396" i="1" s="1"/>
  <c r="E328" i="1"/>
  <c r="E338" i="1" s="1"/>
  <c r="E327" i="1"/>
  <c r="E337" i="1" s="1"/>
  <c r="E326" i="1"/>
  <c r="E336" i="1" s="1"/>
  <c r="E325" i="1"/>
  <c r="E335" i="1" s="1"/>
  <c r="E329" i="1"/>
  <c r="E302" i="1"/>
  <c r="E297" i="1"/>
  <c r="E262" i="1"/>
  <c r="E447" i="1"/>
  <c r="E442" i="1"/>
  <c r="E452" i="1"/>
  <c r="E415" i="1"/>
  <c r="E414" i="1"/>
  <c r="E413" i="1"/>
  <c r="E412" i="1"/>
  <c r="E416" i="1"/>
  <c r="E421" i="1"/>
  <c r="E426" i="1"/>
  <c r="E311" i="1"/>
  <c r="E296" i="1" s="1"/>
  <c r="E310" i="1"/>
  <c r="E295" i="1" s="1"/>
  <c r="E309" i="1"/>
  <c r="E294" i="1" s="1"/>
  <c r="E308" i="1"/>
  <c r="E293" i="1" s="1"/>
  <c r="E312" i="1"/>
  <c r="E434" i="1" l="1"/>
  <c r="E435" i="1"/>
  <c r="E411" i="1"/>
  <c r="E432" i="1"/>
  <c r="E321" i="1"/>
  <c r="E433" i="1"/>
  <c r="E307" i="1"/>
  <c r="E437" i="1"/>
  <c r="E318" i="1"/>
  <c r="E395" i="1"/>
  <c r="E319" i="1"/>
  <c r="E334" i="1"/>
  <c r="E320" i="1"/>
  <c r="E401" i="1"/>
  <c r="E340" i="1"/>
  <c r="E323" i="1"/>
  <c r="E292" i="1"/>
  <c r="E431" i="1" l="1"/>
  <c r="E457" i="1"/>
  <c r="E317" i="1"/>
  <c r="E259" i="2"/>
  <c r="E258" i="2"/>
  <c r="E257" i="2"/>
  <c r="E256" i="2"/>
  <c r="E255" i="2"/>
  <c r="E253" i="2"/>
  <c r="E252" i="2"/>
  <c r="E251" i="2"/>
  <c r="E250" i="2"/>
  <c r="E249" i="2"/>
  <c r="E247" i="2"/>
  <c r="E246" i="2"/>
  <c r="E245" i="2"/>
  <c r="E244" i="2"/>
  <c r="E243" i="2"/>
  <c r="E241" i="2"/>
  <c r="E240" i="2"/>
  <c r="E239" i="2"/>
  <c r="E238" i="2"/>
  <c r="E237" i="2"/>
  <c r="E235" i="2"/>
  <c r="E234" i="2"/>
  <c r="E233" i="2"/>
  <c r="E232" i="2"/>
  <c r="E231" i="2"/>
  <c r="E229" i="2"/>
  <c r="E228" i="2"/>
  <c r="E227" i="2"/>
  <c r="E226" i="2"/>
  <c r="E225" i="2"/>
  <c r="E223" i="2"/>
  <c r="E222" i="2"/>
  <c r="E221" i="2"/>
  <c r="E220" i="2"/>
  <c r="E219" i="2"/>
  <c r="E169" i="2"/>
  <c r="E168" i="2"/>
  <c r="E167" i="2"/>
  <c r="E166" i="2"/>
  <c r="E165" i="2"/>
  <c r="E163" i="2"/>
  <c r="E162" i="2"/>
  <c r="E161" i="2"/>
  <c r="E160" i="2"/>
  <c r="E159" i="2"/>
  <c r="E157" i="2"/>
  <c r="E156" i="2"/>
  <c r="E155" i="2"/>
  <c r="E154" i="2"/>
  <c r="E153" i="2"/>
  <c r="E151" i="2"/>
  <c r="E150" i="2"/>
  <c r="E149" i="2"/>
  <c r="E148" i="2"/>
  <c r="E147" i="2"/>
  <c r="E103" i="2"/>
  <c r="E102" i="2"/>
  <c r="E101" i="2"/>
  <c r="E100" i="2"/>
  <c r="E85" i="2"/>
  <c r="E84" i="2"/>
  <c r="E83" i="2"/>
  <c r="E82" i="2"/>
  <c r="E81" i="2"/>
  <c r="E79" i="2"/>
  <c r="E78" i="2"/>
  <c r="E77" i="2"/>
  <c r="E76" i="2"/>
  <c r="E75" i="2"/>
  <c r="E67" i="2"/>
  <c r="E66" i="2"/>
  <c r="E65" i="2"/>
  <c r="E64" i="2"/>
  <c r="E63" i="2"/>
  <c r="E61" i="2"/>
  <c r="E60" i="2"/>
  <c r="E59" i="2"/>
  <c r="E58" i="2"/>
  <c r="E57" i="2"/>
  <c r="E55" i="2"/>
  <c r="E54" i="2"/>
  <c r="E53" i="2"/>
  <c r="E52" i="2"/>
  <c r="E51" i="2"/>
  <c r="E49" i="2"/>
  <c r="E48" i="2"/>
  <c r="E47" i="2"/>
  <c r="E46" i="2"/>
  <c r="E45" i="2"/>
  <c r="E43" i="2"/>
  <c r="E42" i="2"/>
  <c r="E41" i="2"/>
  <c r="E40" i="2"/>
  <c r="E39" i="2"/>
  <c r="E25" i="2"/>
  <c r="E24" i="2"/>
  <c r="E23" i="2"/>
  <c r="E22" i="2"/>
  <c r="E21" i="2"/>
  <c r="E19" i="2"/>
  <c r="E17" i="2"/>
  <c r="E16" i="2"/>
  <c r="E18" i="2"/>
  <c r="E15" i="2"/>
  <c r="E73" i="2" l="1"/>
  <c r="E70" i="2"/>
  <c r="E71" i="2"/>
  <c r="E72" i="2"/>
  <c r="E69" i="2"/>
  <c r="E214" i="2"/>
  <c r="E215" i="2"/>
  <c r="E217" i="2"/>
  <c r="E216" i="2"/>
  <c r="E213" i="2"/>
  <c r="E224" i="2"/>
  <c r="E142" i="2"/>
  <c r="E143" i="2"/>
  <c r="E144" i="2"/>
  <c r="E9" i="2"/>
  <c r="E145" i="2"/>
  <c r="E141" i="2"/>
  <c r="E11" i="2"/>
  <c r="E10" i="2"/>
  <c r="E12" i="2"/>
  <c r="E13" i="2"/>
  <c r="E38" i="2"/>
  <c r="E218" i="2"/>
  <c r="E254" i="2"/>
  <c r="E248" i="2"/>
  <c r="E146" i="2"/>
  <c r="E14" i="2"/>
  <c r="E34" i="2"/>
  <c r="E80" i="2"/>
  <c r="E188" i="2"/>
  <c r="E56" i="2"/>
  <c r="E236" i="2"/>
  <c r="E152" i="2"/>
  <c r="E50" i="2"/>
  <c r="E98" i="2"/>
  <c r="E20" i="2"/>
  <c r="E37" i="2"/>
  <c r="E35" i="2"/>
  <c r="E62" i="2"/>
  <c r="E230" i="2"/>
  <c r="E242" i="2"/>
  <c r="E36" i="2"/>
  <c r="E44" i="2"/>
  <c r="E164" i="2"/>
  <c r="E33" i="2"/>
  <c r="E158" i="2"/>
  <c r="E74" i="2"/>
  <c r="E8" i="2" l="1"/>
  <c r="G11" i="2"/>
  <c r="G12" i="2"/>
  <c r="G13" i="2"/>
  <c r="G10" i="2"/>
  <c r="G9" i="2"/>
  <c r="E26" i="2"/>
  <c r="E140" i="2"/>
  <c r="E68" i="2"/>
  <c r="E212" i="2"/>
  <c r="E32" i="2"/>
  <c r="E176" i="2"/>
  <c r="F20" i="1" l="1"/>
  <c r="F15" i="1" s="1"/>
  <c r="F19" i="1"/>
  <c r="F18" i="1"/>
  <c r="F13" i="1" s="1"/>
  <c r="F17" i="1"/>
  <c r="F12" i="1" s="1"/>
  <c r="K16" i="1"/>
  <c r="J16" i="1"/>
  <c r="I16" i="1"/>
  <c r="H16" i="1"/>
  <c r="G16" i="1"/>
  <c r="E16" i="1"/>
  <c r="E35" i="1"/>
  <c r="E34" i="1"/>
  <c r="E234" i="1" s="1"/>
  <c r="E33" i="1"/>
  <c r="E32" i="1"/>
  <c r="K35" i="1"/>
  <c r="K235" i="1" s="1"/>
  <c r="J35" i="1"/>
  <c r="J235" i="1" s="1"/>
  <c r="I35" i="1"/>
  <c r="I235" i="1" s="1"/>
  <c r="K34" i="1"/>
  <c r="K234" i="1" s="1"/>
  <c r="J34" i="1"/>
  <c r="J234" i="1" s="1"/>
  <c r="I34" i="1"/>
  <c r="I234" i="1" s="1"/>
  <c r="K33" i="1"/>
  <c r="K233" i="1" s="1"/>
  <c r="J33" i="1"/>
  <c r="J233" i="1" s="1"/>
  <c r="I33" i="1"/>
  <c r="I233" i="1" s="1"/>
  <c r="K32" i="1"/>
  <c r="K232" i="1" s="1"/>
  <c r="J32" i="1"/>
  <c r="J232" i="1" s="1"/>
  <c r="I32" i="1"/>
  <c r="I232" i="1" s="1"/>
  <c r="H35" i="1"/>
  <c r="H235" i="1" s="1"/>
  <c r="H34" i="1"/>
  <c r="H234" i="1" s="1"/>
  <c r="H33" i="1"/>
  <c r="H233" i="1" s="1"/>
  <c r="H32" i="1"/>
  <c r="H232" i="1" s="1"/>
  <c r="G35" i="1"/>
  <c r="G235" i="1" s="1"/>
  <c r="G34" i="1"/>
  <c r="G234" i="1" s="1"/>
  <c r="G33" i="1"/>
  <c r="G233" i="1" s="1"/>
  <c r="G32" i="1"/>
  <c r="G232" i="1" s="1"/>
  <c r="F40" i="1"/>
  <c r="F39" i="1"/>
  <c r="F38" i="1"/>
  <c r="F37" i="1"/>
  <c r="K36" i="1"/>
  <c r="J36" i="1"/>
  <c r="I36" i="1"/>
  <c r="H36" i="1"/>
  <c r="G36" i="1"/>
  <c r="E36" i="1"/>
  <c r="F45" i="1"/>
  <c r="F44" i="1"/>
  <c r="F43" i="1"/>
  <c r="F42" i="1"/>
  <c r="K41" i="1"/>
  <c r="J41" i="1"/>
  <c r="I41" i="1"/>
  <c r="H41" i="1"/>
  <c r="G41" i="1"/>
  <c r="E41" i="1"/>
  <c r="F50" i="1"/>
  <c r="F49" i="1"/>
  <c r="F48" i="1"/>
  <c r="F47" i="1"/>
  <c r="K46" i="1"/>
  <c r="J46" i="1"/>
  <c r="I46" i="1"/>
  <c r="H46" i="1"/>
  <c r="G46" i="1"/>
  <c r="E46" i="1"/>
  <c r="F55" i="1"/>
  <c r="F54" i="1"/>
  <c r="F53" i="1"/>
  <c r="F52" i="1"/>
  <c r="K51" i="1"/>
  <c r="J51" i="1"/>
  <c r="I51" i="1"/>
  <c r="H51" i="1"/>
  <c r="G51" i="1"/>
  <c r="E51" i="1"/>
  <c r="F60" i="1"/>
  <c r="F59" i="1"/>
  <c r="F58" i="1"/>
  <c r="F57" i="1"/>
  <c r="K56" i="1"/>
  <c r="J56" i="1"/>
  <c r="I56" i="1"/>
  <c r="H56" i="1"/>
  <c r="G56" i="1"/>
  <c r="E56" i="1"/>
  <c r="I231" i="1" l="1"/>
  <c r="J231" i="1"/>
  <c r="K231" i="1"/>
  <c r="H231" i="1"/>
  <c r="J31" i="1"/>
  <c r="H26" i="1"/>
  <c r="I26" i="1"/>
  <c r="F56" i="1"/>
  <c r="K26" i="1"/>
  <c r="I31" i="1"/>
  <c r="F36" i="1"/>
  <c r="F51" i="1"/>
  <c r="F41" i="1"/>
  <c r="J26" i="1"/>
  <c r="E31" i="1"/>
  <c r="F16" i="1"/>
  <c r="F46" i="1"/>
  <c r="K31" i="1"/>
  <c r="G26" i="1"/>
  <c r="E26" i="1"/>
  <c r="H31" i="1"/>
  <c r="G11" i="1" l="1"/>
  <c r="F26" i="1"/>
  <c r="F14" i="1"/>
  <c r="E11" i="1"/>
  <c r="F90" i="1"/>
  <c r="F89" i="1"/>
  <c r="F88" i="1"/>
  <c r="F87" i="1"/>
  <c r="K86" i="1"/>
  <c r="J86" i="1"/>
  <c r="I86" i="1"/>
  <c r="H86" i="1"/>
  <c r="G86" i="1"/>
  <c r="E86" i="1"/>
  <c r="F85" i="1"/>
  <c r="F84" i="1"/>
  <c r="F83" i="1"/>
  <c r="F82" i="1"/>
  <c r="K81" i="1"/>
  <c r="J81" i="1"/>
  <c r="I81" i="1"/>
  <c r="H81" i="1"/>
  <c r="G81" i="1"/>
  <c r="E81" i="1"/>
  <c r="F75" i="1"/>
  <c r="F74" i="1"/>
  <c r="F73" i="1"/>
  <c r="F72" i="1"/>
  <c r="K71" i="1"/>
  <c r="J71" i="1"/>
  <c r="I71" i="1"/>
  <c r="H71" i="1"/>
  <c r="G71" i="1"/>
  <c r="E71" i="1"/>
  <c r="F70" i="1"/>
  <c r="F69" i="1"/>
  <c r="F68" i="1"/>
  <c r="F67" i="1"/>
  <c r="K66" i="1"/>
  <c r="J66" i="1"/>
  <c r="I66" i="1"/>
  <c r="H66" i="1"/>
  <c r="G66" i="1"/>
  <c r="F145" i="1"/>
  <c r="F144" i="1"/>
  <c r="F143" i="1"/>
  <c r="F142" i="1"/>
  <c r="K141" i="1"/>
  <c r="J141" i="1"/>
  <c r="I141" i="1"/>
  <c r="H141" i="1"/>
  <c r="G141" i="1"/>
  <c r="E141" i="1"/>
  <c r="F140" i="1"/>
  <c r="F139" i="1"/>
  <c r="F138" i="1"/>
  <c r="F137" i="1"/>
  <c r="K136" i="1"/>
  <c r="J136" i="1"/>
  <c r="I136" i="1"/>
  <c r="H136" i="1"/>
  <c r="G136" i="1"/>
  <c r="E136" i="1"/>
  <c r="F135" i="1"/>
  <c r="F134" i="1"/>
  <c r="F133" i="1"/>
  <c r="F132" i="1"/>
  <c r="K131" i="1"/>
  <c r="J131" i="1"/>
  <c r="I131" i="1"/>
  <c r="H131" i="1"/>
  <c r="G131" i="1"/>
  <c r="E131" i="1"/>
  <c r="F130" i="1"/>
  <c r="F129" i="1"/>
  <c r="F128" i="1"/>
  <c r="F127" i="1"/>
  <c r="K126" i="1"/>
  <c r="J126" i="1"/>
  <c r="I126" i="1"/>
  <c r="H126" i="1"/>
  <c r="G126" i="1"/>
  <c r="E126" i="1"/>
  <c r="F190" i="1"/>
  <c r="F187" i="1"/>
  <c r="F188" i="1"/>
  <c r="F189" i="1"/>
  <c r="F205" i="1"/>
  <c r="F204" i="1"/>
  <c r="F203" i="1"/>
  <c r="F202" i="1"/>
  <c r="K201" i="1"/>
  <c r="J201" i="1"/>
  <c r="I201" i="1"/>
  <c r="H201" i="1"/>
  <c r="G201" i="1"/>
  <c r="F200" i="1"/>
  <c r="F199" i="1"/>
  <c r="F198" i="1"/>
  <c r="F197" i="1"/>
  <c r="K196" i="1"/>
  <c r="J196" i="1"/>
  <c r="I196" i="1"/>
  <c r="H196" i="1"/>
  <c r="G196" i="1"/>
  <c r="F195" i="1"/>
  <c r="F194" i="1"/>
  <c r="F193" i="1"/>
  <c r="F192" i="1"/>
  <c r="K191" i="1"/>
  <c r="J191" i="1"/>
  <c r="I191" i="1"/>
  <c r="H191" i="1"/>
  <c r="G191" i="1"/>
  <c r="F210" i="1"/>
  <c r="F209" i="1"/>
  <c r="F208" i="1"/>
  <c r="F207" i="1"/>
  <c r="K206" i="1"/>
  <c r="J206" i="1"/>
  <c r="I206" i="1"/>
  <c r="H206" i="1"/>
  <c r="G206" i="1"/>
  <c r="F215" i="1"/>
  <c r="F214" i="1"/>
  <c r="F213" i="1"/>
  <c r="F212" i="1"/>
  <c r="K211" i="1"/>
  <c r="J211" i="1"/>
  <c r="I211" i="1"/>
  <c r="H211" i="1"/>
  <c r="G211" i="1"/>
  <c r="F126" i="1" l="1"/>
  <c r="F64" i="1"/>
  <c r="F179" i="1"/>
  <c r="F178" i="1"/>
  <c r="F177" i="1"/>
  <c r="F180" i="1"/>
  <c r="F123" i="1"/>
  <c r="F122" i="1"/>
  <c r="F124" i="1"/>
  <c r="F62" i="1"/>
  <c r="F125" i="1"/>
  <c r="F63" i="1"/>
  <c r="F65" i="1"/>
  <c r="F11" i="1"/>
  <c r="F191" i="1"/>
  <c r="F66" i="1"/>
  <c r="F211" i="1"/>
  <c r="F206" i="1"/>
  <c r="F86" i="1"/>
  <c r="I61" i="1"/>
  <c r="J61" i="1"/>
  <c r="G12" i="4"/>
  <c r="G151" i="1"/>
  <c r="F201" i="1"/>
  <c r="F141" i="1"/>
  <c r="H61" i="1"/>
  <c r="F12" i="4"/>
  <c r="F131" i="1"/>
  <c r="F71" i="1"/>
  <c r="H12" i="4"/>
  <c r="K61" i="1"/>
  <c r="I12" i="4"/>
  <c r="E465" i="1"/>
  <c r="F196" i="1"/>
  <c r="F81" i="1"/>
  <c r="F136" i="1"/>
  <c r="F61" i="1" l="1"/>
  <c r="F121" i="1"/>
  <c r="F176" i="1"/>
  <c r="G13" i="4"/>
  <c r="I10" i="4"/>
  <c r="E12" i="4"/>
  <c r="J12" i="4" s="1"/>
  <c r="F13" i="4"/>
  <c r="G10" i="4"/>
  <c r="G9" i="4" s="1"/>
  <c r="E11" i="4"/>
  <c r="I13" i="4"/>
  <c r="F11" i="4"/>
  <c r="H13" i="4"/>
  <c r="I11" i="4"/>
  <c r="F10" i="4"/>
  <c r="H10" i="4"/>
  <c r="H11" i="4"/>
  <c r="E13" i="4"/>
  <c r="G11" i="4"/>
  <c r="E10" i="4"/>
  <c r="K441" i="1"/>
  <c r="K461" i="1" s="1"/>
  <c r="J441" i="1"/>
  <c r="J461" i="1" s="1"/>
  <c r="I441" i="1"/>
  <c r="I461" i="1" s="1"/>
  <c r="H441" i="1"/>
  <c r="H461" i="1" s="1"/>
  <c r="K440" i="1"/>
  <c r="K460" i="1" s="1"/>
  <c r="J440" i="1"/>
  <c r="J460" i="1" s="1"/>
  <c r="I440" i="1"/>
  <c r="I460" i="1" s="1"/>
  <c r="H440" i="1"/>
  <c r="H460" i="1" s="1"/>
  <c r="K439" i="1"/>
  <c r="K459" i="1" s="1"/>
  <c r="J439" i="1"/>
  <c r="J459" i="1" s="1"/>
  <c r="I439" i="1"/>
  <c r="I459" i="1" s="1"/>
  <c r="H439" i="1"/>
  <c r="H459" i="1" s="1"/>
  <c r="K438" i="1"/>
  <c r="K458" i="1" s="1"/>
  <c r="J438" i="1"/>
  <c r="J458" i="1" s="1"/>
  <c r="I438" i="1"/>
  <c r="I458" i="1" s="1"/>
  <c r="H438" i="1"/>
  <c r="H458" i="1" s="1"/>
  <c r="G441" i="1"/>
  <c r="G461" i="1" s="1"/>
  <c r="G460" i="1"/>
  <c r="G439" i="1"/>
  <c r="G459" i="1" s="1"/>
  <c r="G438" i="1"/>
  <c r="G458" i="1" s="1"/>
  <c r="F451" i="1"/>
  <c r="F450" i="1"/>
  <c r="F449" i="1"/>
  <c r="F448" i="1"/>
  <c r="K447" i="1"/>
  <c r="E516" i="2" s="1"/>
  <c r="J447" i="1"/>
  <c r="E515" i="2" s="1"/>
  <c r="I447" i="1"/>
  <c r="E514" i="2" s="1"/>
  <c r="H447" i="1"/>
  <c r="E513" i="2" s="1"/>
  <c r="G447" i="1"/>
  <c r="E512" i="2" s="1"/>
  <c r="F456" i="1"/>
  <c r="F455" i="1"/>
  <c r="F454" i="1"/>
  <c r="F453" i="1"/>
  <c r="K452" i="1"/>
  <c r="E522" i="2" s="1"/>
  <c r="J452" i="1"/>
  <c r="E521" i="2" s="1"/>
  <c r="I452" i="1"/>
  <c r="E520" i="2" s="1"/>
  <c r="H452" i="1"/>
  <c r="E519" i="2" s="1"/>
  <c r="G452" i="1"/>
  <c r="E518" i="2" s="1"/>
  <c r="F446" i="1"/>
  <c r="F445" i="1"/>
  <c r="F444" i="1"/>
  <c r="F443" i="1"/>
  <c r="K442" i="1"/>
  <c r="E510" i="2" s="1"/>
  <c r="J442" i="1"/>
  <c r="E509" i="2" s="1"/>
  <c r="I442" i="1"/>
  <c r="E508" i="2" s="1"/>
  <c r="H442" i="1"/>
  <c r="E507" i="2" s="1"/>
  <c r="G442" i="1"/>
  <c r="E506" i="2" s="1"/>
  <c r="K415" i="1"/>
  <c r="J415" i="1"/>
  <c r="I415" i="1"/>
  <c r="H415" i="1"/>
  <c r="K414" i="1"/>
  <c r="J414" i="1"/>
  <c r="I414" i="1"/>
  <c r="H414" i="1"/>
  <c r="K413" i="1"/>
  <c r="J413" i="1"/>
  <c r="I413" i="1"/>
  <c r="H413" i="1"/>
  <c r="K412" i="1"/>
  <c r="J412" i="1"/>
  <c r="I412" i="1"/>
  <c r="H412" i="1"/>
  <c r="G415" i="1"/>
  <c r="G414" i="1"/>
  <c r="G413" i="1"/>
  <c r="G412" i="1"/>
  <c r="F430" i="1"/>
  <c r="F429" i="1"/>
  <c r="F428" i="1"/>
  <c r="F427" i="1"/>
  <c r="K426" i="1"/>
  <c r="E497" i="2" s="1"/>
  <c r="J426" i="1"/>
  <c r="E496" i="2" s="1"/>
  <c r="I426" i="1"/>
  <c r="E495" i="2" s="1"/>
  <c r="H426" i="1"/>
  <c r="E494" i="2" s="1"/>
  <c r="G426" i="1"/>
  <c r="E493" i="2" s="1"/>
  <c r="F425" i="1"/>
  <c r="F424" i="1"/>
  <c r="F423" i="1"/>
  <c r="F422" i="1"/>
  <c r="K421" i="1"/>
  <c r="E491" i="2" s="1"/>
  <c r="J421" i="1"/>
  <c r="E490" i="2" s="1"/>
  <c r="I421" i="1"/>
  <c r="E489" i="2" s="1"/>
  <c r="H421" i="1"/>
  <c r="E488" i="2" s="1"/>
  <c r="G421" i="1"/>
  <c r="E487" i="2" s="1"/>
  <c r="F420" i="1"/>
  <c r="F419" i="1"/>
  <c r="F418" i="1"/>
  <c r="F417" i="1"/>
  <c r="K416" i="1"/>
  <c r="E485" i="2" s="1"/>
  <c r="J416" i="1"/>
  <c r="E484" i="2" s="1"/>
  <c r="I416" i="1"/>
  <c r="E483" i="2" s="1"/>
  <c r="H416" i="1"/>
  <c r="E482" i="2" s="1"/>
  <c r="G416" i="1"/>
  <c r="E481" i="2" s="1"/>
  <c r="K405" i="1"/>
  <c r="J405" i="1"/>
  <c r="I405" i="1"/>
  <c r="H405" i="1"/>
  <c r="K404" i="1"/>
  <c r="J404" i="1"/>
  <c r="I404" i="1"/>
  <c r="H404" i="1"/>
  <c r="K403" i="1"/>
  <c r="J403" i="1"/>
  <c r="I403" i="1"/>
  <c r="H403" i="1"/>
  <c r="K402" i="1"/>
  <c r="J402" i="1"/>
  <c r="I402" i="1"/>
  <c r="H402" i="1"/>
  <c r="G405" i="1"/>
  <c r="G404" i="1"/>
  <c r="G403" i="1"/>
  <c r="G402" i="1"/>
  <c r="F410" i="1"/>
  <c r="F409" i="1"/>
  <c r="F408" i="1"/>
  <c r="F407" i="1"/>
  <c r="K406" i="1"/>
  <c r="E473" i="2" s="1"/>
  <c r="E467" i="2" s="1"/>
  <c r="J406" i="1"/>
  <c r="E472" i="2" s="1"/>
  <c r="E466" i="2" s="1"/>
  <c r="I406" i="1"/>
  <c r="E471" i="2" s="1"/>
  <c r="E465" i="2" s="1"/>
  <c r="H406" i="1"/>
  <c r="E470" i="2" s="1"/>
  <c r="E464" i="2" s="1"/>
  <c r="G406" i="1"/>
  <c r="E469" i="2" s="1"/>
  <c r="E463" i="2" s="1"/>
  <c r="K399" i="1"/>
  <c r="I48" i="4" s="1"/>
  <c r="J399" i="1"/>
  <c r="H48" i="4" s="1"/>
  <c r="I399" i="1"/>
  <c r="G48" i="4" s="1"/>
  <c r="H399" i="1"/>
  <c r="F48" i="4" s="1"/>
  <c r="K398" i="1"/>
  <c r="I47" i="4" s="1"/>
  <c r="H47" i="4"/>
  <c r="G47" i="4"/>
  <c r="H398" i="1"/>
  <c r="F47" i="4" s="1"/>
  <c r="K397" i="1"/>
  <c r="I46" i="4" s="1"/>
  <c r="J397" i="1"/>
  <c r="H46" i="4" s="1"/>
  <c r="I397" i="1"/>
  <c r="G46" i="4" s="1"/>
  <c r="H397" i="1"/>
  <c r="F46" i="4" s="1"/>
  <c r="J396" i="1"/>
  <c r="H396" i="1"/>
  <c r="G344" i="1"/>
  <c r="G399" i="1" s="1"/>
  <c r="G398" i="1"/>
  <c r="G342" i="1"/>
  <c r="G397" i="1" s="1"/>
  <c r="G341" i="1"/>
  <c r="E418" i="2"/>
  <c r="E417" i="2"/>
  <c r="E416" i="2"/>
  <c r="E415" i="2"/>
  <c r="E412" i="2"/>
  <c r="E411" i="2"/>
  <c r="E410" i="2"/>
  <c r="E409" i="2"/>
  <c r="E408" i="2"/>
  <c r="E406" i="2"/>
  <c r="E405" i="2"/>
  <c r="E404" i="2"/>
  <c r="E403" i="2"/>
  <c r="E402" i="2"/>
  <c r="K328" i="1"/>
  <c r="K338" i="1" s="1"/>
  <c r="I36" i="4" s="1"/>
  <c r="J328" i="1"/>
  <c r="J338" i="1" s="1"/>
  <c r="H36" i="4" s="1"/>
  <c r="I328" i="1"/>
  <c r="I338" i="1" s="1"/>
  <c r="G36" i="4" s="1"/>
  <c r="H328" i="1"/>
  <c r="H338" i="1" s="1"/>
  <c r="F36" i="4" s="1"/>
  <c r="K327" i="1"/>
  <c r="K337" i="1" s="1"/>
  <c r="I35" i="4" s="1"/>
  <c r="J327" i="1"/>
  <c r="J337" i="1" s="1"/>
  <c r="H35" i="4" s="1"/>
  <c r="I327" i="1"/>
  <c r="I337" i="1" s="1"/>
  <c r="G35" i="4" s="1"/>
  <c r="H327" i="1"/>
  <c r="H337" i="1" s="1"/>
  <c r="F35" i="4" s="1"/>
  <c r="K326" i="1"/>
  <c r="K336" i="1" s="1"/>
  <c r="I34" i="4" s="1"/>
  <c r="J326" i="1"/>
  <c r="J336" i="1" s="1"/>
  <c r="H34" i="4" s="1"/>
  <c r="I326" i="1"/>
  <c r="I336" i="1" s="1"/>
  <c r="G34" i="4" s="1"/>
  <c r="H326" i="1"/>
  <c r="H336" i="1" s="1"/>
  <c r="F34" i="4" s="1"/>
  <c r="K325" i="1"/>
  <c r="K335" i="1" s="1"/>
  <c r="J325" i="1"/>
  <c r="I325" i="1"/>
  <c r="I335" i="1" s="1"/>
  <c r="H325" i="1"/>
  <c r="H335" i="1" s="1"/>
  <c r="G328" i="1"/>
  <c r="G338" i="1" s="1"/>
  <c r="G327" i="1"/>
  <c r="G337" i="1" s="1"/>
  <c r="G326" i="1"/>
  <c r="G325" i="1"/>
  <c r="G335" i="1" s="1"/>
  <c r="E33" i="4" s="1"/>
  <c r="F333" i="1"/>
  <c r="F332" i="1"/>
  <c r="F331" i="1"/>
  <c r="F330" i="1"/>
  <c r="K329" i="1"/>
  <c r="E393" i="2" s="1"/>
  <c r="E387" i="2" s="1"/>
  <c r="G387" i="2" s="1"/>
  <c r="J329" i="1"/>
  <c r="E392" i="2" s="1"/>
  <c r="E386" i="2" s="1"/>
  <c r="G386" i="2" s="1"/>
  <c r="I329" i="1"/>
  <c r="E391" i="2" s="1"/>
  <c r="E385" i="2" s="1"/>
  <c r="G385" i="2" s="1"/>
  <c r="H329" i="1"/>
  <c r="E390" i="2" s="1"/>
  <c r="E384" i="2" s="1"/>
  <c r="G384" i="2" s="1"/>
  <c r="G329" i="1"/>
  <c r="E389" i="2" s="1"/>
  <c r="K311" i="1"/>
  <c r="J311" i="1"/>
  <c r="I311" i="1"/>
  <c r="H311" i="1"/>
  <c r="K310" i="1"/>
  <c r="J310" i="1"/>
  <c r="I310" i="1"/>
  <c r="H310" i="1"/>
  <c r="K309" i="1"/>
  <c r="J309" i="1"/>
  <c r="I309" i="1"/>
  <c r="H309" i="1"/>
  <c r="K308" i="1"/>
  <c r="J308" i="1"/>
  <c r="I308" i="1"/>
  <c r="H308" i="1"/>
  <c r="G311" i="1"/>
  <c r="G310" i="1"/>
  <c r="G309" i="1"/>
  <c r="G308" i="1"/>
  <c r="K296" i="1"/>
  <c r="J296" i="1"/>
  <c r="I296" i="1"/>
  <c r="H296" i="1"/>
  <c r="K295" i="1"/>
  <c r="J295" i="1"/>
  <c r="I295" i="1"/>
  <c r="H295" i="1"/>
  <c r="K294" i="1"/>
  <c r="J294" i="1"/>
  <c r="I294" i="1"/>
  <c r="H294" i="1"/>
  <c r="K293" i="1"/>
  <c r="J293" i="1"/>
  <c r="I293" i="1"/>
  <c r="H293" i="1"/>
  <c r="G296" i="1"/>
  <c r="G295" i="1"/>
  <c r="G294" i="1"/>
  <c r="G293" i="1"/>
  <c r="F316" i="1"/>
  <c r="F315" i="1"/>
  <c r="F314" i="1"/>
  <c r="F313" i="1"/>
  <c r="K312" i="1"/>
  <c r="E380" i="2" s="1"/>
  <c r="E374" i="2" s="1"/>
  <c r="J312" i="1"/>
  <c r="E379" i="2" s="1"/>
  <c r="E373" i="2" s="1"/>
  <c r="I312" i="1"/>
  <c r="E378" i="2" s="1"/>
  <c r="E372" i="2" s="1"/>
  <c r="H312" i="1"/>
  <c r="E377" i="2" s="1"/>
  <c r="E371" i="2" s="1"/>
  <c r="G312" i="1"/>
  <c r="E376" i="2" s="1"/>
  <c r="E370" i="2" s="1"/>
  <c r="F306" i="1"/>
  <c r="F305" i="1"/>
  <c r="F304" i="1"/>
  <c r="F303" i="1"/>
  <c r="K302" i="1"/>
  <c r="E368" i="2" s="1"/>
  <c r="J302" i="1"/>
  <c r="E367" i="2" s="1"/>
  <c r="I302" i="1"/>
  <c r="E366" i="2" s="1"/>
  <c r="H302" i="1"/>
  <c r="E365" i="2" s="1"/>
  <c r="G302" i="1"/>
  <c r="E364" i="2" s="1"/>
  <c r="F301" i="1"/>
  <c r="F300" i="1"/>
  <c r="F299" i="1"/>
  <c r="F298" i="1"/>
  <c r="K297" i="1"/>
  <c r="E362" i="2" s="1"/>
  <c r="J297" i="1"/>
  <c r="E361" i="2" s="1"/>
  <c r="I297" i="1"/>
  <c r="E360" i="2" s="1"/>
  <c r="H297" i="1"/>
  <c r="E359" i="2" s="1"/>
  <c r="G297" i="1"/>
  <c r="E358" i="2" s="1"/>
  <c r="E325" i="2"/>
  <c r="E324" i="2"/>
  <c r="E323" i="2"/>
  <c r="E322" i="2"/>
  <c r="F266" i="1"/>
  <c r="F241" i="1" s="1"/>
  <c r="F265" i="1"/>
  <c r="F240" i="1" s="1"/>
  <c r="F264" i="1"/>
  <c r="F239" i="1" s="1"/>
  <c r="F263" i="1"/>
  <c r="F238" i="1" s="1"/>
  <c r="K262" i="1"/>
  <c r="E320" i="2" s="1"/>
  <c r="J262" i="1"/>
  <c r="E319" i="2" s="1"/>
  <c r="I262" i="1"/>
  <c r="E318" i="2" s="1"/>
  <c r="H262" i="1"/>
  <c r="E317" i="2" s="1"/>
  <c r="G262" i="1"/>
  <c r="E316" i="2" s="1"/>
  <c r="E314" i="2"/>
  <c r="E313" i="2"/>
  <c r="E312" i="2"/>
  <c r="E311" i="2"/>
  <c r="E310" i="2"/>
  <c r="E308" i="2"/>
  <c r="E307" i="2"/>
  <c r="E306" i="2"/>
  <c r="E305" i="2"/>
  <c r="E304" i="2"/>
  <c r="E302" i="2"/>
  <c r="E301" i="2"/>
  <c r="E300" i="2"/>
  <c r="E299" i="2"/>
  <c r="E298" i="2"/>
  <c r="E296" i="2"/>
  <c r="E295" i="2"/>
  <c r="E294" i="2"/>
  <c r="E293" i="2"/>
  <c r="E292" i="2"/>
  <c r="E396" i="2" l="1"/>
  <c r="G396" i="2" s="1"/>
  <c r="E398" i="2"/>
  <c r="G398" i="2" s="1"/>
  <c r="E399" i="2"/>
  <c r="G399" i="2" s="1"/>
  <c r="E400" i="2"/>
  <c r="G400" i="2" s="1"/>
  <c r="E397" i="2"/>
  <c r="G397" i="2" s="1"/>
  <c r="F237" i="1"/>
  <c r="E352" i="2"/>
  <c r="E356" i="2"/>
  <c r="J457" i="1"/>
  <c r="E355" i="2"/>
  <c r="E353" i="2"/>
  <c r="K457" i="1"/>
  <c r="G434" i="1"/>
  <c r="E59" i="4" s="1"/>
  <c r="H457" i="1"/>
  <c r="I457" i="1"/>
  <c r="E354" i="2"/>
  <c r="E288" i="2"/>
  <c r="E289" i="2"/>
  <c r="E290" i="2"/>
  <c r="E286" i="2"/>
  <c r="E287" i="2"/>
  <c r="K433" i="1"/>
  <c r="I58" i="4" s="1"/>
  <c r="K435" i="1"/>
  <c r="I60" i="4" s="1"/>
  <c r="F71" i="4"/>
  <c r="H71" i="4"/>
  <c r="G319" i="1"/>
  <c r="E23" i="4" s="1"/>
  <c r="J319" i="1"/>
  <c r="H23" i="4" s="1"/>
  <c r="J321" i="1"/>
  <c r="H25" i="4" s="1"/>
  <c r="K437" i="1"/>
  <c r="H9" i="4"/>
  <c r="K307" i="1"/>
  <c r="I9" i="4"/>
  <c r="F447" i="1"/>
  <c r="G320" i="1"/>
  <c r="J307" i="1"/>
  <c r="I70" i="4"/>
  <c r="J10" i="4"/>
  <c r="E9" i="4"/>
  <c r="J11" i="4"/>
  <c r="H69" i="4"/>
  <c r="G69" i="4"/>
  <c r="F9" i="4"/>
  <c r="G437" i="1"/>
  <c r="F70" i="4"/>
  <c r="F72" i="4"/>
  <c r="J13" i="4"/>
  <c r="I433" i="1"/>
  <c r="G58" i="4" s="1"/>
  <c r="I435" i="1"/>
  <c r="G60" i="4" s="1"/>
  <c r="G70" i="4"/>
  <c r="K434" i="1"/>
  <c r="J432" i="1"/>
  <c r="H57" i="4" s="1"/>
  <c r="J434" i="1"/>
  <c r="K432" i="1"/>
  <c r="I57" i="4" s="1"/>
  <c r="G321" i="1"/>
  <c r="E25" i="4" s="1"/>
  <c r="K321" i="1"/>
  <c r="F312" i="1"/>
  <c r="G307" i="1"/>
  <c r="F311" i="1"/>
  <c r="G432" i="1"/>
  <c r="E57" i="4" s="1"/>
  <c r="H435" i="1"/>
  <c r="F60" i="4" s="1"/>
  <c r="F297" i="1"/>
  <c r="H320" i="1"/>
  <c r="F24" i="4" s="1"/>
  <c r="H72" i="4"/>
  <c r="K319" i="1"/>
  <c r="H433" i="1"/>
  <c r="F58" i="4" s="1"/>
  <c r="F413" i="1"/>
  <c r="I320" i="1"/>
  <c r="G24" i="4" s="1"/>
  <c r="F329" i="1"/>
  <c r="F344" i="1"/>
  <c r="K320" i="1"/>
  <c r="I24" i="4" s="1"/>
  <c r="I318" i="1"/>
  <c r="G22" i="4" s="1"/>
  <c r="J323" i="1"/>
  <c r="F406" i="1"/>
  <c r="H434" i="1"/>
  <c r="I434" i="1"/>
  <c r="F295" i="1"/>
  <c r="F310" i="1"/>
  <c r="F326" i="1"/>
  <c r="F302" i="1"/>
  <c r="F296" i="1"/>
  <c r="F309" i="1"/>
  <c r="I396" i="1"/>
  <c r="I395" i="1" s="1"/>
  <c r="F403" i="1"/>
  <c r="F439" i="1"/>
  <c r="G72" i="4"/>
  <c r="J320" i="1"/>
  <c r="H24" i="4" s="1"/>
  <c r="J292" i="1"/>
  <c r="F404" i="1"/>
  <c r="J433" i="1"/>
  <c r="H58" i="4" s="1"/>
  <c r="J435" i="1"/>
  <c r="H60" i="4" s="1"/>
  <c r="F416" i="1"/>
  <c r="F421" i="1"/>
  <c r="F415" i="1"/>
  <c r="F440" i="1"/>
  <c r="H70" i="4"/>
  <c r="I71" i="4"/>
  <c r="E69" i="4"/>
  <c r="E479" i="2"/>
  <c r="G467" i="2" s="1"/>
  <c r="F414" i="1"/>
  <c r="J335" i="1"/>
  <c r="H33" i="4" s="1"/>
  <c r="H32" i="4" s="1"/>
  <c r="F405" i="1"/>
  <c r="F426" i="1"/>
  <c r="G433" i="1"/>
  <c r="E58" i="4" s="1"/>
  <c r="E72" i="4"/>
  <c r="I72" i="4"/>
  <c r="E70" i="4"/>
  <c r="H319" i="1"/>
  <c r="H321" i="1"/>
  <c r="F293" i="1"/>
  <c r="H292" i="1"/>
  <c r="H307" i="1"/>
  <c r="F341" i="1"/>
  <c r="F402" i="1"/>
  <c r="I411" i="1"/>
  <c r="H437" i="1"/>
  <c r="F262" i="1"/>
  <c r="G237" i="1"/>
  <c r="I319" i="1"/>
  <c r="I321" i="1"/>
  <c r="F294" i="1"/>
  <c r="I292" i="1"/>
  <c r="H318" i="1"/>
  <c r="F22" i="4" s="1"/>
  <c r="F325" i="1"/>
  <c r="I401" i="1"/>
  <c r="I432" i="1"/>
  <c r="I69" i="4"/>
  <c r="E315" i="2"/>
  <c r="E363" i="2"/>
  <c r="E388" i="2"/>
  <c r="E413" i="2"/>
  <c r="E480" i="2"/>
  <c r="E505" i="2"/>
  <c r="E303" i="2"/>
  <c r="E47" i="4"/>
  <c r="J47" i="4" s="1"/>
  <c r="F398" i="1"/>
  <c r="E35" i="4"/>
  <c r="J35" i="4" s="1"/>
  <c r="F337" i="1"/>
  <c r="E48" i="4"/>
  <c r="J48" i="4" s="1"/>
  <c r="F399" i="1"/>
  <c r="E502" i="2"/>
  <c r="G502" i="2" s="1"/>
  <c r="I334" i="1"/>
  <c r="G33" i="4"/>
  <c r="G32" i="4" s="1"/>
  <c r="E517" i="2"/>
  <c r="E504" i="2"/>
  <c r="G504" i="2" s="1"/>
  <c r="E36" i="4"/>
  <c r="J36" i="4" s="1"/>
  <c r="F338" i="1"/>
  <c r="H395" i="1"/>
  <c r="F45" i="4"/>
  <c r="F44" i="4" s="1"/>
  <c r="E492" i="2"/>
  <c r="E46" i="4"/>
  <c r="J46" i="4" s="1"/>
  <c r="F397" i="1"/>
  <c r="E476" i="2"/>
  <c r="G464" i="2" s="1"/>
  <c r="E486" i="2"/>
  <c r="E462" i="2"/>
  <c r="F308" i="1"/>
  <c r="F327" i="1"/>
  <c r="H334" i="1"/>
  <c r="F33" i="4"/>
  <c r="F32" i="4" s="1"/>
  <c r="F342" i="1"/>
  <c r="F441" i="1"/>
  <c r="G71" i="4"/>
  <c r="E501" i="2"/>
  <c r="G501" i="2" s="1"/>
  <c r="K292" i="1"/>
  <c r="I307" i="1"/>
  <c r="K323" i="1"/>
  <c r="F328" i="1"/>
  <c r="F442" i="1"/>
  <c r="E477" i="2"/>
  <c r="G465" i="2" s="1"/>
  <c r="G411" i="1"/>
  <c r="K396" i="1"/>
  <c r="H411" i="1"/>
  <c r="E511" i="2"/>
  <c r="K318" i="1"/>
  <c r="G323" i="1"/>
  <c r="G396" i="1"/>
  <c r="F438" i="1"/>
  <c r="G401" i="1"/>
  <c r="G292" i="1"/>
  <c r="G318" i="1"/>
  <c r="G336" i="1"/>
  <c r="H323" i="1"/>
  <c r="G340" i="1"/>
  <c r="J401" i="1"/>
  <c r="J411" i="1"/>
  <c r="I437" i="1"/>
  <c r="E357" i="2"/>
  <c r="K334" i="1"/>
  <c r="I33" i="4"/>
  <c r="I32" i="4" s="1"/>
  <c r="J395" i="1"/>
  <c r="H45" i="4"/>
  <c r="H44" i="4" s="1"/>
  <c r="F452" i="1"/>
  <c r="E478" i="2"/>
  <c r="G466" i="2" s="1"/>
  <c r="E503" i="2"/>
  <c r="G503" i="2" s="1"/>
  <c r="J318" i="1"/>
  <c r="H401" i="1"/>
  <c r="F412" i="1"/>
  <c r="G435" i="1"/>
  <c r="E407" i="2"/>
  <c r="I323" i="1"/>
  <c r="K401" i="1"/>
  <c r="K411" i="1"/>
  <c r="H432" i="1"/>
  <c r="J437" i="1"/>
  <c r="E369" i="2"/>
  <c r="E375" i="2"/>
  <c r="E401" i="2"/>
  <c r="E468" i="2"/>
  <c r="E383" i="2"/>
  <c r="E321" i="2"/>
  <c r="E475" i="2"/>
  <c r="G463" i="2" s="1"/>
  <c r="E500" i="2"/>
  <c r="G500" i="2" s="1"/>
  <c r="E291" i="2"/>
  <c r="E297" i="2"/>
  <c r="E309" i="2"/>
  <c r="E211" i="1"/>
  <c r="E210" i="1"/>
  <c r="E180" i="1" s="1"/>
  <c r="E208" i="1"/>
  <c r="E178" i="1" s="1"/>
  <c r="E233" i="1" s="1"/>
  <c r="E207" i="1"/>
  <c r="E177" i="1" s="1"/>
  <c r="E201" i="1"/>
  <c r="E196" i="1"/>
  <c r="E191" i="1"/>
  <c r="K181" i="1"/>
  <c r="J181" i="1"/>
  <c r="I181" i="1"/>
  <c r="H181" i="1"/>
  <c r="G181" i="1"/>
  <c r="F181" i="1"/>
  <c r="E181" i="1"/>
  <c r="G176" i="1"/>
  <c r="F34" i="1"/>
  <c r="G31" i="1"/>
  <c r="E232" i="1" l="1"/>
  <c r="E235" i="1"/>
  <c r="E466" i="1" s="1"/>
  <c r="G286" i="2"/>
  <c r="E176" i="1"/>
  <c r="E351" i="2"/>
  <c r="F335" i="1"/>
  <c r="J334" i="1"/>
  <c r="K431" i="1"/>
  <c r="G463" i="1"/>
  <c r="K463" i="1"/>
  <c r="J463" i="1"/>
  <c r="G290" i="2"/>
  <c r="E540" i="2" s="1"/>
  <c r="E528" i="2" s="1"/>
  <c r="G289" i="2"/>
  <c r="E539" i="2" s="1"/>
  <c r="E527" i="2" s="1"/>
  <c r="J9" i="4"/>
  <c r="I431" i="1"/>
  <c r="G23" i="4"/>
  <c r="I464" i="1"/>
  <c r="G464" i="1"/>
  <c r="H68" i="4"/>
  <c r="J58" i="4"/>
  <c r="J466" i="1"/>
  <c r="F25" i="4"/>
  <c r="H466" i="1"/>
  <c r="G466" i="1"/>
  <c r="E382" i="2"/>
  <c r="G383" i="2"/>
  <c r="F340" i="1"/>
  <c r="H463" i="1"/>
  <c r="F23" i="4"/>
  <c r="H464" i="1"/>
  <c r="G465" i="1"/>
  <c r="I25" i="4"/>
  <c r="K466" i="1"/>
  <c r="I463" i="1"/>
  <c r="G287" i="2"/>
  <c r="E537" i="2" s="1"/>
  <c r="E525" i="2" s="1"/>
  <c r="E24" i="4"/>
  <c r="J24" i="4" s="1"/>
  <c r="G25" i="4"/>
  <c r="I466" i="1"/>
  <c r="I23" i="4"/>
  <c r="K464" i="1"/>
  <c r="G288" i="2"/>
  <c r="E538" i="2" s="1"/>
  <c r="E526" i="2" s="1"/>
  <c r="J464" i="1"/>
  <c r="F401" i="1"/>
  <c r="I59" i="4"/>
  <c r="I56" i="4" s="1"/>
  <c r="K465" i="1"/>
  <c r="H59" i="4"/>
  <c r="H56" i="4" s="1"/>
  <c r="J465" i="1"/>
  <c r="G59" i="4"/>
  <c r="I465" i="1"/>
  <c r="F411" i="1"/>
  <c r="F59" i="4"/>
  <c r="H465" i="1"/>
  <c r="F458" i="1"/>
  <c r="F323" i="1"/>
  <c r="J70" i="4"/>
  <c r="I68" i="4"/>
  <c r="G45" i="4"/>
  <c r="G44" i="4" s="1"/>
  <c r="H317" i="1"/>
  <c r="F307" i="1"/>
  <c r="F434" i="1"/>
  <c r="F320" i="1"/>
  <c r="F459" i="1"/>
  <c r="F321" i="1"/>
  <c r="F319" i="1"/>
  <c r="G457" i="1"/>
  <c r="F292" i="1"/>
  <c r="F432" i="1"/>
  <c r="F433" i="1"/>
  <c r="J431" i="1"/>
  <c r="G57" i="4"/>
  <c r="F461" i="1"/>
  <c r="I317" i="1"/>
  <c r="J72" i="4"/>
  <c r="G68" i="4"/>
  <c r="E285" i="2"/>
  <c r="E499" i="2"/>
  <c r="E474" i="2"/>
  <c r="E34" i="4"/>
  <c r="F336" i="1"/>
  <c r="E60" i="4"/>
  <c r="J60" i="4" s="1"/>
  <c r="F435" i="1"/>
  <c r="E71" i="4"/>
  <c r="E68" i="4" s="1"/>
  <c r="F460" i="1"/>
  <c r="J33" i="4"/>
  <c r="K317" i="1"/>
  <c r="I22" i="4"/>
  <c r="H22" i="4"/>
  <c r="H21" i="4" s="1"/>
  <c r="J317" i="1"/>
  <c r="K395" i="1"/>
  <c r="I45" i="4"/>
  <c r="I44" i="4" s="1"/>
  <c r="E22" i="4"/>
  <c r="F318" i="1"/>
  <c r="G317" i="1"/>
  <c r="E395" i="2"/>
  <c r="G334" i="1"/>
  <c r="F437" i="1"/>
  <c r="H431" i="1"/>
  <c r="F57" i="4"/>
  <c r="F69" i="4"/>
  <c r="E45" i="4"/>
  <c r="F396" i="1"/>
  <c r="F395" i="1" s="1"/>
  <c r="G395" i="1"/>
  <c r="G431" i="1"/>
  <c r="E186" i="1"/>
  <c r="E206" i="1"/>
  <c r="I186" i="1"/>
  <c r="G186" i="1"/>
  <c r="G61" i="1"/>
  <c r="H186" i="1"/>
  <c r="J186" i="1"/>
  <c r="K186" i="1"/>
  <c r="F186" i="1"/>
  <c r="G121" i="1"/>
  <c r="E110" i="2" s="1"/>
  <c r="F31" i="1"/>
  <c r="E231" i="1" l="1"/>
  <c r="E463" i="1"/>
  <c r="E464" i="1"/>
  <c r="F334" i="1"/>
  <c r="J25" i="4"/>
  <c r="I21" i="4"/>
  <c r="J23" i="4"/>
  <c r="F21" i="4"/>
  <c r="G21" i="4"/>
  <c r="E536" i="2"/>
  <c r="E524" i="2" s="1"/>
  <c r="E523" i="2" s="1"/>
  <c r="H462" i="1"/>
  <c r="F431" i="1"/>
  <c r="I462" i="1"/>
  <c r="J462" i="1"/>
  <c r="F463" i="1"/>
  <c r="F457" i="1"/>
  <c r="K462" i="1"/>
  <c r="G462" i="1"/>
  <c r="G56" i="4"/>
  <c r="J59" i="4"/>
  <c r="F56" i="4"/>
  <c r="F233" i="1"/>
  <c r="F464" i="1" s="1"/>
  <c r="F317" i="1"/>
  <c r="J71" i="4"/>
  <c r="E56" i="4"/>
  <c r="E44" i="4"/>
  <c r="J44" i="4" s="1"/>
  <c r="J45" i="4"/>
  <c r="F235" i="1"/>
  <c r="F466" i="1" s="1"/>
  <c r="J22" i="4"/>
  <c r="E21" i="4"/>
  <c r="J57" i="4"/>
  <c r="F68" i="4"/>
  <c r="J68" i="4" s="1"/>
  <c r="J69" i="4"/>
  <c r="E32" i="4"/>
  <c r="J32" i="4" s="1"/>
  <c r="J34" i="4"/>
  <c r="G231" i="1"/>
  <c r="E462" i="1" l="1"/>
  <c r="J21" i="4"/>
  <c r="E535" i="2"/>
  <c r="J56" i="4"/>
  <c r="F231" i="1"/>
  <c r="F234" i="1"/>
  <c r="F465" i="1" s="1"/>
  <c r="F462" i="1" s="1"/>
</calcChain>
</file>

<file path=xl/sharedStrings.xml><?xml version="1.0" encoding="utf-8"?>
<sst xmlns="http://schemas.openxmlformats.org/spreadsheetml/2006/main" count="1926" uniqueCount="464">
  <si>
    <t>Внебюджетные средства</t>
  </si>
  <si>
    <t xml:space="preserve">Средства бюджета городского округа Домодедово </t>
  </si>
  <si>
    <t>Средства бюджета Московской области</t>
  </si>
  <si>
    <t>Средства федерального бюджета</t>
  </si>
  <si>
    <t>Итого</t>
  </si>
  <si>
    <t>Всего                                                   по  муниципальной программе</t>
  </si>
  <si>
    <t>7.</t>
  </si>
  <si>
    <t>Управление по территориальной безопасности, ГО и ЧС Администрации городского округа Домодедово</t>
  </si>
  <si>
    <t xml:space="preserve">Управление по территориальной безопасности, ГО и ЧС Администрации городского округа Домодедово, Комитет по культуре, делам молодежи и спорту, Управление образования городского округа Домодедово </t>
  </si>
  <si>
    <t xml:space="preserve"> </t>
  </si>
  <si>
    <t>5.2.</t>
  </si>
  <si>
    <t>5.1.</t>
  </si>
  <si>
    <t>5.</t>
  </si>
  <si>
    <t>4.1.</t>
  </si>
  <si>
    <t>4.</t>
  </si>
  <si>
    <t>3.1.</t>
  </si>
  <si>
    <t>3.</t>
  </si>
  <si>
    <t>2.4.</t>
  </si>
  <si>
    <t>2.3.</t>
  </si>
  <si>
    <t>2.1.</t>
  </si>
  <si>
    <t>2.</t>
  </si>
  <si>
    <t>1.5.</t>
  </si>
  <si>
    <t>1.4.</t>
  </si>
  <si>
    <t>1.3.</t>
  </si>
  <si>
    <t>1.2.</t>
  </si>
  <si>
    <t>1.1.</t>
  </si>
  <si>
    <t>1.</t>
  </si>
  <si>
    <t xml:space="preserve">Средства бюджета городского округа Домодедово   </t>
  </si>
  <si>
    <t>2.3</t>
  </si>
  <si>
    <t>2.2</t>
  </si>
  <si>
    <t>2.1</t>
  </si>
  <si>
    <t>1.1</t>
  </si>
  <si>
    <t>3.1</t>
  </si>
  <si>
    <t>Результаты выполнения мероприятия подпрограммы</t>
  </si>
  <si>
    <t xml:space="preserve">Ответственный за         
выполнение мероприятия подпрограммы        </t>
  </si>
  <si>
    <t>Объем финансирования по годам, (тыс. руб.)</t>
  </si>
  <si>
    <t xml:space="preserve">Всего,                         (тыс. руб.)        </t>
  </si>
  <si>
    <t>Источники финансирования</t>
  </si>
  <si>
    <t>Срок исполнения мероприятия</t>
  </si>
  <si>
    <t>№ п/п</t>
  </si>
  <si>
    <t>Перечень мероприятий муниципальной программы городского округа Домодедово</t>
  </si>
  <si>
    <t>Наименование мероприятия подпрограммы</t>
  </si>
  <si>
    <t>Источник финансирования</t>
  </si>
  <si>
    <t xml:space="preserve">Расчет необходимых финансовых ресурсов на реализацию мероприятия 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</si>
  <si>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</si>
  <si>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</si>
  <si>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Всего:</t>
  </si>
  <si>
    <t>2020 г.</t>
  </si>
  <si>
    <t>2021 г.</t>
  </si>
  <si>
    <t>Средства бюджета городского округа Домодедово</t>
  </si>
  <si>
    <t>Заключение контрактов на закупку наглядной агитации</t>
  </si>
  <si>
    <t>Заключение контрактов на техническое обслуживание муниципальной системы оповещения населения, закупка ЗИП</t>
  </si>
  <si>
    <t>Заключение контрактов на выполнение работ по восстановлению технической готовности ЗСГО</t>
  </si>
  <si>
    <t>Заключение контрактов по выплате премирования народных дружинников</t>
  </si>
  <si>
    <t>ВСЕГО ПО ПРОГРАММЕ:</t>
  </si>
  <si>
    <t xml:space="preserve">    Итого</t>
  </si>
  <si>
    <t>Средства бюджета  Московской области</t>
  </si>
  <si>
    <t>Тип показателя</t>
  </si>
  <si>
    <t>Единица изме рения</t>
  </si>
  <si>
    <t>Планируемое значение показателя по годам реализации</t>
  </si>
  <si>
    <t>%</t>
  </si>
  <si>
    <t>1.2</t>
  </si>
  <si>
    <t>количество</t>
  </si>
  <si>
    <t xml:space="preserve">Муниципальный заказчик подпрограммы 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</si>
  <si>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</si>
  <si>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</si>
  <si>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Расходы  (тыс. рублей)</t>
  </si>
  <si>
    <t>Администрация городского округа Домодедово</t>
  </si>
  <si>
    <t>Всего:
в том числе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</si>
  <si>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</si>
  <si>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1.4</t>
  </si>
  <si>
    <t>В пределах средств, предусмотренных на основную деятельность исполнителей</t>
  </si>
  <si>
    <t>1.3</t>
  </si>
  <si>
    <t>1.5</t>
  </si>
  <si>
    <t>1.6</t>
  </si>
  <si>
    <t>1.7</t>
  </si>
  <si>
    <t>1.8</t>
  </si>
  <si>
    <t>-</t>
  </si>
  <si>
    <t>«Безопасность и обеспечение безопасности жизнедеятельности населения»</t>
  </si>
  <si>
    <t>2020-2024</t>
  </si>
  <si>
    <t>Процент построения и развития системно-аппаратного комплекса "Безопасный город" на территории муниципального образования в 2020 году -  100%</t>
  </si>
  <si>
    <t xml:space="preserve">Увеличение процента покрытия, системой централизованного оповещения и информирования при чрезвычайных ситуациях или угрозе их возникновения, населения на территории муниципального образования до 100% в 2023 году. </t>
  </si>
  <si>
    <t>3</t>
  </si>
  <si>
    <t>1.6.</t>
  </si>
  <si>
    <t>1.7.</t>
  </si>
  <si>
    <t>1.8.</t>
  </si>
  <si>
    <t>1.9.</t>
  </si>
  <si>
    <t>2022 г.</t>
  </si>
  <si>
    <t>2023 г.</t>
  </si>
  <si>
    <t>2024 г.</t>
  </si>
  <si>
    <t xml:space="preserve">Заключение контрактов на обследование мест массового отдыха у воды </t>
  </si>
  <si>
    <t>Заключение контрактов на закупку снаряжения, инвентаря, автозапчастей и агитационных материалов для оснащения добровольцев. Заключение контрактов на обучение и страхование добровольных пожарных. Выплаты добровольным пожарным, отличившимся при тушении пожаров.</t>
  </si>
  <si>
    <t>Заключение контрактов на закупку имущества, продовольствия и иных средств ГО</t>
  </si>
  <si>
    <t>2020 год</t>
  </si>
  <si>
    <t>2021 год</t>
  </si>
  <si>
    <t>2022 год</t>
  </si>
  <si>
    <t>2023 год</t>
  </si>
  <si>
    <t xml:space="preserve">2024 год  </t>
  </si>
  <si>
    <t xml:space="preserve"> 2020 год</t>
  </si>
  <si>
    <t>Мероприятия подпрограммы</t>
  </si>
  <si>
    <t xml:space="preserve">Увеличение доли социальных объектов (учреждений), оборудованных в целях антитеррористической защищенности средствами обеспечения безопасности до 100% к 2024 году. </t>
  </si>
  <si>
    <t>Управление по территориальной безопасности, ГО и ЧС Администрации городского округа Домодедово, УМВД России по городскому округу Домодедово</t>
  </si>
  <si>
    <t>Комитет по управлению имуществом, Управление по территориальной безопасности, ГО и ЧС Администрации городского округа Домодедово, УМВД России по городскому округу Домодедово</t>
  </si>
  <si>
    <t>Комитет по управлению имуществом, Управление по территориальной безопасности, ГО и ЧС Администрации городского округа Домодедово, 5 окружной отдел УФСБ России по г.Москве и МО</t>
  </si>
  <si>
    <t xml:space="preserve"> Управление по территориальной безопасности, ГО и ЧС Администрации городского округа Домодедово</t>
  </si>
  <si>
    <t xml:space="preserve">Управление образования городского округа Домодедово, Комитет по культуре, делам молодежи и спорту, Управление по территориальной безопасности, ГО и ЧС Администрации городского округа Домодедово </t>
  </si>
  <si>
    <t xml:space="preserve">Управление по территориальной безопасности, ГО и ЧС Администрации городского округа Домодедово </t>
  </si>
  <si>
    <t>МКУ "Специализированная служба в сфере погребения и похоронного дела"</t>
  </si>
  <si>
    <t>Увеличение доли от числа граждан, принимавших в деятельности народных дружин до 125 % к 2024 году.</t>
  </si>
  <si>
    <t>Заключение контрактов для нужд ЕДДС и Системы-112</t>
  </si>
  <si>
    <t>Расходы на выплату персоналу МКУ                                                 "ЕДДС - 112"</t>
  </si>
  <si>
    <t>процент</t>
  </si>
  <si>
    <t>единицы</t>
  </si>
  <si>
    <t>Заключение муниципальных контрактов на оказание услуг по предоставлению видеоизображения</t>
  </si>
  <si>
    <t>Заключение контрактов на закупку серверного оборудования и комплектующих</t>
  </si>
  <si>
    <t>Расходы на обеспечение деятельности (оказание услуг) в сфере похоронного дела</t>
  </si>
  <si>
    <t>1.10.</t>
  </si>
  <si>
    <t>1.11.</t>
  </si>
  <si>
    <t>Паспорт  подпрограммы 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«Профилактика преступлений и иных правонарушений»</t>
  </si>
  <si>
    <t>Паспорт  подпрограммы  VI                                                                                                                                                                                                                                                                                                                                                                                                                  «Обеспечивающая подпрограмма »</t>
  </si>
  <si>
    <t>Подпрограмма I  "Профилактика преступлений и иных правонарушений "</t>
  </si>
  <si>
    <t xml:space="preserve">Приоритетный целевой </t>
  </si>
  <si>
    <t>1.12.</t>
  </si>
  <si>
    <t>Распоряжение Правительства Российской Федерации от 03.12.2014 № 2446-р «Об утверждении концепции построения и развития аппаратно-программного комплекса  «Безопасный город».</t>
  </si>
  <si>
    <t xml:space="preserve">Указ Президента Российской Федерации
от 13.11.2012 № 1522 «О создании комплексной системы экстренного оповещения населения об угрозе возникновения или о возникновении чрезвычайных ситуаций»;
от 20.12.2016  № 696 «Об утверждении основ государственной политики Российской Федерации в области гражданской обороны на период до 2030 года»
</t>
  </si>
  <si>
    <t xml:space="preserve">Указ Президента Российской Федерации
от 1.01.2018  № 2 «Об утверждении Основ государственной политики Российской Федерации в области пожарной 
безопасности на период до 2030 года»
</t>
  </si>
  <si>
    <t xml:space="preserve"> Указ Президента Российской Федерации
от 20.12.2016  № 696 «Об утверждении основ государственной политики Российской Федерации в области гражданской обороны на период до 2030 года»
</t>
  </si>
  <si>
    <t>Обоснование объема финансовых ресурсов, 
необходимых для реализации муниципальной программы городского округа Домодедово                                                                                                     "Безопасность и обеспечение безопасности жизнедеятельности населения"</t>
  </si>
  <si>
    <t>Подпрограмма I   «Профилактика преступлений и иных правонарушений»</t>
  </si>
  <si>
    <r>
      <rPr>
        <b/>
        <sz val="11"/>
        <rFont val="Times New Roman"/>
        <family val="1"/>
        <charset val="204"/>
      </rPr>
      <t xml:space="preserve">Подпрограмма I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«Профилактика преступлений и иных правонарушений »</t>
    </r>
  </si>
  <si>
    <t>Снижение доли несовершеннолетних в общем числе лиц, совершивших преступление до 99,5 % к 2024 году. Недопущение (снижение) преступлений экстремисткой направленности.</t>
  </si>
  <si>
    <t>Итого по подпрограмме I</t>
  </si>
  <si>
    <t>Итого по подпрограмме II</t>
  </si>
  <si>
    <t>Итого по подпрограмме III</t>
  </si>
  <si>
    <t>Итого по подпрограмме IV</t>
  </si>
  <si>
    <t>Итого по подпрограмме V</t>
  </si>
  <si>
    <t>Подпрограмма VI                                                                                                                                                                                                                                                                                                                                                                          «Обеспечивающая подпрограмма»</t>
  </si>
  <si>
    <t>Итого по подпрограмме VI</t>
  </si>
  <si>
    <t>Управляющие компании ЖКХ городского округа Домодедово, управление по территориальной безопасности, ГО и ЧС Администрации городского округа Домодедово</t>
  </si>
  <si>
    <t xml:space="preserve">Заключение контрактов на приобретение, установку и содержание пожарных извещателей </t>
  </si>
  <si>
    <t>Заключение контрактов на приобретение агитационных материалов, учебной литературы, плакатов</t>
  </si>
  <si>
    <t>Заключение контрактов на приобретение агитационных материалов</t>
  </si>
  <si>
    <t>Заключение контрактов на обеспечение связи и оповещения населения о пожаре</t>
  </si>
  <si>
    <t xml:space="preserve"> МУП «Домодедовский водоканал»</t>
  </si>
  <si>
    <t xml:space="preserve"> Управление образования Администрации городского округа Домодедово</t>
  </si>
  <si>
    <t xml:space="preserve"> Заключение контрактов для приобретения ценных подарков для награждения победителей, заключение контрактов для подготовки проведения ТСУ</t>
  </si>
  <si>
    <t xml:space="preserve">Заключение контрактов на приобретение материальных ресурсов для ликвидации ЧС  </t>
  </si>
  <si>
    <t>Заключение контрактов на закупку материального обеспечения АСФ</t>
  </si>
  <si>
    <t xml:space="preserve"> Заключение контрактов на закупку информационных стендов, учебной литературы </t>
  </si>
  <si>
    <t xml:space="preserve">Заключение контрактов на разработку документов. </t>
  </si>
  <si>
    <t xml:space="preserve">Расходы на содержание курсов гражданской обороны </t>
  </si>
  <si>
    <t>Заключение контрактов на обучение должностных лиц по вопросам гражданской обороны в специализированных учебных учреждениях</t>
  </si>
  <si>
    <t xml:space="preserve">Управление по территориальной безопасности, ГО и ЧС Администрации городского округа Домодедово,                отдел технического обеспечения организационного управления,  Комитет по культуре, делам молодежи и спорту, Управление образования городского округа Домодедово </t>
  </si>
  <si>
    <t xml:space="preserve">Управление образования, Управление по территориальной безопасности, ГО и ЧС Администрации городского округа Домодедово </t>
  </si>
  <si>
    <t xml:space="preserve">Заключение контрактов на разработку ПСД и строительство площадок для забора воды пожарными автомобилями из открытых водоемов </t>
  </si>
  <si>
    <t xml:space="preserve">В пределах средств, предусмотренных на основную деятельность исполнителей </t>
  </si>
  <si>
    <t xml:space="preserve">В пределах средств, предусмотренных программами  исполнителей </t>
  </si>
  <si>
    <t>Приложение № 4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 № 2289</t>
  </si>
  <si>
    <t xml:space="preserve">Приложение № 3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 № 2289                                                           </t>
  </si>
  <si>
    <t xml:space="preserve">УМВД России по городскому округу Домодедово, Управление по территориальной безопасности, ГО и ЧС Администрации городского округа Домодедово, Комитет по культуре, делам молодежи и спорту, Управление образования </t>
  </si>
  <si>
    <t xml:space="preserve">УМВД России по городскому округу Домодедово, Управление по территориальной безопасности, ГО и ЧС Администрации городского округа Домодедово </t>
  </si>
  <si>
    <t>Подпрограмма VI   «Обеспечивающая подпрограмма»</t>
  </si>
  <si>
    <t>1.9</t>
  </si>
  <si>
    <t>Заключение контракта на возведения пожарного депо из быстровозводимых модульных конструкций полной заводской готовности</t>
  </si>
  <si>
    <t>Увеличение доли зоны захоронения кладбищ, на которых проведена инвентаризация захоронений в соответствие с требованиями законодательства до 100% к 2024 году. Увеличение доли кладбищ, соответствующих требованиям Порядка деятельности общественных кладбищ до 100% к 2024 году</t>
  </si>
  <si>
    <t>Заключение контрактов на изготовление памяток, листовок баннеров.</t>
  </si>
  <si>
    <t>Номер и название основного мероприятия в перечне мероприятий подпрограммы</t>
  </si>
  <si>
    <t>Планируемые результаты реализации муниципальной  программы</t>
  </si>
  <si>
    <t>«Безопасность и обеспечение безопасности жизнедеятельности населения» на 2020-2024 годы</t>
  </si>
  <si>
    <t>единица</t>
  </si>
  <si>
    <t>1.13.</t>
  </si>
  <si>
    <t>1.14.</t>
  </si>
  <si>
    <t xml:space="preserve">Расходы на мероприятия                                           </t>
  </si>
  <si>
    <t>2.4</t>
  </si>
  <si>
    <t>2.5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</si>
  <si>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</si>
  <si>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</si>
  <si>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</si>
  <si>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</si>
  <si>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</si>
  <si>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</si>
  <si>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</si>
  <si>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</si>
  <si>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</si>
  <si>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</si>
  <si>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5.1</t>
  </si>
  <si>
    <t>5.2</t>
  </si>
  <si>
    <t>5.3</t>
  </si>
  <si>
    <t>5.4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</si>
  <si>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</si>
  <si>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</si>
  <si>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</si>
  <si>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</si>
  <si>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</si>
  <si>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</si>
  <si>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</si>
  <si>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</si>
  <si>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</si>
  <si>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</si>
  <si>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r>
      <rPr>
        <b/>
        <sz val="11"/>
        <rFont val="Times New Roman"/>
        <family val="1"/>
        <charset val="204"/>
      </rPr>
      <t>Основное мероприятие 02</t>
    </r>
    <r>
      <rPr>
        <sz val="11"/>
        <rFont val="Times New Roman"/>
        <family val="1"/>
        <charset val="204"/>
      </rPr>
      <t xml:space="preserve">
Обеспечение деятельности общественных объединений правоохранительной направленности
</t>
    </r>
  </si>
  <si>
    <r>
      <rPr>
        <b/>
        <sz val="11"/>
        <rFont val="Times New Roman"/>
        <family val="1"/>
        <charset val="204"/>
      </rPr>
      <t xml:space="preserve">Мероприятие 01.01  </t>
    </r>
    <r>
      <rPr>
        <sz val="11"/>
        <rFont val="Times New Roman"/>
        <family val="1"/>
        <charset val="204"/>
      </rPr>
      <t>Проведение мероприятий по профилактике терроризма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</si>
  <si>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
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
</t>
    </r>
  </si>
  <si>
    <r>
      <rPr>
        <b/>
        <sz val="11"/>
        <rFont val="Times New Roman"/>
        <family val="1"/>
        <charset val="204"/>
      </rPr>
      <t xml:space="preserve">Мероприятие 01.03 </t>
    </r>
    <r>
      <rPr>
        <sz val="11"/>
        <rFont val="Times New Roman"/>
        <family val="1"/>
        <charset val="204"/>
      </rPr>
      <t xml:space="preserve">
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
и оповещение 
о возникновении угроз.
</t>
    </r>
  </si>
  <si>
    <r>
      <rPr>
        <b/>
        <sz val="11"/>
        <rFont val="Times New Roman"/>
        <family val="1"/>
        <charset val="204"/>
      </rPr>
      <t>Мероприятие 02.01</t>
    </r>
    <r>
      <rPr>
        <sz val="11"/>
        <rFont val="Times New Roman"/>
        <family val="1"/>
        <charset val="204"/>
      </rPr>
      <t xml:space="preserve">
Проведение мероприятий по привлечению граждан, принимающих участие в деятельности народных дружин</t>
    </r>
  </si>
  <si>
    <r>
      <rPr>
        <b/>
        <sz val="11"/>
        <rFont val="Times New Roman"/>
        <family val="1"/>
        <charset val="204"/>
      </rPr>
      <t>Мероприятие 02.02</t>
    </r>
    <r>
      <rPr>
        <sz val="11"/>
        <rFont val="Times New Roman"/>
        <family val="1"/>
        <charset val="204"/>
      </rPr>
      <t xml:space="preserve">
Материальное стимулирование народных дружинников
</t>
    </r>
  </si>
  <si>
    <r>
      <rPr>
        <b/>
        <sz val="11"/>
        <rFont val="Times New Roman"/>
        <family val="1"/>
        <charset val="204"/>
      </rPr>
      <t>Мероприятие 02.04</t>
    </r>
    <r>
      <rPr>
        <sz val="11"/>
        <rFont val="Times New Roman"/>
        <family val="1"/>
        <charset val="204"/>
      </rPr>
      <t xml:space="preserve">
Проведение мероприятий по обеспечению правопорядка и безопасности граждан
</t>
    </r>
  </si>
  <si>
    <r>
      <t xml:space="preserve">Мероприятие 02.03                                 </t>
    </r>
    <r>
      <rPr>
        <sz val="11"/>
        <rFont val="Times New Roman"/>
        <family val="1"/>
        <charset val="204"/>
      </rPr>
      <t>Материально-техническое обеспечение деятельности народных дружин</t>
    </r>
  </si>
  <si>
    <r>
      <rPr>
        <b/>
        <sz val="11"/>
        <rFont val="Times New Roman"/>
        <family val="1"/>
        <charset val="204"/>
      </rPr>
      <t>Мероприятие 02.05</t>
    </r>
    <r>
      <rPr>
        <sz val="11"/>
        <rFont val="Times New Roman"/>
        <family val="1"/>
        <charset val="204"/>
      </rPr>
      <t xml:space="preserve">                   Осуществление мероприятий по обучению народных дружинников </t>
    </r>
  </si>
  <si>
    <r>
      <rPr>
        <b/>
        <sz val="11"/>
        <rFont val="Times New Roman"/>
        <family val="1"/>
        <charset val="204"/>
      </rPr>
      <t>Мероприятие 03.01</t>
    </r>
    <r>
      <rPr>
        <sz val="11"/>
        <rFont val="Times New Roman"/>
        <family val="1"/>
        <charset val="204"/>
      </rPr>
      <t xml:space="preserve">
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
</t>
    </r>
  </si>
  <si>
    <r>
      <rPr>
        <b/>
        <sz val="11"/>
        <rFont val="Times New Roman"/>
        <family val="1"/>
        <charset val="204"/>
      </rPr>
      <t>Мероприятие 03.02</t>
    </r>
    <r>
      <rPr>
        <sz val="11"/>
        <rFont val="Times New Roman"/>
        <family val="1"/>
        <charset val="204"/>
      </rPr>
      <t xml:space="preserve">
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</t>
    </r>
  </si>
  <si>
    <r>
      <t xml:space="preserve"> Мероприятие 03.03      </t>
    </r>
    <r>
      <rPr>
        <sz val="11"/>
        <rFont val="Times New Roman"/>
        <family val="1"/>
        <charset val="204"/>
      </rPr>
  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  </r>
  </si>
  <si>
    <r>
      <rPr>
        <b/>
        <sz val="11"/>
        <rFont val="Times New Roman"/>
        <family val="1"/>
        <charset val="204"/>
      </rPr>
      <t>Мероприятие 03.04</t>
    </r>
    <r>
      <rPr>
        <sz val="11"/>
        <rFont val="Times New Roman"/>
        <family val="1"/>
        <charset val="204"/>
      </rPr>
      <t xml:space="preserve">                Проведение мероприятий по профилактике экстремизма </t>
    </r>
  </si>
  <si>
    <r>
      <rPr>
        <b/>
        <sz val="11"/>
        <rFont val="Times New Roman"/>
        <family val="1"/>
        <charset val="204"/>
      </rPr>
      <t>Мероприятие 03.05</t>
    </r>
    <r>
      <rPr>
        <sz val="11"/>
        <rFont val="Times New Roman"/>
        <family val="1"/>
        <charset val="204"/>
      </rPr>
      <t xml:space="preserve">
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 </t>
    </r>
  </si>
  <si>
    <r>
      <rPr>
        <b/>
        <sz val="11"/>
        <rFont val="Times New Roman"/>
        <family val="1"/>
        <charset val="204"/>
      </rPr>
      <t xml:space="preserve">Мероприятие 03.06     </t>
    </r>
    <r>
      <rPr>
        <sz val="11"/>
        <rFont val="Times New Roman"/>
        <family val="1"/>
        <charset val="204"/>
      </rPr>
      <t xml:space="preserve">           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</t>
    </r>
  </si>
  <si>
    <r>
      <rPr>
        <b/>
        <sz val="11"/>
        <rFont val="Times New Roman"/>
        <family val="1"/>
        <charset val="204"/>
      </rPr>
      <t xml:space="preserve">Мероприятие 03.07       </t>
    </r>
    <r>
      <rPr>
        <sz val="11"/>
        <rFont val="Times New Roman"/>
        <family val="1"/>
        <charset val="204"/>
      </rPr>
      <t xml:space="preserve">      Проведение капитального ремонта (ремонта) зданий, находящихся в собственности муниципальных образований Московской области в целях размещения  подразделений Главного следственного управления Следственного комитета Российской Федерации по Московской области </t>
    </r>
  </si>
  <si>
    <r>
      <t xml:space="preserve">Основное мероприятие 04     </t>
    </r>
    <r>
      <rPr>
        <sz val="11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                         </t>
    </r>
    <r>
      <rPr>
        <b/>
        <sz val="11"/>
        <rFont val="Times New Roman"/>
        <family val="1"/>
        <charset val="204"/>
      </rPr>
      <t xml:space="preserve">        </t>
    </r>
  </si>
  <si>
    <r>
      <t xml:space="preserve">Мероприятие 04.02               </t>
    </r>
    <r>
      <rPr>
        <sz val="11"/>
        <rFont val="Times New Roman"/>
        <family val="1"/>
        <charset val="204"/>
      </rPr>
      <t xml:space="preserve">Проведение работ по установке видеокамер с подключением к системе «Безопасный регион» на подъездах многоквартирных домов  </t>
    </r>
  </si>
  <si>
    <r>
      <t xml:space="preserve">Мероприятие 04.03        </t>
    </r>
    <r>
      <rPr>
        <sz val="11"/>
        <rFont val="Times New Roman"/>
        <family val="1"/>
        <charset val="204"/>
      </rPr>
      <t>Обслуживание, модернизация и развитие системы «Безопасный регион»</t>
    </r>
  </si>
  <si>
    <r>
      <rPr>
        <b/>
        <sz val="11"/>
        <rFont val="Times New Roman"/>
        <family val="1"/>
        <charset val="204"/>
      </rPr>
      <t xml:space="preserve">Мероприятие 05.01  </t>
    </r>
    <r>
      <rPr>
        <sz val="11"/>
        <rFont val="Times New Roman"/>
        <family val="1"/>
        <charset val="204"/>
      </rPr>
      <t xml:space="preserve">    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  </r>
  </si>
  <si>
    <r>
      <rPr>
        <b/>
        <sz val="11"/>
        <rFont val="Times New Roman"/>
        <family val="1"/>
        <charset val="204"/>
      </rPr>
      <t>Основное мероприятие 05</t>
    </r>
    <r>
      <rPr>
        <sz val="11"/>
        <rFont val="Times New Roman"/>
        <family val="1"/>
        <charset val="204"/>
      </rPr>
      <t xml:space="preserve">
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
</t>
    </r>
  </si>
  <si>
    <r>
      <rPr>
        <b/>
        <sz val="11"/>
        <rFont val="Times New Roman"/>
        <family val="1"/>
        <charset val="204"/>
      </rPr>
      <t xml:space="preserve">Мероприятие 05.02     </t>
    </r>
    <r>
      <rPr>
        <sz val="11"/>
        <rFont val="Times New Roman"/>
        <family val="1"/>
        <charset val="204"/>
      </rPr>
      <t xml:space="preserve">       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</si>
  <si>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r>
      <rPr>
        <b/>
        <sz val="11"/>
        <rFont val="Times New Roman"/>
        <family val="1"/>
        <charset val="204"/>
      </rPr>
      <t>Мероприятие 05.04</t>
    </r>
    <r>
      <rPr>
        <sz val="11"/>
        <rFont val="Times New Roman"/>
        <family val="1"/>
        <charset val="204"/>
      </rPr>
      <t xml:space="preserve">       Изготовление и размещение наружной рекламы, агитационных материалов, направленных на: -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
- формирование общественного мнения, направленного на изменение норм, связанных с поведением «риска», и пропаганду ценностей здорового образа жизни;
- информирование о рисках, связанных с наркотиками;
- стимулирование подростков и молодежи и их родителей к обращению за психологической и иной профессиональной помощью.             </t>
    </r>
  </si>
  <si>
    <r>
      <rPr>
        <b/>
        <sz val="11"/>
        <rFont val="Times New Roman"/>
        <family val="1"/>
        <charset val="204"/>
      </rPr>
      <t>Основное мероприятие 07</t>
    </r>
    <r>
      <rPr>
        <sz val="11"/>
        <rFont val="Times New Roman"/>
        <family val="1"/>
        <charset val="204"/>
      </rPr>
      <t xml:space="preserve">                      Развитие похоронного дела на территории Московской области</t>
    </r>
  </si>
  <si>
    <r>
      <t xml:space="preserve">Мероприятие 07.01       </t>
    </r>
    <r>
      <rPr>
        <sz val="11"/>
        <rFont val="Times New Roman"/>
        <family val="1"/>
        <charset val="204"/>
      </rPr>
      <t>Возмещение специализированной службе по вопросам похоронного дела стоимости услуг по погребению умерших в части, превышающей размер возмещения, установленный законодательством РФ и МО</t>
    </r>
  </si>
  <si>
    <r>
      <rPr>
        <b/>
        <sz val="11"/>
        <rFont val="Times New Roman"/>
        <family val="1"/>
        <charset val="204"/>
      </rPr>
      <t xml:space="preserve">Мероприятие 07.02 </t>
    </r>
    <r>
      <rPr>
        <sz val="11"/>
        <rFont val="Times New Roman"/>
        <family val="1"/>
        <charset val="204"/>
      </rPr>
      <t xml:space="preserve">
Расходы на обеспечение деятельности (оказание услуг) в сфере похоронного дела
</t>
    </r>
  </si>
  <si>
    <r>
      <rPr>
        <b/>
        <sz val="11"/>
        <rFont val="Times New Roman"/>
        <family val="1"/>
        <charset val="204"/>
      </rPr>
      <t xml:space="preserve">Мероприятие 07.03     </t>
    </r>
    <r>
      <rPr>
        <sz val="11"/>
        <rFont val="Times New Roman"/>
        <family val="1"/>
        <charset val="204"/>
      </rPr>
      <t xml:space="preserve">Оформление земельных участков под кладбищами в муниципальную собственность, включая создание новых кладбищ
</t>
    </r>
  </si>
  <si>
    <r>
      <rPr>
        <b/>
        <sz val="11"/>
        <rFont val="Times New Roman"/>
        <family val="1"/>
        <charset val="204"/>
      </rPr>
      <t>Мероприятие 07.04</t>
    </r>
    <r>
      <rPr>
        <sz val="11"/>
        <rFont val="Times New Roman"/>
        <family val="1"/>
        <charset val="204"/>
      </rPr>
      <t xml:space="preserve">
Зимние и летние работы по содержанию мест захоронений, текущий и капитальный ремонт основных фондов
</t>
    </r>
  </si>
  <si>
    <r>
      <rPr>
        <b/>
        <sz val="11"/>
        <rFont val="Times New Roman"/>
        <family val="1"/>
        <charset val="204"/>
      </rPr>
      <t xml:space="preserve">Мероприятие 07.05           </t>
    </r>
    <r>
      <rPr>
        <sz val="11"/>
        <rFont val="Times New Roman"/>
        <family val="1"/>
        <charset val="204"/>
      </rPr>
      <t xml:space="preserve">                                        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 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</t>
    </r>
  </si>
  <si>
    <r>
      <rPr>
        <b/>
        <sz val="11"/>
        <rFont val="Times New Roman"/>
        <family val="1"/>
        <charset val="204"/>
      </rPr>
      <t>Мероприятие 07.06</t>
    </r>
    <r>
      <rPr>
        <sz val="11"/>
        <rFont val="Times New Roman"/>
        <family val="1"/>
        <charset val="204"/>
      </rPr>
      <t xml:space="preserve">
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
</t>
    </r>
  </si>
  <si>
    <r>
      <rPr>
        <b/>
        <sz val="11"/>
        <rFont val="Times New Roman"/>
        <family val="1"/>
        <charset val="204"/>
      </rPr>
      <t>Мероприятие 07.07</t>
    </r>
    <r>
      <rPr>
        <sz val="11"/>
        <rFont val="Times New Roman"/>
        <family val="1"/>
        <charset val="204"/>
      </rPr>
      <t xml:space="preserve">
Проведение инвентаризации мест захоронений</t>
    </r>
  </si>
  <si>
    <r>
      <rPr>
        <b/>
        <sz val="11"/>
        <rFont val="Times New Roman"/>
        <family val="1"/>
        <charset val="204"/>
      </rPr>
      <t>Мероприятие 07.08</t>
    </r>
    <r>
      <rPr>
        <sz val="11"/>
        <rFont val="Times New Roman"/>
        <family val="1"/>
        <charset val="204"/>
      </rPr>
      <t xml:space="preserve">   Обустройство и восстановление воинских захоронений, находящихся в государственной собственности</t>
    </r>
  </si>
  <si>
    <r>
      <t xml:space="preserve">Мероприятие 07.09       </t>
    </r>
    <r>
      <rPr>
        <sz val="11"/>
        <rFont val="Times New Roman"/>
        <family val="1"/>
        <charset val="204"/>
      </rPr>
  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  </r>
  </si>
  <si>
    <r>
      <t xml:space="preserve">Мероприятие 07.10                                              </t>
    </r>
    <r>
      <rPr>
        <sz val="11"/>
        <rFont val="Times New Roman"/>
        <family val="1"/>
        <charset val="204"/>
      </rPr>
      <t xml:space="preserve"> Реализация мероприятий федеральной целевой программы "Увековечение памяти погибших при защите Отечества на 2019-2024 годы"</t>
    </r>
  </si>
  <si>
    <r>
      <rPr>
        <b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                    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
</t>
    </r>
  </si>
  <si>
    <r>
      <rPr>
        <b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Осуществление мероприятий по защите и смягчению последствий от чрезвычайных ситуаций природного и техногенного характера населения и территории муниципального образования  Московской области                       </t>
    </r>
  </si>
  <si>
    <r>
      <rPr>
        <b/>
        <sz val="11"/>
        <rFont val="Times New Roman"/>
        <family val="1"/>
        <charset val="204"/>
      </rPr>
      <t xml:space="preserve">Подпрограмма II 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  </r>
  </si>
  <si>
    <r>
      <t xml:space="preserve">Мероприятие 01.02
</t>
    </r>
    <r>
      <rPr>
        <sz val="11"/>
        <rFont val="Times New Roman"/>
        <family val="1"/>
        <charset val="204"/>
      </rPr>
      <t xml:space="preserve">Создание и содержание курсов гражданской обороны
</t>
    </r>
  </si>
  <si>
    <r>
      <t xml:space="preserve">Мероприятие 01.03          </t>
    </r>
    <r>
      <rPr>
        <sz val="11"/>
        <rFont val="Times New Roman"/>
        <family val="1"/>
        <charset val="204"/>
      </rPr>
  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  </r>
  </si>
  <si>
    <r>
      <rPr>
        <b/>
        <sz val="11"/>
        <rFont val="Times New Roman"/>
        <family val="1"/>
        <charset val="204"/>
      </rPr>
      <t xml:space="preserve">Мероприятие 01.04
</t>
    </r>
    <r>
      <rPr>
        <sz val="11"/>
        <rFont val="Times New Roman"/>
        <family val="1"/>
        <charset val="204"/>
      </rPr>
      <t>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т.д.).</t>
    </r>
  </si>
  <si>
    <r>
      <rPr>
        <b/>
        <sz val="11"/>
        <rFont val="Times New Roman"/>
        <family val="1"/>
        <charset val="204"/>
      </rPr>
      <t xml:space="preserve">Мероприятие 01.07
</t>
    </r>
    <r>
      <rPr>
        <sz val="11"/>
        <rFont val="Times New Roman"/>
        <family val="1"/>
        <charset val="204"/>
      </rPr>
  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  </r>
  </si>
  <si>
    <r>
      <rPr>
        <b/>
        <sz val="11"/>
        <rFont val="Times New Roman"/>
        <family val="1"/>
        <charset val="204"/>
      </rPr>
      <t>Мероприятие 01.10</t>
    </r>
    <r>
      <rPr>
        <sz val="11"/>
        <rFont val="Times New Roman"/>
        <family val="1"/>
        <charset val="204"/>
      </rPr>
      <t xml:space="preserve"> Совершенствование и развитие системы обеспечения вызова муниципальных экстренных оперативных служб по единому номеру 112, ЕДДС</t>
    </r>
  </si>
  <si>
    <r>
      <rPr>
        <b/>
        <sz val="11"/>
        <rFont val="Times New Roman"/>
        <family val="1"/>
        <charset val="204"/>
      </rPr>
      <t>Основное мероприятие 02</t>
    </r>
    <r>
      <rPr>
        <sz val="11"/>
        <rFont val="Times New Roman"/>
        <family val="1"/>
        <charset val="204"/>
      </rPr>
      <t xml:space="preserve">
Выполнение мероприятий по безопасности населения на водных объектах, расположенных на территории муниципального образования 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</si>
  <si>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03.01                                                        </t>
    </r>
    <r>
      <rPr>
        <sz val="11"/>
        <rFont val="Times New Roman"/>
        <family val="1"/>
        <charset val="204"/>
      </rPr>
      <t xml:space="preserve">Создание, содержание системно-аппаратного комплекса «Безопасный город»
 </t>
    </r>
  </si>
  <si>
    <r>
      <rPr>
        <b/>
        <sz val="11"/>
        <rFont val="Times New Roman"/>
        <family val="1"/>
        <charset val="204"/>
      </rPr>
      <t xml:space="preserve">Подпрограмма III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 совершенствование систем оповещения и информирования населения муниципального образования Московской области»</t>
    </r>
  </si>
  <si>
    <r>
      <rPr>
        <b/>
        <sz val="11"/>
        <rFont val="Times New Roman"/>
        <family val="1"/>
        <charset val="204"/>
      </rPr>
      <t xml:space="preserve">Основное мероприятие 01                                                </t>
    </r>
    <r>
      <rPr>
        <sz val="11"/>
        <rFont val="Times New Roman"/>
        <family val="1"/>
        <charset val="204"/>
      </rPr>
      <t xml:space="preserve"> 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  </r>
  </si>
  <si>
    <r>
      <rPr>
        <b/>
        <sz val="11"/>
        <rFont val="Times New Roman"/>
        <family val="1"/>
        <charset val="204"/>
      </rPr>
      <t xml:space="preserve">Подпрограмма IV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пожарной безопасности на территории муниципального образования Московской области»</t>
    </r>
  </si>
  <si>
    <r>
      <rPr>
        <b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
Повышение степени пожарной безопасности
</t>
    </r>
  </si>
  <si>
    <r>
      <rPr>
        <b/>
        <sz val="11"/>
        <rFont val="Times New Roman"/>
        <family val="1"/>
        <charset val="204"/>
      </rPr>
      <t xml:space="preserve">Мероприятие 01.01 </t>
    </r>
    <r>
      <rPr>
        <sz val="11"/>
        <rFont val="Times New Roman"/>
        <family val="1"/>
        <charset val="204"/>
      </rPr>
      <t xml:space="preserve">                                                                   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  </r>
  </si>
  <si>
    <r>
      <rPr>
        <b/>
        <sz val="11"/>
        <rFont val="Times New Roman"/>
        <family val="1"/>
        <charset val="204"/>
      </rPr>
      <t xml:space="preserve">Мероприятие 01.02 </t>
    </r>
    <r>
      <rPr>
        <sz val="11"/>
        <rFont val="Times New Roman"/>
        <family val="1"/>
        <charset val="204"/>
      </rPr>
      <t xml:space="preserve">                                                                   Содержание пожарных гидрантов, обеспечение их исправного состояния и готовности к забору воды в любое время года</t>
    </r>
  </si>
  <si>
    <r>
      <rPr>
        <b/>
        <sz val="11"/>
        <rFont val="Times New Roman"/>
        <family val="1"/>
        <charset val="204"/>
      </rPr>
      <t xml:space="preserve">Мероприятие 01.04    </t>
    </r>
    <r>
      <rPr>
        <sz val="11"/>
        <rFont val="Times New Roman"/>
        <family val="1"/>
        <charset val="204"/>
      </rPr>
  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  </r>
  </si>
  <si>
    <r>
      <rPr>
        <b/>
        <sz val="11"/>
        <rFont val="Times New Roman"/>
        <family val="1"/>
        <charset val="204"/>
      </rPr>
      <t xml:space="preserve">Мероприятие 01.06 </t>
    </r>
    <r>
      <rPr>
        <sz val="11"/>
        <rFont val="Times New Roman"/>
        <family val="1"/>
        <charset val="204"/>
      </rPr>
  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  </r>
  </si>
  <si>
    <r>
      <rPr>
        <b/>
        <sz val="11"/>
        <rFont val="Times New Roman"/>
        <family val="1"/>
        <charset val="204"/>
      </rPr>
      <t xml:space="preserve">Мероприятие 01.08    </t>
    </r>
    <r>
      <rPr>
        <sz val="11"/>
        <rFont val="Times New Roman"/>
        <family val="1"/>
        <charset val="204"/>
      </rPr>
      <t xml:space="preserve">Обеспечение связи и оповещения населения о пожаре </t>
    </r>
  </si>
  <si>
    <r>
      <rPr>
        <b/>
        <sz val="11"/>
        <rFont val="Times New Roman"/>
        <family val="1"/>
        <charset val="204"/>
      </rPr>
      <t xml:space="preserve">Мероприятие 01.09    </t>
    </r>
    <r>
      <rPr>
        <sz val="11"/>
        <rFont val="Times New Roman"/>
        <family val="1"/>
        <charset val="204"/>
      </rPr>
  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  </r>
  </si>
  <si>
    <r>
      <rPr>
        <b/>
        <sz val="11"/>
        <rFont val="Times New Roman"/>
        <family val="1"/>
        <charset val="204"/>
      </rPr>
      <t xml:space="preserve">Подпрограмма V                                                                  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мероприятий гражданской обороны на территории муниципального образования Московской области»</t>
    </r>
  </si>
  <si>
    <r>
      <rPr>
        <b/>
        <sz val="11"/>
        <rFont val="Times New Roman"/>
        <family val="1"/>
        <charset val="204"/>
      </rPr>
      <t xml:space="preserve">Основное мероприятие 01 </t>
    </r>
    <r>
      <rPr>
        <sz val="11"/>
        <rFont val="Times New Roman"/>
        <family val="1"/>
        <charset val="204"/>
      </rPr>
      <t xml:space="preserve">                             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</si>
  <si>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rFont val="Times New Roman"/>
        <family val="1"/>
        <charset val="204"/>
      </rPr>
      <t>Основное мероприятие 02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Обеспечение готовности защитных сооружений и других объектов гражданской обороны на территории муниципальных образований Московской области </t>
    </r>
  </si>
  <si>
    <r>
      <rPr>
        <b/>
        <sz val="11"/>
        <rFont val="Times New Roman"/>
        <family val="1"/>
        <charset val="204"/>
      </rPr>
      <t xml:space="preserve">Мероприятие 02.01 </t>
    </r>
    <r>
      <rPr>
        <sz val="11"/>
        <rFont val="Times New Roman"/>
        <family val="1"/>
        <charset val="204"/>
      </rPr>
      <t xml:space="preserve">                                                                    Создание и обеспечение готовности сил и средств гражданской обороны муниципального образования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</si>
  <si>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02.02 </t>
    </r>
    <r>
      <rPr>
        <sz val="11"/>
        <rFont val="Times New Roman"/>
        <family val="1"/>
        <charset val="204"/>
      </rPr>
      <t xml:space="preserve">                                                                    Повышение степени готовности к использованию по предназначению защитных сооружений и других объектов гражданской обороны </t>
    </r>
  </si>
  <si>
    <r>
      <rPr>
        <b/>
        <sz val="11"/>
        <rFont val="Times New Roman"/>
        <family val="1"/>
        <charset val="204"/>
      </rPr>
      <t xml:space="preserve">Основное мероприятие 01 </t>
    </r>
    <r>
      <rPr>
        <sz val="11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</si>
  <si>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rFont val="Times New Roman"/>
        <family val="1"/>
        <charset val="204"/>
      </rPr>
      <t xml:space="preserve">Мероприятие 01.02 </t>
    </r>
    <r>
      <rPr>
        <sz val="11"/>
        <rFont val="Times New Roman"/>
        <family val="1"/>
        <charset val="204"/>
      </rPr>
      <t xml:space="preserve"> Содержание оперативного персонала системы обеспечения вызова муниципальных экстренных оперативных служб по единому номеру 112, ЕДДС </t>
    </r>
  </si>
  <si>
    <r>
      <rPr>
        <b/>
        <sz val="11"/>
        <rFont val="Times New Roman"/>
        <family val="1"/>
        <charset val="204"/>
      </rPr>
      <t xml:space="preserve">Мероприятие 01.03 </t>
    </r>
    <r>
      <rPr>
        <sz val="11"/>
        <rFont val="Times New Roman"/>
        <family val="1"/>
        <charset val="204"/>
      </rPr>
      <t xml:space="preserve"> Проведение мероприятий по предупреждению и ликвидации последствий ЧС на территории муниципального образования</t>
    </r>
  </si>
  <si>
    <r>
      <rPr>
        <b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
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</si>
  <si>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 Проведение мероприятий по профилактике терроризма
</t>
    </r>
  </si>
  <si>
    <r>
      <rPr>
        <b/>
        <sz val="11"/>
        <rFont val="Times New Roman"/>
        <family val="1"/>
        <charset val="204"/>
      </rPr>
      <t xml:space="preserve">Мероприятие 01.02  </t>
    </r>
    <r>
      <rPr>
        <sz val="11"/>
        <rFont val="Times New Roman"/>
        <family val="1"/>
        <charset val="204"/>
      </rPr>
      <t xml:space="preserve"> 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  </r>
  </si>
  <si>
    <r>
      <rPr>
        <b/>
        <sz val="11"/>
        <rFont val="Times New Roman"/>
        <family val="1"/>
        <charset val="204"/>
      </rPr>
      <t>Мероприятие 01.03</t>
    </r>
    <r>
      <rPr>
        <sz val="11"/>
        <rFont val="Times New Roman"/>
        <family val="1"/>
        <charset val="204"/>
      </rPr>
      <t xml:space="preserve">  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
и оповещение 
о возникновении угроз.</t>
    </r>
  </si>
  <si>
    <r>
      <rPr>
        <b/>
        <sz val="11"/>
        <rFont val="Times New Roman"/>
        <family val="1"/>
        <charset val="204"/>
      </rPr>
      <t xml:space="preserve">Основное мероприятие 02
</t>
    </r>
    <r>
      <rPr>
        <sz val="11"/>
        <rFont val="Times New Roman"/>
        <family val="1"/>
        <charset val="204"/>
      </rPr>
      <t xml:space="preserve">Обеспечение деятельности общественных объединений правоохранительной направленности
</t>
    </r>
  </si>
  <si>
    <r>
      <rPr>
        <b/>
        <sz val="11"/>
        <rFont val="Times New Roman"/>
        <family val="1"/>
        <charset val="204"/>
      </rPr>
      <t>Мероприятие 02.01</t>
    </r>
    <r>
      <rPr>
        <sz val="11"/>
        <rFont val="Times New Roman"/>
        <family val="1"/>
        <charset val="204"/>
      </rPr>
      <t xml:space="preserve">   Проведение мероприятий по привлечению граждан, принимающих участие в деятельности народных дружин
</t>
    </r>
  </si>
  <si>
    <r>
      <rPr>
        <b/>
        <sz val="11"/>
        <rFont val="Times New Roman"/>
        <family val="1"/>
        <charset val="204"/>
      </rPr>
      <t xml:space="preserve">Мероприятие 02.02 </t>
    </r>
    <r>
      <rPr>
        <sz val="11"/>
        <rFont val="Times New Roman"/>
        <family val="1"/>
        <charset val="204"/>
      </rPr>
      <t xml:space="preserve">Материальное стимулирование народных дружинников
</t>
    </r>
  </si>
  <si>
    <r>
      <rPr>
        <b/>
        <sz val="11"/>
        <rFont val="Times New Roman"/>
        <family val="1"/>
        <charset val="204"/>
      </rPr>
      <t xml:space="preserve">Мероприятие 02.03   </t>
    </r>
    <r>
      <rPr>
        <sz val="11"/>
        <rFont val="Times New Roman"/>
        <family val="1"/>
        <charset val="204"/>
      </rPr>
      <t xml:space="preserve">                                   Материально-техническое обеспечение деятельности народных дружин</t>
    </r>
  </si>
  <si>
    <r>
      <rPr>
        <b/>
        <sz val="11"/>
        <rFont val="Times New Roman"/>
        <family val="1"/>
        <charset val="204"/>
      </rPr>
      <t xml:space="preserve">Мероприятие 02.04   </t>
    </r>
    <r>
      <rPr>
        <sz val="11"/>
        <rFont val="Times New Roman"/>
        <family val="1"/>
        <charset val="204"/>
      </rPr>
      <t xml:space="preserve">Проведение мероприятий по обеспечению правопорядка и безопасности граждан
</t>
    </r>
  </si>
  <si>
    <r>
      <rPr>
        <b/>
        <sz val="11"/>
        <rFont val="Times New Roman"/>
        <family val="1"/>
        <charset val="204"/>
      </rPr>
      <t xml:space="preserve">Мероприятие 02.05 </t>
    </r>
    <r>
      <rPr>
        <sz val="11"/>
        <rFont val="Times New Roman"/>
        <family val="1"/>
        <charset val="204"/>
      </rPr>
      <t xml:space="preserve">                                    Осуществление мероприятий по обучению народных дружинников </t>
    </r>
  </si>
  <si>
    <r>
      <rPr>
        <b/>
        <sz val="11"/>
        <rFont val="Times New Roman"/>
        <family val="1"/>
        <charset val="204"/>
      </rPr>
      <t xml:space="preserve">Мероприятие 03.01      </t>
    </r>
    <r>
      <rPr>
        <sz val="11"/>
        <rFont val="Times New Roman"/>
        <family val="1"/>
        <charset val="204"/>
      </rPr>
      <t xml:space="preserve">                                   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
</t>
    </r>
  </si>
  <si>
    <r>
      <rPr>
        <b/>
        <sz val="11"/>
        <rFont val="Times New Roman"/>
        <family val="1"/>
        <charset val="204"/>
      </rPr>
      <t xml:space="preserve">Мероприятие 03.02  </t>
    </r>
    <r>
      <rPr>
        <sz val="11"/>
        <rFont val="Times New Roman"/>
        <family val="1"/>
        <charset val="204"/>
      </rPr>
      <t xml:space="preserve">                                                 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</t>
    </r>
  </si>
  <si>
    <r>
      <rPr>
        <b/>
        <sz val="11"/>
        <rFont val="Times New Roman"/>
        <family val="1"/>
        <charset val="204"/>
      </rPr>
      <t xml:space="preserve">Мероприятие 03.03     </t>
    </r>
    <r>
      <rPr>
        <sz val="11"/>
        <rFont val="Times New Roman"/>
        <family val="1"/>
        <charset val="204"/>
      </rPr>
      <t xml:space="preserve"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                </t>
    </r>
  </si>
  <si>
    <r>
      <rPr>
        <b/>
        <sz val="11"/>
        <rFont val="Times New Roman"/>
        <family val="1"/>
        <charset val="204"/>
      </rPr>
      <t xml:space="preserve">Мероприятие 03.04  </t>
    </r>
    <r>
      <rPr>
        <sz val="11"/>
        <rFont val="Times New Roman"/>
        <family val="1"/>
        <charset val="204"/>
      </rPr>
      <t xml:space="preserve">                                    Проведение мероприятий по профилактике экстремизма </t>
    </r>
  </si>
  <si>
    <r>
      <rPr>
        <b/>
        <sz val="11"/>
        <rFont val="Times New Roman"/>
        <family val="1"/>
        <charset val="204"/>
      </rPr>
      <t xml:space="preserve">Мероприятие 03.05 </t>
    </r>
    <r>
      <rPr>
        <sz val="11"/>
        <rFont val="Times New Roman"/>
        <family val="1"/>
        <charset val="204"/>
      </rPr>
      <t xml:space="preserve">           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 </t>
    </r>
  </si>
  <si>
    <r>
      <rPr>
        <b/>
        <sz val="11"/>
        <rFont val="Times New Roman"/>
        <family val="1"/>
        <charset val="204"/>
      </rPr>
      <t xml:space="preserve">Мероприятие 03.06    </t>
    </r>
    <r>
      <rPr>
        <sz val="11"/>
        <rFont val="Times New Roman"/>
        <family val="1"/>
        <charset val="204"/>
      </rPr>
      <t xml:space="preserve">         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</t>
    </r>
  </si>
  <si>
    <r>
      <rPr>
        <b/>
        <sz val="11"/>
        <rFont val="Times New Roman"/>
        <family val="1"/>
        <charset val="204"/>
      </rPr>
      <t xml:space="preserve">Мероприятие 03.07 </t>
    </r>
    <r>
      <rPr>
        <sz val="11"/>
        <rFont val="Times New Roman"/>
        <family val="1"/>
        <charset val="204"/>
      </rPr>
      <t xml:space="preserve">            Проведение капитального ремонта (ремонта) зданий, находящихся в собственности муниципальных образований Московской области в целях размещения  подразделений Главного следственного управления Следственного комитета Российской Федерации по Московской области </t>
    </r>
  </si>
  <si>
    <r>
      <rPr>
        <b/>
        <sz val="11"/>
        <rFont val="Times New Roman"/>
        <family val="1"/>
        <charset val="204"/>
      </rPr>
      <t xml:space="preserve">Основное мероприятие 04     </t>
    </r>
    <r>
      <rPr>
        <sz val="11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 </t>
    </r>
  </si>
  <si>
    <r>
      <rPr>
        <b/>
        <sz val="11"/>
        <rFont val="Times New Roman"/>
        <family val="1"/>
        <charset val="204"/>
      </rPr>
      <t xml:space="preserve">Мероприятие 04.01  </t>
    </r>
    <r>
      <rPr>
        <sz val="11"/>
        <rFont val="Times New Roman"/>
        <family val="1"/>
        <charset val="204"/>
      </rPr>
      <t xml:space="preserve">                       Оказание услуг по предоставлению видеоизображения для сегмента технологического обеспечения региональной общественной безопасности и оперативного управления "Безопасный регион"</t>
    </r>
  </si>
  <si>
    <r>
      <rPr>
        <b/>
        <sz val="11"/>
        <rFont val="Times New Roman"/>
        <family val="1"/>
        <charset val="204"/>
      </rPr>
      <t xml:space="preserve">Мероприятие 04.02  </t>
    </r>
    <r>
      <rPr>
        <sz val="11"/>
        <rFont val="Times New Roman"/>
        <family val="1"/>
        <charset val="204"/>
      </rPr>
      <t xml:space="preserve">       Проведение работ по установке видеокамер с подключением к системе «Безопасный регион» на подъездах многоквартирных домов</t>
    </r>
  </si>
  <si>
    <r>
      <rPr>
        <b/>
        <sz val="11"/>
        <rFont val="Times New Roman"/>
        <family val="1"/>
        <charset val="204"/>
      </rPr>
      <t>Мероприятие 04.03</t>
    </r>
    <r>
      <rPr>
        <sz val="11"/>
        <rFont val="Times New Roman"/>
        <family val="1"/>
        <charset val="204"/>
      </rPr>
      <t xml:space="preserve">           Обслуживание, модернизация и развитие системы «Безопасный регион»</t>
    </r>
  </si>
  <si>
    <r>
      <rPr>
        <b/>
        <sz val="11"/>
        <rFont val="Times New Roman"/>
        <family val="1"/>
        <charset val="204"/>
      </rPr>
      <t xml:space="preserve">Мероприятие 04.04    </t>
    </r>
    <r>
      <rPr>
        <sz val="11"/>
        <rFont val="Times New Roman"/>
        <family val="1"/>
        <charset val="204"/>
      </rPr>
      <t xml:space="preserve">           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       </t>
    </r>
  </si>
  <si>
    <r>
      <rPr>
        <b/>
        <sz val="11"/>
        <rFont val="Times New Roman"/>
        <family val="1"/>
        <charset val="204"/>
      </rPr>
      <t xml:space="preserve">Основное мероприятие 05
</t>
    </r>
    <r>
      <rPr>
        <sz val="11"/>
        <rFont val="Times New Roman"/>
        <family val="1"/>
        <charset val="204"/>
      </rPr>
      <t xml:space="preserve"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
</t>
    </r>
  </si>
  <si>
    <r>
      <rPr>
        <b/>
        <sz val="11"/>
        <rFont val="Times New Roman"/>
        <family val="1"/>
        <charset val="204"/>
      </rPr>
      <t xml:space="preserve">Мероприятие 05.01 </t>
    </r>
    <r>
      <rPr>
        <sz val="11"/>
        <rFont val="Times New Roman"/>
        <family val="1"/>
        <charset val="204"/>
      </rPr>
  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  </r>
  </si>
  <si>
    <r>
      <rPr>
        <b/>
        <sz val="11"/>
        <rFont val="Times New Roman"/>
        <family val="1"/>
        <charset val="204"/>
      </rPr>
      <t xml:space="preserve">Мероприятие 05.02 </t>
    </r>
    <r>
      <rPr>
        <sz val="11"/>
        <rFont val="Times New Roman"/>
        <family val="1"/>
        <charset val="204"/>
      </rPr>
      <t xml:space="preserve">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</si>
  <si>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05.03  </t>
    </r>
    <r>
      <rPr>
        <sz val="11"/>
        <rFont val="Times New Roman"/>
        <family val="1"/>
        <charset val="204"/>
      </rPr>
      <t xml:space="preserve">          Обучение  педогогов и волонтеров методикам проведения профилактических занятий с использованием программ, одобренных Министерством образования Московской области               </t>
    </r>
  </si>
  <si>
    <r>
      <rPr>
        <b/>
        <sz val="11"/>
        <rFont val="Times New Roman"/>
        <family val="1"/>
        <charset val="204"/>
      </rPr>
      <t xml:space="preserve">Мероприятие 05.04  </t>
    </r>
    <r>
      <rPr>
        <sz val="11"/>
        <rFont val="Times New Roman"/>
        <family val="1"/>
        <charset val="204"/>
      </rPr>
      <t xml:space="preserve">     Изготовление и размещение наружной рекламы, агитационных материалов, направленных на: -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
- формирование общественного мнения, направленного на изменение норм, связанных с поведением «риска», и пропаганду ценностей здорового образа жизни;
- информирование о рисках, связанных с наркотиками;
- стимулирование подростков и молодежи и их родителей к обращению за психологической и иной профессиональной помощью. </t>
    </r>
  </si>
  <si>
    <r>
      <rPr>
        <b/>
        <sz val="11"/>
        <rFont val="Times New Roman"/>
        <family val="1"/>
        <charset val="204"/>
      </rPr>
      <t xml:space="preserve">Основное мероприятие 07                      </t>
    </r>
    <r>
      <rPr>
        <sz val="11"/>
        <rFont val="Times New Roman"/>
        <family val="1"/>
        <charset val="204"/>
      </rPr>
      <t>Развитие похоронного дела на территории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</si>
  <si>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07.01   </t>
    </r>
    <r>
      <rPr>
        <sz val="11"/>
        <rFont val="Times New Roman"/>
        <family val="1"/>
        <charset val="204"/>
      </rPr>
      <t xml:space="preserve">           Возмещение специализированной службе по вопросам похоронного дела стоимости услуг по погребению умерших в части, превышающей размер возмещения, установленный законодательством РФ и МО</t>
    </r>
  </si>
  <si>
    <r>
      <rPr>
        <b/>
        <sz val="11"/>
        <rFont val="Times New Roman"/>
        <family val="1"/>
        <charset val="204"/>
      </rPr>
      <t xml:space="preserve">Мероприятие 07.02 </t>
    </r>
    <r>
      <rPr>
        <sz val="11"/>
        <rFont val="Times New Roman"/>
        <family val="1"/>
        <charset val="204"/>
      </rPr>
      <t xml:space="preserve">
Расходы на обеспечение деятельности (оказание услуг) в сфере похоронного дела</t>
    </r>
  </si>
  <si>
    <r>
      <rPr>
        <b/>
        <sz val="11"/>
        <rFont val="Times New Roman"/>
        <family val="1"/>
        <charset val="204"/>
      </rPr>
      <t>Мероприятие 07.03</t>
    </r>
    <r>
      <rPr>
        <sz val="11"/>
        <rFont val="Times New Roman"/>
        <family val="1"/>
        <charset val="204"/>
      </rPr>
      <t xml:space="preserve">         Оформление земельных участков под кладбищами в муниципальную собственность
включая создание новых кладбищ</t>
    </r>
  </si>
  <si>
    <r>
      <rPr>
        <b/>
        <sz val="11"/>
        <rFont val="Times New Roman"/>
        <family val="1"/>
        <charset val="204"/>
      </rPr>
      <t>Мероприятие 07.04</t>
    </r>
    <r>
      <rPr>
        <sz val="11"/>
        <rFont val="Times New Roman"/>
        <family val="1"/>
        <charset val="204"/>
      </rPr>
      <t xml:space="preserve">          Зимние и летние работы по содержанию мест захоронений, текущий и капитальный ремонт основных фондов
</t>
    </r>
  </si>
  <si>
    <r>
      <rPr>
        <b/>
        <sz val="11"/>
        <rFont val="Times New Roman"/>
        <family val="1"/>
        <charset val="204"/>
      </rPr>
      <t xml:space="preserve">Мероприятие 07.05       </t>
    </r>
    <r>
      <rPr>
        <sz val="11"/>
        <rFont val="Times New Roman"/>
        <family val="1"/>
        <charset val="204"/>
      </rPr>
      <t xml:space="preserve">    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 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</t>
    </r>
  </si>
  <si>
    <r>
      <rPr>
        <b/>
        <sz val="11"/>
        <rFont val="Times New Roman"/>
        <family val="1"/>
        <charset val="204"/>
      </rPr>
      <t xml:space="preserve">Мероприятие 07.07 </t>
    </r>
    <r>
      <rPr>
        <sz val="11"/>
        <rFont val="Times New Roman"/>
        <family val="1"/>
        <charset val="204"/>
      </rPr>
      <t xml:space="preserve">          Проведение инвентаризации мест захоронений</t>
    </r>
  </si>
  <si>
    <r>
      <t xml:space="preserve">Мероприятие 07.08  </t>
    </r>
    <r>
      <rPr>
        <sz val="11"/>
        <rFont val="Times New Roman"/>
        <family val="1"/>
        <charset val="204"/>
      </rPr>
      <t>Обустройство и восстановление воинских захоронений, находящихся в государственной собственности</t>
    </r>
  </si>
  <si>
    <r>
      <rPr>
        <b/>
        <sz val="11"/>
        <rFont val="Times New Roman"/>
        <family val="1"/>
        <charset val="204"/>
      </rPr>
      <t xml:space="preserve">Мероприятие 07.09    </t>
    </r>
    <r>
      <rPr>
        <sz val="11"/>
        <rFont val="Times New Roman"/>
        <family val="1"/>
        <charset val="204"/>
      </rPr>
      <t xml:space="preserve">                    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  </t>
    </r>
  </si>
  <si>
    <r>
      <rPr>
        <b/>
        <sz val="11"/>
        <rFont val="Times New Roman"/>
        <family val="1"/>
        <charset val="204"/>
      </rPr>
      <t xml:space="preserve">Мероприятие 07.10 </t>
    </r>
    <r>
      <rPr>
        <sz val="11"/>
        <rFont val="Times New Roman"/>
        <family val="1"/>
        <charset val="204"/>
      </rPr>
      <t xml:space="preserve">                       Реализация мероприятий федеральной целевой программы "Увековечение памяти погибших при защите Отечества на 2019-2024 годы"               </t>
    </r>
  </si>
  <si>
    <t>Подпрограмма II  «Снижение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области»</t>
  </si>
  <si>
    <r>
      <rPr>
        <b/>
        <sz val="11"/>
        <rFont val="Times New Roman"/>
        <family val="1"/>
        <charset val="204"/>
      </rPr>
      <t xml:space="preserve">Основное мероприятие 01 </t>
    </r>
    <r>
      <rPr>
        <sz val="11"/>
        <rFont val="Times New Roman"/>
        <family val="1"/>
        <charset val="204"/>
      </rPr>
      <t xml:space="preserve">Осуществление мероприятий по защите и смягчению последствий от чрезвычайных ситуаций природного и техногенного характера населения и территории муниципального образования Московской области 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</si>
  <si>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
Создание и содержание курсов гражданской обороны
</t>
    </r>
  </si>
  <si>
    <r>
      <rPr>
        <b/>
        <sz val="11"/>
        <rFont val="Times New Roman"/>
        <family val="1"/>
        <charset val="204"/>
      </rPr>
      <t>Мероприятие 01.03</t>
    </r>
    <r>
      <rPr>
        <sz val="11"/>
        <rFont val="Times New Roman"/>
        <family val="1"/>
        <charset val="204"/>
      </rPr>
      <t xml:space="preserve">                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  </r>
  </si>
  <si>
    <r>
      <rPr>
        <b/>
        <sz val="11"/>
        <rFont val="Times New Roman"/>
        <family val="1"/>
        <charset val="204"/>
      </rPr>
      <t>Мероприятие 01.04</t>
    </r>
    <r>
      <rPr>
        <sz val="11"/>
        <rFont val="Times New Roman"/>
        <family val="1"/>
        <charset val="204"/>
      </rPr>
      <t xml:space="preserve">                            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т.д.).</t>
    </r>
  </si>
  <si>
    <r>
      <rPr>
        <b/>
        <sz val="11"/>
        <rFont val="Times New Roman"/>
        <family val="1"/>
        <charset val="204"/>
      </rPr>
      <t>Мероприятие 01.07</t>
    </r>
    <r>
      <rPr>
        <sz val="11"/>
        <rFont val="Times New Roman"/>
        <family val="1"/>
        <charset val="204"/>
      </rPr>
      <t xml:space="preserve">
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  </r>
  </si>
  <si>
    <r>
      <rPr>
        <b/>
        <sz val="11"/>
        <rFont val="Times New Roman"/>
        <family val="1"/>
        <charset val="204"/>
      </rPr>
      <t xml:space="preserve">Мероприятие 01.10 </t>
    </r>
    <r>
      <rPr>
        <sz val="11"/>
        <rFont val="Times New Roman"/>
        <family val="1"/>
        <charset val="204"/>
      </rPr>
      <t xml:space="preserve">Совершенствование и развитие системы обеспечения вызова муниципальных экстренных оперативных служб по единому номеру 112, ЕДДС
</t>
    </r>
  </si>
  <si>
    <r>
      <rPr>
        <b/>
        <sz val="11"/>
        <rFont val="Times New Roman"/>
        <family val="1"/>
        <charset val="204"/>
      </rPr>
      <t>Основное мероприятие 02</t>
    </r>
    <r>
      <rPr>
        <sz val="11"/>
        <rFont val="Times New Roman"/>
        <family val="1"/>
        <charset val="204"/>
      </rPr>
      <t xml:space="preserve"> Выполнение мероприятий по безопасности населения на водных объектах, расположенных на территории муниципального образования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</si>
  <si>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03.01 </t>
    </r>
    <r>
      <rPr>
        <sz val="11"/>
        <rFont val="Times New Roman"/>
        <family val="1"/>
        <charset val="204"/>
      </rPr>
      <t xml:space="preserve">          Создание, содержание системно-аппаратного комплекса «Безопасный город» </t>
    </r>
  </si>
  <si>
    <t>Подпрограмма III       «Развитие и совершенствование систем оповещения и информирования населения муниципального образования Московской области»</t>
  </si>
  <si>
    <r>
      <t xml:space="preserve">Основное мероприятие  01
</t>
    </r>
    <r>
      <rPr>
        <sz val="11"/>
        <rFont val="Times New Roman"/>
        <family val="1"/>
        <charset val="204"/>
      </rPr>
      <t>Повышение степени пожарной безопасности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</si>
  <si>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    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   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</si>
  <si>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                Содержание пожарных гидрантов, обеспечение их исправного состояния и готовности к забору воды в любое время года </t>
    </r>
  </si>
  <si>
    <r>
      <rPr>
        <b/>
        <sz val="11"/>
        <rFont val="Times New Roman"/>
        <family val="1"/>
        <charset val="204"/>
      </rPr>
      <t>Мероприятие 01.04</t>
    </r>
    <r>
      <rPr>
        <sz val="11"/>
        <rFont val="Times New Roman"/>
        <family val="1"/>
        <charset val="204"/>
      </rPr>
      <t xml:space="preserve"> 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 </t>
    </r>
  </si>
  <si>
    <r>
      <rPr>
        <b/>
        <sz val="11"/>
        <rFont val="Times New Roman"/>
        <family val="1"/>
        <charset val="204"/>
      </rPr>
      <t>Мероприятие 01.06</t>
    </r>
    <r>
      <rPr>
        <sz val="11"/>
        <rFont val="Times New Roman"/>
        <family val="1"/>
        <charset val="204"/>
      </rPr>
      <t xml:space="preserve">   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  </r>
  </si>
  <si>
    <r>
      <rPr>
        <b/>
        <sz val="11"/>
        <rFont val="Times New Roman"/>
        <family val="1"/>
        <charset val="204"/>
      </rPr>
      <t>Мероприятие 01.08</t>
    </r>
    <r>
      <rPr>
        <sz val="11"/>
        <rFont val="Times New Roman"/>
        <family val="1"/>
        <charset val="204"/>
      </rPr>
      <t xml:space="preserve">      Обеспечение связи и оповещения населения о пожаре </t>
    </r>
  </si>
  <si>
    <r>
      <rPr>
        <b/>
        <sz val="11"/>
        <rFont val="Times New Roman"/>
        <family val="1"/>
        <charset val="204"/>
      </rPr>
      <t>Мероприятие 01.09</t>
    </r>
    <r>
      <rPr>
        <sz val="11"/>
        <rFont val="Times New Roman"/>
        <family val="1"/>
        <charset val="204"/>
      </rPr>
      <t xml:space="preserve">      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  </r>
  </si>
  <si>
    <t>Подпрограмма V   «Обеспечение мероприятий гражданской обороны на территории муниципального образования Московской области»</t>
  </si>
  <si>
    <r>
      <rPr>
        <b/>
        <sz val="11"/>
        <rFont val="Times New Roman"/>
        <family val="1"/>
        <charset val="204"/>
      </rPr>
      <t xml:space="preserve">Основное мероприятие 01   </t>
    </r>
    <r>
      <rPr>
        <sz val="11"/>
        <rFont val="Times New Roman"/>
        <family val="1"/>
        <charset val="204"/>
      </rPr>
      <t xml:space="preserve">                           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</si>
  <si>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rFont val="Times New Roman"/>
        <family val="1"/>
        <charset val="204"/>
      </rPr>
      <t>Мероприятие 02.01</t>
    </r>
    <r>
      <rPr>
        <sz val="11"/>
        <rFont val="Times New Roman"/>
        <family val="1"/>
        <charset val="204"/>
      </rPr>
      <t xml:space="preserve">     Создание и обеспечение готовности сил и средств гражданской обороны муниципального образования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</si>
  <si>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02.02 </t>
    </r>
    <r>
      <rPr>
        <sz val="11"/>
        <rFont val="Times New Roman"/>
        <family val="1"/>
        <charset val="204"/>
      </rPr>
      <t xml:space="preserve">   Повышение степени готовности к использованию по предназначению защитных сооружений и других объектов гражданской обороны 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</si>
  <si>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      Расходы на обеспечение деятельности (оказание услуг) муниципальных учреждений - служба спасения</t>
    </r>
  </si>
  <si>
    <r>
      <rPr>
        <b/>
        <sz val="11"/>
        <rFont val="Times New Roman"/>
        <family val="1"/>
        <charset val="204"/>
      </rPr>
      <t xml:space="preserve">Мероприятие 01.03   </t>
    </r>
    <r>
      <rPr>
        <sz val="11"/>
        <rFont val="Times New Roman"/>
        <family val="1"/>
        <charset val="204"/>
      </rPr>
      <t>Проведение мероприятий по предупреждению и ликвидации последствий ЧС на территории муниципального образования</t>
    </r>
  </si>
  <si>
    <t xml:space="preserve">Планируемые результаты реализации муниципальной программы </t>
  </si>
  <si>
    <t>Подпрограмма II 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</si>
  <si>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Подпрограмма IV «Обеспечение пожарной безопасности на территории муниципального образования Московской области»</t>
  </si>
  <si>
    <t>Подпрограмма V  «Обеспечение мероприятий гражданской обороны на территории муниципального образования Московской области»</t>
  </si>
  <si>
    <t>Подпрограмма III «Развитие и совершенствование систем оповещения и информирования населения муниципального образования Московской области»</t>
  </si>
  <si>
    <t>2024 год</t>
  </si>
  <si>
    <t>Паспорт  подпрограммы II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области»</t>
  </si>
  <si>
    <t>Паспорт  подпрограммы  III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 совершенствование систем оповещения и информирования населения муниципального образования Московской области»</t>
  </si>
  <si>
    <t>Паспорт  подпрограммы  IV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пожарной безопасности на территории муниципального образования Московской области»</t>
  </si>
  <si>
    <t>Паспорт  подпрограммы  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мероприятий гражданской обороны на территории муниципального образования Московской области»</t>
  </si>
  <si>
    <t>Подпрограмма IV   «Обеспечение пожарной безопасности на территории муниципального образования Московской области»</t>
  </si>
  <si>
    <r>
      <rPr>
        <b/>
        <sz val="11"/>
        <rFont val="Times New Roman"/>
        <family val="1"/>
        <charset val="204"/>
      </rPr>
      <t>Основное мероприятие  01</t>
    </r>
    <r>
      <rPr>
        <sz val="11"/>
        <rFont val="Times New Roman"/>
        <family val="1"/>
        <charset val="204"/>
      </rPr>
      <t xml:space="preserve">                                                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  </r>
  </si>
  <si>
    <t xml:space="preserve">Приложение № 1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 № 2289                                                           </t>
  </si>
  <si>
    <r>
      <rPr>
        <b/>
        <sz val="11"/>
        <rFont val="Times New Roman"/>
        <family val="1"/>
        <charset val="204"/>
      </rPr>
      <t xml:space="preserve">Мероприятие 05.03           </t>
    </r>
    <r>
      <rPr>
        <sz val="11"/>
        <rFont val="Times New Roman"/>
        <family val="1"/>
        <charset val="204"/>
      </rPr>
      <t xml:space="preserve"> Обучение 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                            </t>
    </r>
  </si>
  <si>
    <r>
      <t xml:space="preserve">Мероприятие 04.04              </t>
    </r>
    <r>
      <rPr>
        <sz val="11"/>
        <rFont val="Times New Roman"/>
        <family val="1"/>
        <charset val="204"/>
      </rPr>
      <t xml:space="preserve"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 </t>
    </r>
  </si>
  <si>
    <r>
      <t xml:space="preserve">Основное мероприятие 01
</t>
    </r>
    <r>
      <rPr>
        <sz val="10"/>
        <rFont val="Times New Roman"/>
        <family val="1"/>
        <charset val="204"/>
      </rPr>
      <t xml:space="preserve">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 </t>
    </r>
    <r>
      <rPr>
        <b/>
        <sz val="10"/>
        <rFont val="Times New Roman"/>
        <family val="1"/>
        <charset val="204"/>
      </rPr>
      <t xml:space="preserve">
</t>
    </r>
  </si>
  <si>
    <r>
      <t xml:space="preserve">Основное мероприятие 02
</t>
    </r>
    <r>
      <rPr>
        <sz val="10"/>
        <rFont val="Times New Roman"/>
        <family val="1"/>
        <charset val="204"/>
      </rPr>
      <t>Обеспечение деятельности общественных объединений правоохранительной направленности</t>
    </r>
    <r>
      <rPr>
        <b/>
        <sz val="10"/>
        <rFont val="Times New Roman"/>
        <family val="1"/>
        <charset val="204"/>
      </rPr>
      <t xml:space="preserve">
</t>
    </r>
  </si>
  <si>
    <t>Приоритетный целевой</t>
  </si>
  <si>
    <r>
      <t xml:space="preserve">Основное мероприятие 7                      </t>
    </r>
    <r>
      <rPr>
        <sz val="10"/>
        <rFont val="Times New Roman"/>
        <family val="1"/>
        <charset val="204"/>
      </rPr>
      <t>Развитие похоронного дела на территории Московской области</t>
    </r>
  </si>
  <si>
    <r>
      <rPr>
        <b/>
        <sz val="12"/>
        <rFont val="Times New Roman"/>
        <family val="1"/>
        <charset val="204"/>
      </rPr>
      <t>Макропоказатель подпрограммы</t>
    </r>
    <r>
      <rPr>
        <sz val="12"/>
        <rFont val="Times New Roman"/>
        <family val="1"/>
        <charset val="204"/>
      </rPr>
      <t xml:space="preserve">
Снижение общего количества преступлений, совершенных на территории муниципального образования, не менее чем на 5 %  ежегодно
</t>
    </r>
  </si>
  <si>
    <t>Х</t>
  </si>
  <si>
    <t>1.15.</t>
  </si>
  <si>
    <r>
      <t xml:space="preserve">Целевой показатель 1     </t>
    </r>
    <r>
      <rPr>
        <sz val="12"/>
        <rFont val="Times New Roman"/>
        <family val="1"/>
        <charset val="204"/>
      </rPr>
      <t xml:space="preserve">Увеличение доли социально значимых объектов (учреждений), оборудованных в целях антитеррористической защищенности средствами безопасности  </t>
    </r>
  </si>
  <si>
    <r>
      <t xml:space="preserve">Целевой показатель 3                                                        </t>
    </r>
    <r>
      <rPr>
        <sz val="12"/>
        <rFont val="Times New Roman"/>
        <family val="1"/>
        <charset val="204"/>
      </rPr>
      <t>Снижение доли несовершеннолетних в общем числе лиц, совершивших преступления</t>
    </r>
    <r>
      <rPr>
        <b/>
        <sz val="12"/>
        <rFont val="Times New Roman"/>
        <family val="1"/>
        <charset val="204"/>
      </rPr>
      <t xml:space="preserve">
</t>
    </r>
  </si>
  <si>
    <t xml:space="preserve">Отраслевой </t>
  </si>
  <si>
    <r>
      <t xml:space="preserve">Основное мероприятие 1. </t>
    </r>
    <r>
      <rPr>
        <sz val="10"/>
        <rFont val="Times New Roman"/>
        <family val="1"/>
        <charset val="204"/>
      </rPr>
      <t>Осуществление мероприятий по защите и смягчению последствий от чрезвычайных ситуаций природного и техногенного характера населения  и территории муниципального образования Московской области</t>
    </r>
  </si>
  <si>
    <r>
      <rPr>
        <b/>
        <sz val="12"/>
        <rFont val="Times New Roman"/>
        <family val="1"/>
        <charset val="204"/>
      </rPr>
      <t xml:space="preserve">Целевой показатель 1 </t>
    </r>
    <r>
      <rPr>
        <sz val="12"/>
        <rFont val="Times New Roman"/>
        <family val="1"/>
        <charset val="204"/>
      </rPr>
      <t xml:space="preserve">             Увеличение процента покрытия, системой централизованного оповещения и информирования при чрезвычайных ситуациях или угрозе их возникновения, населения на территории муниципального образования. </t>
    </r>
  </si>
  <si>
    <r>
      <t xml:space="preserve">Основное мероприятие 3. </t>
    </r>
    <r>
      <rPr>
        <sz val="10"/>
        <rFont val="Times New Roman"/>
        <family val="1"/>
        <charset val="204"/>
      </rPr>
      <t>Создание, содержание системно-аппаратного комплекса «Безопасный город» на территории муниципального образования Московской области</t>
    </r>
  </si>
  <si>
    <t>Увеличение числа лиц, состоящих на диспансерном наблюдении с диагнозом "Употребление наркотиков с вредными последствиями" до 110 % к 2024 году</t>
  </si>
  <si>
    <r>
      <t xml:space="preserve">Основное мероприятие 03
</t>
    </r>
    <r>
      <rPr>
        <sz val="10"/>
        <rFont val="Times New Roman"/>
        <family val="1"/>
        <charset val="204"/>
      </rPr>
      <t xml:space="preserve">Реализация мероприятий по обеспечению общественного порядка и общественной безопасности,  профилактике  проявлений экстремизма на территории муниципального образования Московской области </t>
    </r>
    <r>
      <rPr>
        <b/>
        <sz val="10"/>
        <rFont val="Times New Roman"/>
        <family val="1"/>
        <charset val="204"/>
      </rPr>
      <t xml:space="preserve">
Основное мероприятие 3
Реализация мероприятий по обеспечению общественного порядка и общественной безопасности,  профилактике  проявлений экстремизма на территории муниципального образования Московской области </t>
    </r>
  </si>
  <si>
    <r>
      <t xml:space="preserve">Основное мероприятие 03
</t>
    </r>
    <r>
      <rPr>
        <sz val="10"/>
        <rFont val="Times New Roman"/>
        <family val="1"/>
        <charset val="204"/>
      </rPr>
      <t xml:space="preserve">Реализация мероприятий по обеспечению общественного порядка и общественной безопасности,  профилактике  проявлений экстремизма на территории муниципального образования Московской области </t>
    </r>
  </si>
  <si>
    <r>
      <t xml:space="preserve">Основное мероприятие 04
</t>
    </r>
    <r>
      <rPr>
        <sz val="10"/>
        <rFont val="Times New Roman"/>
        <family val="1"/>
        <charset val="204"/>
      </rPr>
  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  </r>
    <r>
      <rPr>
        <b/>
        <sz val="10"/>
        <rFont val="Times New Roman"/>
        <family val="1"/>
        <charset val="204"/>
      </rPr>
      <t xml:space="preserve">
</t>
    </r>
  </si>
  <si>
    <r>
      <t xml:space="preserve">Основное мероприятие 04
</t>
    </r>
    <r>
      <rPr>
        <sz val="10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
</t>
    </r>
  </si>
  <si>
    <r>
      <t xml:space="preserve">Основное мероприятие 05.
</t>
    </r>
    <r>
      <rPr>
        <sz val="10"/>
        <rFont val="Times New Roman"/>
        <family val="1"/>
        <charset val="204"/>
      </rPr>
  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</t>
    </r>
    <r>
      <rPr>
        <b/>
        <sz val="10"/>
        <rFont val="Times New Roman"/>
        <family val="1"/>
        <charset val="204"/>
      </rPr>
      <t xml:space="preserve">
</t>
    </r>
  </si>
  <si>
    <r>
      <t xml:space="preserve">Основное мероприятие 07                      </t>
    </r>
    <r>
      <rPr>
        <sz val="10"/>
        <rFont val="Times New Roman"/>
        <family val="1"/>
        <charset val="204"/>
      </rPr>
      <t>Развитие похоронного дела на территории Московской области</t>
    </r>
  </si>
  <si>
    <r>
      <t xml:space="preserve">Основное мероприятие 01. </t>
    </r>
    <r>
      <rPr>
        <sz val="10"/>
        <rFont val="Times New Roman"/>
        <family val="1"/>
        <charset val="204"/>
      </rPr>
      <t>Осуществление мероприятий по защите и смягчению последствий от чрезвычайных ситуаций природного и техногенного характера населения  и территории муниципального образования Московской области</t>
    </r>
  </si>
  <si>
    <r>
      <t xml:space="preserve">Основное мероприятие 02 </t>
    </r>
    <r>
      <rPr>
        <sz val="10"/>
        <rFont val="Times New Roman"/>
        <family val="1"/>
        <charset val="204"/>
      </rPr>
      <t>Выполнение мероприятий по безопасности населения на водных объектах, расположенных на территории муниципального образования Московской области</t>
    </r>
  </si>
  <si>
    <r>
      <t xml:space="preserve">Основное мероприятие 01. </t>
    </r>
    <r>
      <rPr>
        <sz val="10"/>
        <rFont val="Times New Roman"/>
        <family val="1"/>
        <charset val="204"/>
      </rPr>
  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  </r>
  </si>
  <si>
    <r>
      <t xml:space="preserve">Основное мероприятие 01. </t>
    </r>
    <r>
      <rPr>
        <sz val="10"/>
        <rFont val="Times New Roman"/>
        <family val="1"/>
        <charset val="204"/>
      </rPr>
      <t>Повышение степени пожарной безопасности</t>
    </r>
  </si>
  <si>
    <r>
      <t xml:space="preserve">Основное мероприятие 01.
</t>
    </r>
    <r>
      <rPr>
        <sz val="10"/>
        <rFont val="Times New Roman"/>
        <family val="1"/>
        <charset val="204"/>
      </rPr>
      <t xml:space="preserve">Организация накопления, хранения, освежения и обслуживания запасов материально-технических, продовольственных, медицинских и иных средств, в  целях гражданской обороны 
</t>
    </r>
  </si>
  <si>
    <r>
      <t xml:space="preserve">Основное мероприятие 02. </t>
    </r>
    <r>
      <rPr>
        <sz val="10"/>
        <rFont val="Times New Roman"/>
        <family val="1"/>
        <charset val="204"/>
      </rPr>
      <t>Обеспечение готовности защитных сооружений и других объектов гражданской обороны на территории муниципальных образований Московской области</t>
    </r>
  </si>
  <si>
    <t>Комитет по управлению имуществом, Управление образования, комитет по культуре, делам молодежи и спорту, комитет по территориальному управлению Администрации городского округа Домодедово</t>
  </si>
  <si>
    <r>
      <t xml:space="preserve">Целевой показатель 2  </t>
    </r>
    <r>
      <rPr>
        <sz val="12"/>
        <rFont val="Times New Roman"/>
        <family val="1"/>
        <charset val="204"/>
      </rPr>
      <t>Увеличение доли от числа граждан принимающих участие в деятельности народных дружин</t>
    </r>
  </si>
  <si>
    <t>Отраслевой показатель</t>
  </si>
  <si>
    <r>
      <t xml:space="preserve">Основное мероприятие 05. </t>
    </r>
    <r>
      <rPr>
        <sz val="10"/>
        <rFont val="Times New Roman"/>
        <family val="1"/>
        <charset val="204"/>
      </rPr>
  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</t>
    </r>
  </si>
  <si>
    <t>человек на 100 тыс. населения</t>
  </si>
  <si>
    <t xml:space="preserve">Приоритетный целевой      Рейтинг-45  </t>
  </si>
  <si>
    <r>
      <rPr>
        <b/>
        <sz val="10"/>
        <rFont val="Times New Roman"/>
        <family val="1"/>
        <charset val="204"/>
      </rPr>
      <t xml:space="preserve">Основное мероприятие 07    </t>
    </r>
    <r>
      <rPr>
        <sz val="10"/>
        <rFont val="Times New Roman"/>
        <family val="1"/>
        <charset val="204"/>
      </rPr>
      <t xml:space="preserve">                  Развитие похоронного дела на территории Московской области</t>
    </r>
  </si>
  <si>
    <t>Увеличение степени готовности муниципального образования 
Московской области 
к действиям по предназначению при возникновении 
чрезвычайных ситуациях (происшествиях) природного
и техногенного характера
 до 31,5 % к 2024 году. Сокращение среднего времени совместного реагирования нескольких экстренных оперативных служб на обращения населения по единому номеру «112» на территории муниципального образования к 2024 году до 72,5%</t>
  </si>
  <si>
    <r>
      <rPr>
        <b/>
        <sz val="11"/>
        <color indexed="8"/>
        <rFont val="Times New Roman"/>
        <family val="1"/>
        <charset val="204"/>
      </rPr>
      <t xml:space="preserve"> Мероприятие 01.01   </t>
    </r>
    <r>
      <rPr>
        <sz val="11"/>
        <color indexed="8"/>
        <rFont val="Times New Roman"/>
        <family val="1"/>
        <charset val="204"/>
      </rPr>
      <t xml:space="preserve">           Подготовка должностных лиц по вопросам гражданской обороны, предупреждения и ликвидации чрезвычайных ситуаций (УМЦ ГКУ "Специальный центр "Звенигород", др. специализированные учебные учреждения, оплата проживания во время прохождения обучения)</t>
    </r>
  </si>
  <si>
    <r>
      <rPr>
        <b/>
        <sz val="11"/>
        <rFont val="Times New Roman"/>
        <family val="1"/>
        <charset val="204"/>
      </rPr>
      <t xml:space="preserve">Мероприятие 01.06
</t>
    </r>
    <r>
      <rPr>
        <sz val="11"/>
        <rFont val="Times New Roman"/>
        <family val="1"/>
        <charset val="204"/>
      </rPr>
      <t>Создание резервов материальных ресурсов для ликвидации ЧС на территории муниципального образования Московской области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</si>
  <si>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02.01</t>
    </r>
    <r>
      <rPr>
        <sz val="11"/>
        <rFont val="Times New Roman"/>
        <family val="1"/>
        <charset val="204"/>
      </rPr>
      <t xml:space="preserve">               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  </r>
  </si>
  <si>
    <t>Прирост уровня безопасности людей
на водных объектах, расположенных
на территории Московской области до 26% к 2024 году</t>
  </si>
  <si>
    <r>
      <rPr>
        <b/>
        <sz val="11"/>
        <rFont val="Times New Roman"/>
        <family val="1"/>
        <charset val="204"/>
      </rPr>
      <t xml:space="preserve">Мероприятие 01.01 </t>
    </r>
    <r>
      <rPr>
        <sz val="11"/>
        <rFont val="Times New Roman"/>
        <family val="1"/>
        <charset val="204"/>
      </rPr>
      <t xml:space="preserve">                                                                    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 (аварии, происшествиях, эпидемии) или военных конфликтах</t>
    </r>
  </si>
  <si>
    <t>Повышение степени пожарной защищенности муниципального образования по отношению к базовому периоду 2019 года до 20% в 2024 году.</t>
  </si>
  <si>
    <r>
      <rPr>
        <b/>
        <sz val="11"/>
        <rFont val="Times New Roman"/>
        <family val="1"/>
        <charset val="204"/>
      </rPr>
      <t>Мероприятие 01.05</t>
    </r>
    <r>
      <rPr>
        <sz val="11"/>
        <rFont val="Times New Roman"/>
        <family val="1"/>
        <charset val="204"/>
      </rPr>
      <t xml:space="preserve">  Установка и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  </r>
  </si>
  <si>
    <r>
      <rPr>
        <b/>
        <sz val="11"/>
        <rFont val="Times New Roman"/>
        <family val="1"/>
        <charset val="204"/>
      </rPr>
      <t xml:space="preserve">Мероприятие 01.07  </t>
    </r>
    <r>
      <rPr>
        <sz val="11"/>
        <rFont val="Times New Roman"/>
        <family val="1"/>
        <charset val="204"/>
      </rPr>
      <t>Дополнительные мероприятия в условиях особого противопожарного режима (в том числе установка видеокамер для мониторинга обстановки в местах граничащих с лесным массивом, сельскохозяйственными землями)</t>
    </r>
  </si>
  <si>
    <t>1.10</t>
  </si>
  <si>
    <r>
      <rPr>
        <b/>
        <sz val="11"/>
        <rFont val="Times New Roman"/>
        <family val="1"/>
        <charset val="204"/>
      </rPr>
      <t>Мероприятие 01.10</t>
    </r>
    <r>
      <rPr>
        <sz val="11"/>
        <rFont val="Times New Roman"/>
        <family val="1"/>
        <charset val="204"/>
      </rPr>
      <t xml:space="preserve">
Проведения работ по созданию условий для забора воды из водоёмов в любое время года (обустройство подъездов, с площадками с твердым покрытием, для установки пожарных автомобилей)
</t>
    </r>
  </si>
  <si>
    <t>Темп прироста степени обеспеченности запасами материально-технических, продовольственных, медицинских и иных средств для целей гражданской обороны до 6% к 2024 году.</t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</si>
  <si>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                                                                  Закупка имущества гражданской обороны, недостающего до норм обеспечения</t>
    </r>
  </si>
  <si>
    <t>Увеличение степени готовности к использованию по предназначению защитных сооружений и иных объектов ГО до 18% к 2024 году</t>
  </si>
  <si>
    <r>
      <rPr>
        <b/>
        <sz val="11"/>
        <rFont val="Times New Roman"/>
        <family val="1"/>
        <charset val="204"/>
      </rPr>
      <t xml:space="preserve">Мероприятие 02.03 </t>
    </r>
    <r>
      <rPr>
        <sz val="11"/>
        <rFont val="Times New Roman"/>
        <family val="1"/>
        <charset val="204"/>
      </rPr>
      <t xml:space="preserve">                                                                    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Плана).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</si>
  <si>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             Подготовка должностных лиц по вопросам гражданской обороны, предупреждения и ликвидации чрезвычайных ситуаций (УМЦ ГКУ "Специальный центр "Звенигород", др. специализированные учебные учреждения, оплата проживания во время прохождения обучения)</t>
    </r>
  </si>
  <si>
    <r>
      <rPr>
        <b/>
        <sz val="11"/>
        <rFont val="Times New Roman"/>
        <family val="1"/>
        <charset val="204"/>
      </rPr>
      <t>Мероприятие 01.06</t>
    </r>
    <r>
      <rPr>
        <sz val="11"/>
        <rFont val="Times New Roman"/>
        <family val="1"/>
        <charset val="204"/>
      </rPr>
      <t xml:space="preserve">
Создание резервов материальных ресурсов для ликвидации ЧС на территории муниципального образования Московской области
</t>
    </r>
  </si>
  <si>
    <r>
      <rPr>
        <b/>
        <sz val="11"/>
        <rFont val="Times New Roman"/>
        <family val="1"/>
        <charset val="204"/>
      </rPr>
      <t>Мероприятие 01.09</t>
    </r>
    <r>
      <rPr>
        <sz val="11"/>
        <rFont val="Times New Roman"/>
        <family val="1"/>
        <charset val="204"/>
      </rPr>
      <t xml:space="preserve">
Содержание оперативного персонала системы обеспечения вызова муниципальных экстренных оперативных служб по единому номеру 112, ЕДДС (кроме заработной платы и налогов)</t>
    </r>
  </si>
  <si>
    <r>
      <rPr>
        <b/>
        <sz val="11"/>
        <rFont val="Times New Roman"/>
        <family val="1"/>
        <charset val="204"/>
      </rPr>
      <t>Мероприятие 02.01</t>
    </r>
    <r>
      <rPr>
        <sz val="11"/>
        <rFont val="Times New Roman"/>
        <family val="1"/>
        <charset val="204"/>
      </rPr>
      <t xml:space="preserve">                            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  </r>
  </si>
  <si>
    <r>
      <rPr>
        <b/>
        <sz val="11"/>
        <rFont val="Times New Roman"/>
        <family val="1"/>
        <charset val="204"/>
      </rPr>
      <t xml:space="preserve">Мероприятие 01.01   </t>
    </r>
    <r>
      <rPr>
        <sz val="11"/>
        <rFont val="Times New Roman"/>
        <family val="1"/>
        <charset val="204"/>
      </rPr>
      <t xml:space="preserve">          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 (аварии, происшествиях, эпидемии) или военных конфликтах</t>
    </r>
  </si>
  <si>
    <r>
      <rPr>
        <b/>
        <sz val="11"/>
        <rFont val="Times New Roman"/>
        <family val="1"/>
        <charset val="204"/>
      </rPr>
      <t>Мероприятие 01.05</t>
    </r>
    <r>
      <rPr>
        <sz val="11"/>
        <rFont val="Times New Roman"/>
        <family val="1"/>
        <charset val="204"/>
      </rPr>
      <t xml:space="preserve">   Установка и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  </r>
  </si>
  <si>
    <r>
      <rPr>
        <b/>
        <sz val="11"/>
        <rFont val="Times New Roman"/>
        <family val="1"/>
        <charset val="204"/>
      </rPr>
      <t>Мероприятие 01.07</t>
    </r>
    <r>
      <rPr>
        <sz val="11"/>
        <rFont val="Times New Roman"/>
        <family val="1"/>
        <charset val="204"/>
      </rPr>
      <t xml:space="preserve">   Дополнительные мероприятия в условиях особого противопожарного режима (в том числе установка видеокамер для мониторинга обстановки в местах граничащих с лесным массивом, сельскохозяйственными землями)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</si>
  <si>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 Закупка имущества гражданской обороны, недостающего до норм обеспечения</t>
    </r>
  </si>
  <si>
    <r>
      <rPr>
        <b/>
        <sz val="11"/>
        <rFont val="Times New Roman"/>
        <family val="1"/>
        <charset val="204"/>
      </rPr>
      <t>Мероприятие 02.03</t>
    </r>
    <r>
      <rPr>
        <sz val="11"/>
        <rFont val="Times New Roman"/>
        <family val="1"/>
        <charset val="204"/>
      </rPr>
      <t xml:space="preserve">  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Плана)</t>
    </r>
  </si>
  <si>
    <t>Базовое значение показателя                      на начало реализации 
программы</t>
  </si>
  <si>
    <t xml:space="preserve">Приоритетный показатель     Указ Президента Российской Федерации
от 11.01.2018  № 12 «Об утверждении Основ государственной политики Российской Федерации в области защиты населения и территорий от чрезвычайных ситуаций на период до 2030 года»; от 16.10.2019 г. № 501
«О Стратегии в области развития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 на период до 2030 года»
</t>
  </si>
  <si>
    <t xml:space="preserve">Приоритетный показатель  Указ Президента Российской Федерации 
от 11.01.2018  
№ 12 «Об утверждении Основ государственной политики Российской Федерации в области защиты населения и территорий от чрезвычайных ситуаций на период до 2030 года»
</t>
  </si>
  <si>
    <t xml:space="preserve">Приоритетный показатель Указ Президента Российской Федерации
от 13.11.2012 
№ 1522 «О создании комплексной системы экстренного оповещения населения об угрозе возникновения или о возникновении чрезвычайных ситуаций»;
от 28.12.2010 № 1632
«О совершенствовании системы обеспечения вызова экстренных оперативных служб на территории Российской Федерации»
</t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</si>
  <si>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    Сокращение среднего времени совместного реагирования нескольких экстренных оперативных служб на обращения населения по единому номеру «112</t>
    </r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 xml:space="preserve"> на территории муниципального образования</t>
    </r>
  </si>
  <si>
    <r>
      <rPr>
        <b/>
        <sz val="12"/>
        <rFont val="Times New Roman"/>
        <family val="1"/>
        <charset val="204"/>
      </rPr>
      <t>Показатель 4.</t>
    </r>
    <r>
      <rPr>
        <sz val="12"/>
        <rFont val="Times New Roman"/>
        <family val="1"/>
        <charset val="204"/>
      </rPr>
      <t xml:space="preserve">         Процент готовности муниципального образования Московской области к действиям по предназначению при возникновении чрезвычайных ситуаций (происшествий) природного и техногенного характера</t>
    </r>
  </si>
  <si>
    <t>Указ Президента Российской Федерации
от 11.01.2018  № 12 «Об утверждении Основ государственной политики Российской Федерации в области защиты населения и территорий от чрезвычайных ситуаций на период до 2030 года»; от 13.11.2012 № 1522 «О создании комплексной системы экстренного оповещения населения об угрозе возникновения или о возникновении чрезвычайных ситуаций»
Показатель государственной программы Российской Федерации «Защита населения и территорий от чрезвычайных ситуаций, обеспечение пожарной безопасности и безопасности людей на водных объектах».</t>
  </si>
  <si>
    <r>
      <t>Показатель 5.</t>
    </r>
    <r>
      <rPr>
        <sz val="12"/>
        <rFont val="Times New Roman"/>
        <family val="1"/>
        <charset val="204"/>
      </rPr>
      <t xml:space="preserve">        Процент исполнения органом местного самоуправления муниципального образования полномочия по обеспечению безопасности людей на воде</t>
    </r>
  </si>
  <si>
    <t>Указ Президента Российской Федерации 
от 11.01.2018  
№ 12 «Об утверждении Основ государственной политики Российской Федерации в области защиты населения и территорий от чрезвычайных ситуаций на период до 2030 года»</t>
  </si>
  <si>
    <t>2.6.</t>
  </si>
  <si>
    <r>
      <rPr>
        <b/>
        <sz val="12"/>
        <rFont val="Times New Roman"/>
        <family val="1"/>
        <charset val="204"/>
      </rPr>
      <t>Целевой показатель 6</t>
    </r>
    <r>
      <rPr>
        <sz val="12"/>
        <rFont val="Times New Roman"/>
        <family val="1"/>
        <charset val="204"/>
      </rPr>
      <t xml:space="preserve">               Процент построения и развития систем аппаратно-программного комплекса «Безопасный город» на территории муниципального образования</t>
    </r>
  </si>
  <si>
    <r>
      <t xml:space="preserve">Показатель 1               </t>
    </r>
    <r>
      <rPr>
        <sz val="12"/>
        <rFont val="Times New Roman"/>
        <family val="1"/>
        <charset val="204"/>
      </rPr>
      <t>Темп прироста степени обеспеченности запасами материально-технических, продовольственных, медицинских и иных средств для целей гражданской обороны</t>
    </r>
  </si>
  <si>
    <t xml:space="preserve">Приоритетный показатель Указ Президента Российской Федерации
от 20.12.2016  № 696 «Об утверждении основ государственной политики Российской Федерации в области гражданской обороны на период до 2030 года»
</t>
  </si>
  <si>
    <r>
      <rPr>
        <b/>
        <sz val="12"/>
        <rFont val="Times New Roman"/>
        <family val="1"/>
        <charset val="204"/>
      </rPr>
      <t xml:space="preserve">Показатель 2  </t>
    </r>
    <r>
      <rPr>
        <sz val="12"/>
        <rFont val="Times New Roman"/>
        <family val="1"/>
        <charset val="204"/>
      </rPr>
      <t xml:space="preserve">             Увеличение степени готовности к использованию по предназначению защитных сооружений и иных объектов ГО</t>
    </r>
  </si>
  <si>
    <t xml:space="preserve">Приоритетный показатель         Указ Президента Российской Федерации
от 20.12.2016  № 696 «Об утверждении основ государственной политики Российской Федерации в области гражданской обороны на период до 2030 года»
</t>
  </si>
  <si>
    <t>5.3.</t>
  </si>
  <si>
    <r>
      <t xml:space="preserve">Показатель 3   </t>
    </r>
    <r>
      <rPr>
        <sz val="12"/>
        <rFont val="Times New Roman"/>
        <family val="1"/>
        <charset val="204"/>
      </rPr>
      <t>Увеличение процента запасов материально-технических, продовольственных и иных средств в целях гражданской обороны</t>
    </r>
  </si>
  <si>
    <t>3.8</t>
  </si>
  <si>
    <t>МКУ "Управление капитального строительства"</t>
  </si>
  <si>
    <t xml:space="preserve">Приложение № 2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 № 2289                                                           </t>
  </si>
  <si>
    <r>
      <rPr>
        <b/>
        <sz val="11"/>
        <rFont val="Times New Roman"/>
        <family val="1"/>
        <charset val="204"/>
      </rPr>
      <t xml:space="preserve">Мероприятие 03.21 </t>
    </r>
    <r>
      <rPr>
        <sz val="11"/>
        <rFont val="Times New Roman"/>
        <family val="1"/>
        <charset val="204"/>
      </rPr>
      <t>Проведение капитального  ремонта зданий (помещений), находящихся в собственности муниципальных образований Московской области, в которых располагаются подразделении Военного комиссариата  Московской области</t>
    </r>
  </si>
  <si>
    <t>3.9</t>
  </si>
  <si>
    <r>
      <rPr>
        <b/>
        <sz val="11"/>
        <rFont val="Times New Roman"/>
        <family val="1"/>
        <charset val="204"/>
      </rPr>
      <t xml:space="preserve">Мероприятие 03.08 </t>
    </r>
    <r>
      <rPr>
        <sz val="11"/>
        <rFont val="Times New Roman"/>
        <family val="1"/>
        <charset val="204"/>
      </rPr>
      <t>Проведение капитального ремонта (ремонта) зданий, находящихся в собственности муниципальных образований Московской области, в которых располагаются городские (районные) суды</t>
    </r>
  </si>
  <si>
    <r>
      <rPr>
        <b/>
        <sz val="11"/>
        <rFont val="Times New Roman"/>
        <family val="1"/>
        <charset val="204"/>
      </rPr>
      <t xml:space="preserve">Мероприятие 01.02   </t>
    </r>
    <r>
      <rPr>
        <sz val="11"/>
        <rFont val="Times New Roman"/>
        <family val="1"/>
        <charset val="204"/>
      </rPr>
      <t>Содержание оперативного персонала системы обеспечения вызова муниципальных экстренных оперативных служб по единому номеру 112, ЕДДС</t>
    </r>
  </si>
  <si>
    <r>
      <t xml:space="preserve">Мероприятие 04.01                          </t>
    </r>
    <r>
      <rPr>
        <sz val="11"/>
        <rFont val="Times New Roman"/>
        <family val="1"/>
        <charset val="204"/>
      </rPr>
      <t>Оказание услуг по предоставлению видеоизображения для системы технологического обеспечения региональной общественной безопасности и оперативного управления "Безопасный регион"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</si>
  <si>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             Прирост уровня безопасности людей
на водных объектах, расположенных
на территории муниципального образования Московской области
</t>
    </r>
  </si>
  <si>
    <r>
      <rPr>
        <b/>
        <sz val="11"/>
        <rFont val="Times New Roman"/>
        <family val="1"/>
        <charset val="204"/>
      </rPr>
      <t>Мероприятие 01.05</t>
    </r>
    <r>
      <rPr>
        <sz val="11"/>
        <rFont val="Times New Roman"/>
        <family val="1"/>
        <charset val="204"/>
      </rPr>
      <t xml:space="preserve">    Проведение и участие в учениях, соревнованиях, тренировках, смотрах-конкурсах, семинарах (в том числе учащихся общеобразовательных учреждений)</t>
    </r>
  </si>
  <si>
    <r>
      <rPr>
        <b/>
        <sz val="11"/>
        <rFont val="Times New Roman"/>
        <family val="1"/>
        <charset val="204"/>
      </rPr>
      <t>Мероприятие 01.08</t>
    </r>
    <r>
      <rPr>
        <sz val="11"/>
        <rFont val="Times New Roman"/>
        <family val="1"/>
        <charset val="204"/>
      </rPr>
      <t xml:space="preserve">
Создание, содержание и организация деятельности аварийно-спасательных формирований на территории муниципального образования (кроме заработной платы)</t>
    </r>
  </si>
  <si>
    <r>
      <rPr>
        <b/>
        <sz val="11"/>
        <rFont val="Times New Roman"/>
        <family val="1"/>
        <charset val="204"/>
      </rPr>
      <t>Мероприятие 01.03</t>
    </r>
    <r>
      <rPr>
        <sz val="11"/>
        <rFont val="Times New Roman"/>
        <family val="1"/>
        <charset val="204"/>
      </rPr>
      <t xml:space="preserve">    Содержание (в том числе очистка) противопожарных водоемов. </t>
    </r>
  </si>
  <si>
    <r>
      <t xml:space="preserve">Мероприятие 01.03    </t>
    </r>
    <r>
      <rPr>
        <sz val="11"/>
        <rFont val="Times New Roman"/>
        <family val="1"/>
        <charset val="204"/>
      </rPr>
      <t xml:space="preserve">Содержание (в том числе очистка) противопожарных водоемов. </t>
    </r>
  </si>
  <si>
    <r>
      <rPr>
        <b/>
        <sz val="11"/>
        <rFont val="Times New Roman"/>
        <family val="1"/>
        <charset val="204"/>
      </rPr>
      <t>Мероприятие 03.20</t>
    </r>
    <r>
      <rPr>
        <sz val="11"/>
        <rFont val="Times New Roman"/>
        <family val="1"/>
        <charset val="204"/>
      </rPr>
      <t xml:space="preserve">
Проведение работ по сносу объектов самовольного строительства, право на снос которых в судебном порядке предоставлено администрациям муниципальных образований Московской области, являющимися взыскателями по исполнительным производствам
</t>
    </r>
  </si>
  <si>
    <r>
      <rPr>
        <b/>
        <sz val="11"/>
        <rFont val="Times New Roman"/>
        <family val="1"/>
        <charset val="204"/>
      </rPr>
      <t xml:space="preserve">Мероприятие 03.23
</t>
    </r>
    <r>
      <rPr>
        <sz val="11"/>
        <rFont val="Times New Roman"/>
        <family val="1"/>
        <charset val="204"/>
      </rPr>
      <t xml:space="preserve">Проведение капитального ремонта (ремонта) зданий (помещений) для размещения территориальных подразделений прокуратуры Московской области
</t>
    </r>
  </si>
  <si>
    <t>3.10</t>
  </si>
  <si>
    <t>3.11</t>
  </si>
  <si>
    <r>
      <rPr>
        <b/>
        <sz val="11"/>
        <rFont val="Times New Roman"/>
        <family val="1"/>
        <charset val="204"/>
      </rPr>
      <t>Мероприятие 03.23</t>
    </r>
    <r>
      <rPr>
        <sz val="11"/>
        <rFont val="Times New Roman"/>
        <family val="1"/>
        <charset val="204"/>
      </rPr>
      <t xml:space="preserve">
Проведение капитального ремонта (ремонта) зданий (помещений) для размещения территориальных подразделений прокуратуры Московской области
</t>
    </r>
  </si>
  <si>
    <t>4.5</t>
  </si>
  <si>
    <r>
      <rPr>
        <b/>
        <sz val="11"/>
        <rFont val="Times New Roman"/>
        <family val="1"/>
        <charset val="204"/>
      </rPr>
      <t>Мероприятие 04.12</t>
    </r>
    <r>
      <rPr>
        <sz val="11"/>
        <rFont val="Times New Roman"/>
        <family val="1"/>
        <charset val="204"/>
      </rPr>
      <t xml:space="preserve">
Внедрение современных средств наблюдения и оповещения о правонарушениях в подъездах многоквартирных домов Московской области
</t>
    </r>
  </si>
  <si>
    <r>
      <t xml:space="preserve">Мероприятие 01.05      </t>
    </r>
    <r>
      <rPr>
        <sz val="11"/>
        <rFont val="Times New Roman"/>
        <family val="1"/>
        <charset val="204"/>
      </rPr>
      <t>Проведение и участие в учениях, соревнованиях, тренировках, смотрах-конкурсах, семинарах (в том числе учащихся общеобразовательных учреждений)</t>
    </r>
  </si>
  <si>
    <r>
      <rPr>
        <b/>
        <sz val="11"/>
        <rFont val="Times New Roman"/>
        <family val="1"/>
        <charset val="204"/>
      </rPr>
      <t xml:space="preserve">Мероприятие 01.09
</t>
    </r>
    <r>
      <rPr>
        <sz val="11"/>
        <rFont val="Times New Roman"/>
        <family val="1"/>
        <charset val="204"/>
      </rPr>
      <t>Содержание оперативного персонала системы обеспечения вызова муниципальных экстренных оперативных служб по единому номеру 112, ЕДДС (кроме заработной платы и налогов)</t>
    </r>
  </si>
  <si>
    <r>
      <rPr>
        <b/>
        <sz val="11"/>
        <rFont val="Times New Roman"/>
        <family val="1"/>
        <charset val="204"/>
      </rPr>
      <t>Мероприятие 02.02</t>
    </r>
    <r>
      <rPr>
        <sz val="11"/>
        <rFont val="Times New Roman"/>
        <family val="1"/>
        <charset val="204"/>
      </rPr>
      <t xml:space="preserve">      Создание, поддержание мест массового отдыха у воды (благоустройство места отдыха у воды в части касающейся безопасности населения, закупка оборудования для спасательного поста на воде,  установление аншлагов), оплата договоров с АСФ (АСС) для организации безопасности на муниципальных пляжах)</t>
    </r>
  </si>
  <si>
    <r>
      <rPr>
        <b/>
        <sz val="11"/>
        <rFont val="Times New Roman"/>
        <family val="1"/>
        <charset val="204"/>
      </rPr>
      <t>Мероприятие 02.02</t>
    </r>
    <r>
      <rPr>
        <sz val="11"/>
        <rFont val="Times New Roman"/>
        <family val="1"/>
        <charset val="204"/>
      </rPr>
      <t xml:space="preserve">     Создание, поддержание мест массового отдыха у воды (благоустройство места отдыха у воды в части касающейся безопасности населения, закупка оборудования для спасательного поста на воде,  установление аншлагов), оплата договоров с АСФ (АСС) для организации безопасности на муниципальных пляжах)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</si>
  <si>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.       Степень готовности муниципального звена Московской областной системы предупреждения и ликвидации чрезвычайным ситуациям к действиям по предназначению.
</t>
    </r>
  </si>
  <si>
    <r>
      <rPr>
        <b/>
        <sz val="12"/>
        <rFont val="Times New Roman"/>
        <family val="1"/>
        <charset val="204"/>
      </rPr>
      <t>Целевой показатель 1</t>
    </r>
    <r>
      <rPr>
        <sz val="12"/>
        <rFont val="Times New Roman"/>
        <family val="1"/>
        <charset val="204"/>
      </rPr>
      <t xml:space="preserve">             Повышение степени пожарной защищенности муниципального образования, по отношению к базовому периоду 2019 года.</t>
    </r>
  </si>
  <si>
    <r>
      <t xml:space="preserve">Мероприятие 01.08
</t>
    </r>
    <r>
      <rPr>
        <sz val="11"/>
        <rFont val="Times New Roman"/>
        <family val="1"/>
        <charset val="204"/>
      </rPr>
      <t>Создание, содержание и организация деятельности аварийно-спасательных формирований на территории муниципального образования (кроме заработной платы)</t>
    </r>
  </si>
  <si>
    <r>
      <rPr>
        <b/>
        <sz val="11"/>
        <rFont val="Times New Roman"/>
        <family val="1"/>
        <charset val="204"/>
      </rPr>
      <t>Основное мероприятие 03</t>
    </r>
    <r>
      <rPr>
        <sz val="11"/>
        <rFont val="Times New Roman"/>
        <family val="1"/>
        <charset val="204"/>
      </rPr>
      <t xml:space="preserve"> Создание, содержание системно-аппаратного комплекса «Безопасный город» на территории  Московской области   </t>
    </r>
  </si>
  <si>
    <r>
      <rPr>
        <b/>
        <sz val="11"/>
        <rFont val="Times New Roman"/>
        <family val="1"/>
        <charset val="204"/>
      </rPr>
      <t xml:space="preserve">Основное мероприятие 03  </t>
    </r>
    <r>
      <rPr>
        <sz val="11"/>
        <rFont val="Times New Roman"/>
        <family val="1"/>
        <charset val="204"/>
      </rPr>
      <t xml:space="preserve">Создание, содержание системно-аппаратного комплекса «Безопасный город» на территории  Московской области  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</t>
    </r>
  </si>
  <si>
    <r>
      <rPr>
        <b/>
        <sz val="11"/>
        <rFont val="Times New Roman"/>
        <family val="1"/>
        <charset val="204"/>
      </rPr>
      <t>Основное мероприятие 03</t>
    </r>
    <r>
      <rPr>
        <sz val="11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безопасности,  профилактике  проявлений экстремизма на территории муниципального образования Московской области 
</t>
    </r>
  </si>
  <si>
    <r>
      <rPr>
        <b/>
        <sz val="11"/>
        <rFont val="Times New Roman"/>
        <family val="1"/>
        <charset val="204"/>
      </rPr>
      <t>Основное мероприятие 03</t>
    </r>
    <r>
      <rPr>
        <sz val="11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безопасности, профилактике  проявлений экстремизма на территории муниципального образования Московской области </t>
    </r>
  </si>
  <si>
    <t>Увеличение общего количества видеокамер, введенных в эксплуатацию в систему технологического обеспечения региональной общественной безопасности и оперативного управления «Безопасный регион» 2 852 к 2024 году.</t>
  </si>
  <si>
    <r>
      <rPr>
        <b/>
        <sz val="12"/>
        <rFont val="Times New Roman"/>
        <family val="1"/>
        <charset val="204"/>
      </rPr>
      <t>Целевой показатель 4</t>
    </r>
    <r>
      <rPr>
        <sz val="12"/>
        <rFont val="Times New Roman"/>
        <family val="1"/>
        <charset val="204"/>
      </rPr>
      <t xml:space="preserve">                                                         Количество снесенных объектов самовольного строительства, право на снос которых в судебном порядке предоставлено администрациям муниципальных организаций Московской области, являющимися взыскателями по исполнительным производствам</t>
    </r>
  </si>
  <si>
    <r>
      <rPr>
        <b/>
        <sz val="12"/>
        <rFont val="Times New Roman"/>
        <family val="1"/>
        <charset val="204"/>
      </rPr>
      <t>Целевой показатель 5</t>
    </r>
    <r>
      <rPr>
        <sz val="12"/>
        <rFont val="Times New Roman"/>
        <family val="1"/>
        <charset val="204"/>
      </rPr>
      <t xml:space="preserve">                                                         Доля коммерческих объектов оборудованных системами видеонаблюдения и подключенных к системе технологического обеспечения региональной общественной безопасности и оперативного управления «Безопасный регион»</t>
    </r>
  </si>
  <si>
    <r>
      <rPr>
        <b/>
        <sz val="12"/>
        <rFont val="Times New Roman"/>
        <family val="1"/>
        <charset val="204"/>
      </rPr>
      <t xml:space="preserve">Целевой показатель 6     </t>
    </r>
    <r>
      <rPr>
        <sz val="12"/>
        <rFont val="Times New Roman"/>
        <family val="1"/>
        <charset val="204"/>
      </rPr>
      <t xml:space="preserve">                                                 Доля подъездов многоквартирных домов, оборудованных системами видеонаблюдения и подключенных к системе технологического обеспечения региональной общественной безопасности и оперативного управления «Безопасный регион»</t>
    </r>
  </si>
  <si>
    <r>
      <rPr>
        <b/>
        <sz val="12"/>
        <rFont val="Times New Roman"/>
        <family val="1"/>
        <charset val="204"/>
      </rPr>
      <t xml:space="preserve">Целевой показатель 7   </t>
    </r>
    <r>
      <rPr>
        <sz val="12"/>
        <rFont val="Times New Roman"/>
        <family val="1"/>
        <charset val="204"/>
      </rPr>
      <t xml:space="preserve">                                                    Доля социальных объектов и мест с массовым пребыванием людей, оборудованных системами видеонаблюдения и подключенных к системе технологического обеспечения региональной общественной безопасности и оперативного управления «Безопасный регион»        </t>
    </r>
  </si>
  <si>
    <r>
      <t xml:space="preserve">Целевой показатель 8     </t>
    </r>
    <r>
      <rPr>
        <sz val="12"/>
        <rFont val="Times New Roman"/>
        <family val="1"/>
        <charset val="204"/>
      </rPr>
      <t xml:space="preserve">Увеличение общего количества видеокамер, введенных в эксплуатацию в систему технологического обеспечения региональной общественной безопасности и оперативного управления «Безопасный регион», не менее чем на 5 % ежегодно    </t>
    </r>
    <r>
      <rPr>
        <b/>
        <sz val="12"/>
        <rFont val="Times New Roman"/>
        <family val="1"/>
        <charset val="204"/>
      </rPr>
      <t xml:space="preserve">                                                </t>
    </r>
  </si>
  <si>
    <r>
      <t xml:space="preserve">Целевой показатель 9                      </t>
    </r>
    <r>
      <rPr>
        <sz val="12"/>
        <rFont val="Times New Roman"/>
        <family val="1"/>
        <charset val="204"/>
      </rPr>
      <t xml:space="preserve">Рост числа лиц, состоящих на диспансерном наблюдении с диагнозом «Употребление наркотиков с вредными последствиями»     </t>
    </r>
    <r>
      <rPr>
        <b/>
        <sz val="12"/>
        <rFont val="Times New Roman"/>
        <family val="1"/>
        <charset val="204"/>
      </rPr>
      <t xml:space="preserve">                                             </t>
    </r>
  </si>
  <si>
    <r>
      <t xml:space="preserve">Показатель 10
</t>
    </r>
    <r>
      <rPr>
        <sz val="12"/>
        <rFont val="Times New Roman"/>
        <family val="1"/>
        <charset val="204"/>
      </rPr>
      <t xml:space="preserve">Снижение уровня вовлеченности населения в незаконный оборот наркотиков на 100 тыс. человек </t>
    </r>
    <r>
      <rPr>
        <b/>
        <sz val="12"/>
        <rFont val="Times New Roman"/>
        <family val="1"/>
        <charset val="204"/>
      </rPr>
      <t xml:space="preserve">
</t>
    </r>
  </si>
  <si>
    <r>
      <t xml:space="preserve">Показатель 11        </t>
    </r>
    <r>
      <rPr>
        <sz val="12"/>
        <rFont val="Times New Roman"/>
        <family val="1"/>
        <charset val="204"/>
      </rPr>
      <t>Снижение уровня криминогенности наркомании на 100 тыс. человек</t>
    </r>
  </si>
  <si>
    <r>
      <t xml:space="preserve">Целевой показатель 12                                                 </t>
    </r>
    <r>
      <rPr>
        <sz val="12"/>
        <rFont val="Times New Roman"/>
        <family val="1"/>
        <charset val="204"/>
      </rPr>
      <t>Инвентаризация мест захоронений</t>
    </r>
  </si>
  <si>
    <r>
      <t xml:space="preserve">Целевой показатель 13          </t>
    </r>
    <r>
      <rPr>
        <sz val="12"/>
        <rFont val="Times New Roman"/>
        <family val="1"/>
        <charset val="204"/>
      </rPr>
      <t xml:space="preserve">Количество восстановленных (ремонт, реставрация, благоустройство) воинских захоронений </t>
    </r>
  </si>
  <si>
    <r>
      <t xml:space="preserve">Целевой показатель  14  </t>
    </r>
    <r>
      <rPr>
        <sz val="12"/>
        <rFont val="Times New Roman"/>
        <family val="1"/>
        <charset val="204"/>
      </rPr>
      <t>Благоустраиваем кладбища "Доля кладбиш, соответствующих Региональному стандарту"</t>
    </r>
  </si>
  <si>
    <r>
      <rPr>
        <b/>
        <sz val="12"/>
        <rFont val="Times New Roman"/>
        <family val="1"/>
        <charset val="204"/>
      </rPr>
      <t xml:space="preserve">Целевой показатель 15 </t>
    </r>
    <r>
      <rPr>
        <sz val="12"/>
        <rFont val="Times New Roman"/>
        <family val="1"/>
        <charset val="204"/>
      </rPr>
      <t xml:space="preserve">  Доля транспортировок умерших в морг с мест обнаружения или происшествия для производства судебно-медицинской экспертизы, произведенных в соответствии с установленными требованиями                                                          </t>
    </r>
  </si>
  <si>
    <t>1.16</t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</si>
  <si>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Количество отремонтированных) зданий (помещений), занимаемых территориальными подразделениями ведомств, осуществляющих деятельность по обеспечению соблюдения законности, правопорядка и безопасности на территории Московской области
</t>
    </r>
  </si>
  <si>
    <t>1.17</t>
  </si>
  <si>
    <r>
      <rPr>
        <b/>
        <sz val="12"/>
        <rFont val="Times New Roman"/>
        <family val="1"/>
        <charset val="204"/>
      </rPr>
      <t xml:space="preserve">Показатель 17 </t>
    </r>
    <r>
      <rPr>
        <sz val="12"/>
        <rFont val="Times New Roman"/>
        <family val="1"/>
        <charset val="204"/>
      </rPr>
      <t xml:space="preserve">   Количество установленных мемориальных знаков</t>
    </r>
  </si>
  <si>
    <t>1.18</t>
  </si>
  <si>
    <r>
      <rPr>
        <b/>
        <sz val="12"/>
        <rFont val="Times New Roman"/>
        <family val="1"/>
        <charset val="204"/>
      </rPr>
      <t>Показатель 18</t>
    </r>
    <r>
      <rPr>
        <sz val="12"/>
        <rFont val="Times New Roman"/>
        <family val="1"/>
        <charset val="204"/>
      </rPr>
      <t xml:space="preserve">
Количество имен погибших при защите Отечества, нанесенных на мемориальные сооружения воинских захоронений по месту захоронения
</t>
    </r>
  </si>
  <si>
    <t>Приложение № 2
к постановлению Администрации 
городского округа Домодедово 
от 17.02.2022   № 397</t>
  </si>
  <si>
    <t>Приложение № 3
к постановлению Администрации 
городского округа Домодедово 
от 17.02.2022   № 397</t>
  </si>
  <si>
    <t>Приложение № 4
к постановлению Администрации 
городского округа Домодедово 
от 17.02.2022   № 397</t>
  </si>
  <si>
    <t>Приложение № 5
к постановлению Администрации 
городского округа Домодедово 
от 17.02.2022   № 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</si>
</sst>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0" x14ac:knownFonts="1">
    <font>
      <sz val="10"/>
      <name val="Arial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b/>
      <sz val="12"/>
      <name val="Arial"/>
      <family val="2"/>
      <charset val="204"/>
    </font>
    <font>
      <sz val="12"/>
      <name val="Symbol"/>
      <family val="1"/>
      <charset val="2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protection locked="0"/>
    </xf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242">
    <xf numFmtId="0" fontId="0" fillId="0" borderId="0" xfId="0"/>
    <xf numFmtId="0" fontId="0" fillId="2" borderId="0" xfId="0" applyFill="1"/>
    <xf numFmtId="0" fontId="1" fillId="0" borderId="0" xfId="0" applyFont="1"/>
    <xf numFmtId="0" fontId="3" fillId="2" borderId="2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11" fillId="2" borderId="0" xfId="0" applyFont="1" applyFill="1"/>
    <xf numFmtId="0" fontId="0" fillId="2" borderId="0" xfId="0" applyFill="1" applyAlignment="1">
      <alignment horizontal="center" vertical="center" wrapText="1"/>
    </xf>
    <xf numFmtId="0" fontId="1" fillId="0" borderId="0" xfId="0" applyFont="1" applyBorder="1"/>
    <xf numFmtId="0" fontId="5" fillId="2" borderId="0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1" fillId="2" borderId="0" xfId="4" applyFill="1"/>
    <xf numFmtId="0" fontId="18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center" vertical="top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top" wrapText="1"/>
    </xf>
    <xf numFmtId="2" fontId="0" fillId="2" borderId="1" xfId="0" applyNumberForma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0" fillId="2" borderId="0" xfId="0" applyFill="1" applyBorder="1"/>
    <xf numFmtId="2" fontId="3" fillId="2" borderId="1" xfId="4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4" fontId="3" fillId="2" borderId="0" xfId="0" applyNumberFormat="1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center" vertical="top"/>
    </xf>
    <xf numFmtId="0" fontId="4" fillId="2" borderId="3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top"/>
    </xf>
    <xf numFmtId="0" fontId="19" fillId="2" borderId="3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top" wrapText="1"/>
    </xf>
    <xf numFmtId="0" fontId="19" fillId="2" borderId="5" xfId="0" applyFont="1" applyFill="1" applyBorder="1" applyAlignment="1">
      <alignment vertical="top" wrapText="1"/>
    </xf>
    <xf numFmtId="49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14" xfId="0" applyFont="1" applyFill="1" applyBorder="1" applyAlignment="1">
      <alignment vertical="top" wrapText="1"/>
    </xf>
    <xf numFmtId="2" fontId="3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5" xfId="4" applyFont="1" applyFill="1" applyBorder="1" applyAlignment="1">
      <alignment horizontal="left" vertical="top" wrapText="1"/>
    </xf>
    <xf numFmtId="0" fontId="3" fillId="2" borderId="4" xfId="4" applyFont="1" applyFill="1" applyBorder="1" applyAlignment="1">
      <alignment horizontal="left" vertical="top" wrapText="1"/>
    </xf>
    <xf numFmtId="0" fontId="3" fillId="2" borderId="3" xfId="4" applyFont="1" applyFill="1" applyBorder="1" applyAlignment="1">
      <alignment horizontal="left" vertical="top" wrapText="1"/>
    </xf>
    <xf numFmtId="0" fontId="13" fillId="2" borderId="5" xfId="4" applyFont="1" applyFill="1" applyBorder="1" applyAlignment="1">
      <alignment horizontal="center" vertical="top" wrapText="1"/>
    </xf>
    <xf numFmtId="0" fontId="13" fillId="2" borderId="4" xfId="4" applyFont="1" applyFill="1" applyBorder="1" applyAlignment="1">
      <alignment horizontal="center" vertical="top" wrapText="1"/>
    </xf>
    <xf numFmtId="0" fontId="13" fillId="2" borderId="3" xfId="4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 vertical="top" wrapText="1"/>
    </xf>
    <xf numFmtId="0" fontId="3" fillId="2" borderId="1" xfId="4" applyFont="1" applyFill="1" applyBorder="1" applyAlignment="1">
      <alignment horizontal="left" vertical="top" wrapText="1"/>
    </xf>
    <xf numFmtId="0" fontId="13" fillId="2" borderId="1" xfId="4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/>
    </xf>
    <xf numFmtId="0" fontId="0" fillId="2" borderId="1" xfId="0" applyFill="1" applyBorder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center" vertical="top" wrapText="1"/>
    </xf>
    <xf numFmtId="0" fontId="0" fillId="2" borderId="0" xfId="0" applyFill="1" applyAlignment="1"/>
    <xf numFmtId="0" fontId="13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wrapText="1"/>
    </xf>
    <xf numFmtId="0" fontId="0" fillId="2" borderId="0" xfId="0" applyFill="1" applyAlignment="1">
      <alignment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top" wrapText="1"/>
    </xf>
    <xf numFmtId="0" fontId="3" fillId="2" borderId="1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top" wrapText="1"/>
    </xf>
    <xf numFmtId="49" fontId="12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49" fontId="3" fillId="2" borderId="5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top"/>
    </xf>
    <xf numFmtId="49" fontId="3" fillId="2" borderId="5" xfId="0" applyNumberFormat="1" applyFont="1" applyFill="1" applyBorder="1" applyAlignment="1">
      <alignment horizontal="center" vertical="top"/>
    </xf>
    <xf numFmtId="49" fontId="3" fillId="2" borderId="4" xfId="0" applyNumberFormat="1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center" vertical="top" wrapText="1"/>
    </xf>
    <xf numFmtId="2" fontId="3" fillId="2" borderId="8" xfId="0" applyNumberFormat="1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wrapText="1"/>
    </xf>
  </cellXfs>
  <cellStyles count="5">
    <cellStyle name="Денежный 2" xfId="3"/>
    <cellStyle name="Обычный" xfId="0" builtinId="0"/>
    <cellStyle name="Обычный 2" xfId="1"/>
    <cellStyle name="Обычный 3" xfId="2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2"/>
  <sheetViews>
    <sheetView view="pageBreakPreview" zoomScaleNormal="90" zoomScaleSheetLayoutView="100" workbookViewId="0">
      <selection activeCell="K8" sqref="A1:XFD1048576"/>
    </sheetView>
  </sheetViews>
  <sheetFormatPr defaultRowHeight="12.75" x14ac:dyDescent="0.2"/>
  <cols>
    <col min="1" max="1" width="32.7109375" style="1" customWidth="1"/>
    <col min="2" max="2" width="17.42578125" style="1" customWidth="1"/>
    <col min="3" max="3" width="7.5703125" style="1" customWidth="1"/>
    <col min="4" max="4" width="17.42578125" style="1" customWidth="1"/>
    <col min="5" max="5" width="17.5703125" style="1" customWidth="1"/>
    <col min="6" max="10" width="18.140625" style="1" customWidth="1"/>
    <col min="11" max="256" width="9.140625" style="1"/>
    <col min="257" max="257" width="43" style="1" customWidth="1"/>
    <col min="258" max="258" width="17.42578125" style="1" customWidth="1"/>
    <col min="259" max="259" width="15.140625" style="1" customWidth="1"/>
    <col min="260" max="260" width="17.42578125" style="1" customWidth="1"/>
    <col min="261" max="261" width="13.5703125" style="1" customWidth="1"/>
    <col min="262" max="266" width="18.140625" style="1" customWidth="1"/>
    <col min="267" max="512" width="9.140625" style="1"/>
    <col min="513" max="513" width="43" style="1" customWidth="1"/>
    <col min="514" max="514" width="17.42578125" style="1" customWidth="1"/>
    <col min="515" max="515" width="15.140625" style="1" customWidth="1"/>
    <col min="516" max="516" width="17.42578125" style="1" customWidth="1"/>
    <col min="517" max="517" width="13.5703125" style="1" customWidth="1"/>
    <col min="518" max="522" width="18.140625" style="1" customWidth="1"/>
    <col min="523" max="768" width="9.140625" style="1"/>
    <col min="769" max="769" width="43" style="1" customWidth="1"/>
    <col min="770" max="770" width="17.42578125" style="1" customWidth="1"/>
    <col min="771" max="771" width="15.140625" style="1" customWidth="1"/>
    <col min="772" max="772" width="17.42578125" style="1" customWidth="1"/>
    <col min="773" max="773" width="13.5703125" style="1" customWidth="1"/>
    <col min="774" max="778" width="18.140625" style="1" customWidth="1"/>
    <col min="779" max="1024" width="9.140625" style="1"/>
    <col min="1025" max="1025" width="43" style="1" customWidth="1"/>
    <col min="1026" max="1026" width="17.42578125" style="1" customWidth="1"/>
    <col min="1027" max="1027" width="15.140625" style="1" customWidth="1"/>
    <col min="1028" max="1028" width="17.42578125" style="1" customWidth="1"/>
    <col min="1029" max="1029" width="13.5703125" style="1" customWidth="1"/>
    <col min="1030" max="1034" width="18.140625" style="1" customWidth="1"/>
    <col min="1035" max="1280" width="9.140625" style="1"/>
    <col min="1281" max="1281" width="43" style="1" customWidth="1"/>
    <col min="1282" max="1282" width="17.42578125" style="1" customWidth="1"/>
    <col min="1283" max="1283" width="15.140625" style="1" customWidth="1"/>
    <col min="1284" max="1284" width="17.42578125" style="1" customWidth="1"/>
    <col min="1285" max="1285" width="13.5703125" style="1" customWidth="1"/>
    <col min="1286" max="1290" width="18.140625" style="1" customWidth="1"/>
    <col min="1291" max="1536" width="9.140625" style="1"/>
    <col min="1537" max="1537" width="43" style="1" customWidth="1"/>
    <col min="1538" max="1538" width="17.42578125" style="1" customWidth="1"/>
    <col min="1539" max="1539" width="15.140625" style="1" customWidth="1"/>
    <col min="1540" max="1540" width="17.42578125" style="1" customWidth="1"/>
    <col min="1541" max="1541" width="13.5703125" style="1" customWidth="1"/>
    <col min="1542" max="1546" width="18.140625" style="1" customWidth="1"/>
    <col min="1547" max="1792" width="9.140625" style="1"/>
    <col min="1793" max="1793" width="43" style="1" customWidth="1"/>
    <col min="1794" max="1794" width="17.42578125" style="1" customWidth="1"/>
    <col min="1795" max="1795" width="15.140625" style="1" customWidth="1"/>
    <col min="1796" max="1796" width="17.42578125" style="1" customWidth="1"/>
    <col min="1797" max="1797" width="13.5703125" style="1" customWidth="1"/>
    <col min="1798" max="1802" width="18.140625" style="1" customWidth="1"/>
    <col min="1803" max="2048" width="9.140625" style="1"/>
    <col min="2049" max="2049" width="43" style="1" customWidth="1"/>
    <col min="2050" max="2050" width="17.42578125" style="1" customWidth="1"/>
    <col min="2051" max="2051" width="15.140625" style="1" customWidth="1"/>
    <col min="2052" max="2052" width="17.42578125" style="1" customWidth="1"/>
    <col min="2053" max="2053" width="13.5703125" style="1" customWidth="1"/>
    <col min="2054" max="2058" width="18.140625" style="1" customWidth="1"/>
    <col min="2059" max="2304" width="9.140625" style="1"/>
    <col min="2305" max="2305" width="43" style="1" customWidth="1"/>
    <col min="2306" max="2306" width="17.42578125" style="1" customWidth="1"/>
    <col min="2307" max="2307" width="15.140625" style="1" customWidth="1"/>
    <col min="2308" max="2308" width="17.42578125" style="1" customWidth="1"/>
    <col min="2309" max="2309" width="13.5703125" style="1" customWidth="1"/>
    <col min="2310" max="2314" width="18.140625" style="1" customWidth="1"/>
    <col min="2315" max="2560" width="9.140625" style="1"/>
    <col min="2561" max="2561" width="43" style="1" customWidth="1"/>
    <col min="2562" max="2562" width="17.42578125" style="1" customWidth="1"/>
    <col min="2563" max="2563" width="15.140625" style="1" customWidth="1"/>
    <col min="2564" max="2564" width="17.42578125" style="1" customWidth="1"/>
    <col min="2565" max="2565" width="13.5703125" style="1" customWidth="1"/>
    <col min="2566" max="2570" width="18.140625" style="1" customWidth="1"/>
    <col min="2571" max="2816" width="9.140625" style="1"/>
    <col min="2817" max="2817" width="43" style="1" customWidth="1"/>
    <col min="2818" max="2818" width="17.42578125" style="1" customWidth="1"/>
    <col min="2819" max="2819" width="15.140625" style="1" customWidth="1"/>
    <col min="2820" max="2820" width="17.42578125" style="1" customWidth="1"/>
    <col min="2821" max="2821" width="13.5703125" style="1" customWidth="1"/>
    <col min="2822" max="2826" width="18.140625" style="1" customWidth="1"/>
    <col min="2827" max="3072" width="9.140625" style="1"/>
    <col min="3073" max="3073" width="43" style="1" customWidth="1"/>
    <col min="3074" max="3074" width="17.42578125" style="1" customWidth="1"/>
    <col min="3075" max="3075" width="15.140625" style="1" customWidth="1"/>
    <col min="3076" max="3076" width="17.42578125" style="1" customWidth="1"/>
    <col min="3077" max="3077" width="13.5703125" style="1" customWidth="1"/>
    <col min="3078" max="3082" width="18.140625" style="1" customWidth="1"/>
    <col min="3083" max="3328" width="9.140625" style="1"/>
    <col min="3329" max="3329" width="43" style="1" customWidth="1"/>
    <col min="3330" max="3330" width="17.42578125" style="1" customWidth="1"/>
    <col min="3331" max="3331" width="15.140625" style="1" customWidth="1"/>
    <col min="3332" max="3332" width="17.42578125" style="1" customWidth="1"/>
    <col min="3333" max="3333" width="13.5703125" style="1" customWidth="1"/>
    <col min="3334" max="3338" width="18.140625" style="1" customWidth="1"/>
    <col min="3339" max="3584" width="9.140625" style="1"/>
    <col min="3585" max="3585" width="43" style="1" customWidth="1"/>
    <col min="3586" max="3586" width="17.42578125" style="1" customWidth="1"/>
    <col min="3587" max="3587" width="15.140625" style="1" customWidth="1"/>
    <col min="3588" max="3588" width="17.42578125" style="1" customWidth="1"/>
    <col min="3589" max="3589" width="13.5703125" style="1" customWidth="1"/>
    <col min="3590" max="3594" width="18.140625" style="1" customWidth="1"/>
    <col min="3595" max="3840" width="9.140625" style="1"/>
    <col min="3841" max="3841" width="43" style="1" customWidth="1"/>
    <col min="3842" max="3842" width="17.42578125" style="1" customWidth="1"/>
    <col min="3843" max="3843" width="15.140625" style="1" customWidth="1"/>
    <col min="3844" max="3844" width="17.42578125" style="1" customWidth="1"/>
    <col min="3845" max="3845" width="13.5703125" style="1" customWidth="1"/>
    <col min="3846" max="3850" width="18.140625" style="1" customWidth="1"/>
    <col min="3851" max="4096" width="9.140625" style="1"/>
    <col min="4097" max="4097" width="43" style="1" customWidth="1"/>
    <col min="4098" max="4098" width="17.42578125" style="1" customWidth="1"/>
    <col min="4099" max="4099" width="15.140625" style="1" customWidth="1"/>
    <col min="4100" max="4100" width="17.42578125" style="1" customWidth="1"/>
    <col min="4101" max="4101" width="13.5703125" style="1" customWidth="1"/>
    <col min="4102" max="4106" width="18.140625" style="1" customWidth="1"/>
    <col min="4107" max="4352" width="9.140625" style="1"/>
    <col min="4353" max="4353" width="43" style="1" customWidth="1"/>
    <col min="4354" max="4354" width="17.42578125" style="1" customWidth="1"/>
    <col min="4355" max="4355" width="15.140625" style="1" customWidth="1"/>
    <col min="4356" max="4356" width="17.42578125" style="1" customWidth="1"/>
    <col min="4357" max="4357" width="13.5703125" style="1" customWidth="1"/>
    <col min="4358" max="4362" width="18.140625" style="1" customWidth="1"/>
    <col min="4363" max="4608" width="9.140625" style="1"/>
    <col min="4609" max="4609" width="43" style="1" customWidth="1"/>
    <col min="4610" max="4610" width="17.42578125" style="1" customWidth="1"/>
    <col min="4611" max="4611" width="15.140625" style="1" customWidth="1"/>
    <col min="4612" max="4612" width="17.42578125" style="1" customWidth="1"/>
    <col min="4613" max="4613" width="13.5703125" style="1" customWidth="1"/>
    <col min="4614" max="4618" width="18.140625" style="1" customWidth="1"/>
    <col min="4619" max="4864" width="9.140625" style="1"/>
    <col min="4865" max="4865" width="43" style="1" customWidth="1"/>
    <col min="4866" max="4866" width="17.42578125" style="1" customWidth="1"/>
    <col min="4867" max="4867" width="15.140625" style="1" customWidth="1"/>
    <col min="4868" max="4868" width="17.42578125" style="1" customWidth="1"/>
    <col min="4869" max="4869" width="13.5703125" style="1" customWidth="1"/>
    <col min="4870" max="4874" width="18.140625" style="1" customWidth="1"/>
    <col min="4875" max="5120" width="9.140625" style="1"/>
    <col min="5121" max="5121" width="43" style="1" customWidth="1"/>
    <col min="5122" max="5122" width="17.42578125" style="1" customWidth="1"/>
    <col min="5123" max="5123" width="15.140625" style="1" customWidth="1"/>
    <col min="5124" max="5124" width="17.42578125" style="1" customWidth="1"/>
    <col min="5125" max="5125" width="13.5703125" style="1" customWidth="1"/>
    <col min="5126" max="5130" width="18.140625" style="1" customWidth="1"/>
    <col min="5131" max="5376" width="9.140625" style="1"/>
    <col min="5377" max="5377" width="43" style="1" customWidth="1"/>
    <col min="5378" max="5378" width="17.42578125" style="1" customWidth="1"/>
    <col min="5379" max="5379" width="15.140625" style="1" customWidth="1"/>
    <col min="5380" max="5380" width="17.42578125" style="1" customWidth="1"/>
    <col min="5381" max="5381" width="13.5703125" style="1" customWidth="1"/>
    <col min="5382" max="5386" width="18.140625" style="1" customWidth="1"/>
    <col min="5387" max="5632" width="9.140625" style="1"/>
    <col min="5633" max="5633" width="43" style="1" customWidth="1"/>
    <col min="5634" max="5634" width="17.42578125" style="1" customWidth="1"/>
    <col min="5635" max="5635" width="15.140625" style="1" customWidth="1"/>
    <col min="5636" max="5636" width="17.42578125" style="1" customWidth="1"/>
    <col min="5637" max="5637" width="13.5703125" style="1" customWidth="1"/>
    <col min="5638" max="5642" width="18.140625" style="1" customWidth="1"/>
    <col min="5643" max="5888" width="9.140625" style="1"/>
    <col min="5889" max="5889" width="43" style="1" customWidth="1"/>
    <col min="5890" max="5890" width="17.42578125" style="1" customWidth="1"/>
    <col min="5891" max="5891" width="15.140625" style="1" customWidth="1"/>
    <col min="5892" max="5892" width="17.42578125" style="1" customWidth="1"/>
    <col min="5893" max="5893" width="13.5703125" style="1" customWidth="1"/>
    <col min="5894" max="5898" width="18.140625" style="1" customWidth="1"/>
    <col min="5899" max="6144" width="9.140625" style="1"/>
    <col min="6145" max="6145" width="43" style="1" customWidth="1"/>
    <col min="6146" max="6146" width="17.42578125" style="1" customWidth="1"/>
    <col min="6147" max="6147" width="15.140625" style="1" customWidth="1"/>
    <col min="6148" max="6148" width="17.42578125" style="1" customWidth="1"/>
    <col min="6149" max="6149" width="13.5703125" style="1" customWidth="1"/>
    <col min="6150" max="6154" width="18.140625" style="1" customWidth="1"/>
    <col min="6155" max="6400" width="9.140625" style="1"/>
    <col min="6401" max="6401" width="43" style="1" customWidth="1"/>
    <col min="6402" max="6402" width="17.42578125" style="1" customWidth="1"/>
    <col min="6403" max="6403" width="15.140625" style="1" customWidth="1"/>
    <col min="6404" max="6404" width="17.42578125" style="1" customWidth="1"/>
    <col min="6405" max="6405" width="13.5703125" style="1" customWidth="1"/>
    <col min="6406" max="6410" width="18.140625" style="1" customWidth="1"/>
    <col min="6411" max="6656" width="9.140625" style="1"/>
    <col min="6657" max="6657" width="43" style="1" customWidth="1"/>
    <col min="6658" max="6658" width="17.42578125" style="1" customWidth="1"/>
    <col min="6659" max="6659" width="15.140625" style="1" customWidth="1"/>
    <col min="6660" max="6660" width="17.42578125" style="1" customWidth="1"/>
    <col min="6661" max="6661" width="13.5703125" style="1" customWidth="1"/>
    <col min="6662" max="6666" width="18.140625" style="1" customWidth="1"/>
    <col min="6667" max="6912" width="9.140625" style="1"/>
    <col min="6913" max="6913" width="43" style="1" customWidth="1"/>
    <col min="6914" max="6914" width="17.42578125" style="1" customWidth="1"/>
    <col min="6915" max="6915" width="15.140625" style="1" customWidth="1"/>
    <col min="6916" max="6916" width="17.42578125" style="1" customWidth="1"/>
    <col min="6917" max="6917" width="13.5703125" style="1" customWidth="1"/>
    <col min="6918" max="6922" width="18.140625" style="1" customWidth="1"/>
    <col min="6923" max="7168" width="9.140625" style="1"/>
    <col min="7169" max="7169" width="43" style="1" customWidth="1"/>
    <col min="7170" max="7170" width="17.42578125" style="1" customWidth="1"/>
    <col min="7171" max="7171" width="15.140625" style="1" customWidth="1"/>
    <col min="7172" max="7172" width="17.42578125" style="1" customWidth="1"/>
    <col min="7173" max="7173" width="13.5703125" style="1" customWidth="1"/>
    <col min="7174" max="7178" width="18.140625" style="1" customWidth="1"/>
    <col min="7179" max="7424" width="9.140625" style="1"/>
    <col min="7425" max="7425" width="43" style="1" customWidth="1"/>
    <col min="7426" max="7426" width="17.42578125" style="1" customWidth="1"/>
    <col min="7427" max="7427" width="15.140625" style="1" customWidth="1"/>
    <col min="7428" max="7428" width="17.42578125" style="1" customWidth="1"/>
    <col min="7429" max="7429" width="13.5703125" style="1" customWidth="1"/>
    <col min="7430" max="7434" width="18.140625" style="1" customWidth="1"/>
    <col min="7435" max="7680" width="9.140625" style="1"/>
    <col min="7681" max="7681" width="43" style="1" customWidth="1"/>
    <col min="7682" max="7682" width="17.42578125" style="1" customWidth="1"/>
    <col min="7683" max="7683" width="15.140625" style="1" customWidth="1"/>
    <col min="7684" max="7684" width="17.42578125" style="1" customWidth="1"/>
    <col min="7685" max="7685" width="13.5703125" style="1" customWidth="1"/>
    <col min="7686" max="7690" width="18.140625" style="1" customWidth="1"/>
    <col min="7691" max="7936" width="9.140625" style="1"/>
    <col min="7937" max="7937" width="43" style="1" customWidth="1"/>
    <col min="7938" max="7938" width="17.42578125" style="1" customWidth="1"/>
    <col min="7939" max="7939" width="15.140625" style="1" customWidth="1"/>
    <col min="7940" max="7940" width="17.42578125" style="1" customWidth="1"/>
    <col min="7941" max="7941" width="13.5703125" style="1" customWidth="1"/>
    <col min="7942" max="7946" width="18.140625" style="1" customWidth="1"/>
    <col min="7947" max="8192" width="9.140625" style="1"/>
    <col min="8193" max="8193" width="43" style="1" customWidth="1"/>
    <col min="8194" max="8194" width="17.42578125" style="1" customWidth="1"/>
    <col min="8195" max="8195" width="15.140625" style="1" customWidth="1"/>
    <col min="8196" max="8196" width="17.42578125" style="1" customWidth="1"/>
    <col min="8197" max="8197" width="13.5703125" style="1" customWidth="1"/>
    <col min="8198" max="8202" width="18.140625" style="1" customWidth="1"/>
    <col min="8203" max="8448" width="9.140625" style="1"/>
    <col min="8449" max="8449" width="43" style="1" customWidth="1"/>
    <col min="8450" max="8450" width="17.42578125" style="1" customWidth="1"/>
    <col min="8451" max="8451" width="15.140625" style="1" customWidth="1"/>
    <col min="8452" max="8452" width="17.42578125" style="1" customWidth="1"/>
    <col min="8453" max="8453" width="13.5703125" style="1" customWidth="1"/>
    <col min="8454" max="8458" width="18.140625" style="1" customWidth="1"/>
    <col min="8459" max="8704" width="9.140625" style="1"/>
    <col min="8705" max="8705" width="43" style="1" customWidth="1"/>
    <col min="8706" max="8706" width="17.42578125" style="1" customWidth="1"/>
    <col min="8707" max="8707" width="15.140625" style="1" customWidth="1"/>
    <col min="8708" max="8708" width="17.42578125" style="1" customWidth="1"/>
    <col min="8709" max="8709" width="13.5703125" style="1" customWidth="1"/>
    <col min="8710" max="8714" width="18.140625" style="1" customWidth="1"/>
    <col min="8715" max="8960" width="9.140625" style="1"/>
    <col min="8961" max="8961" width="43" style="1" customWidth="1"/>
    <col min="8962" max="8962" width="17.42578125" style="1" customWidth="1"/>
    <col min="8963" max="8963" width="15.140625" style="1" customWidth="1"/>
    <col min="8964" max="8964" width="17.42578125" style="1" customWidth="1"/>
    <col min="8965" max="8965" width="13.5703125" style="1" customWidth="1"/>
    <col min="8966" max="8970" width="18.140625" style="1" customWidth="1"/>
    <col min="8971" max="9216" width="9.140625" style="1"/>
    <col min="9217" max="9217" width="43" style="1" customWidth="1"/>
    <col min="9218" max="9218" width="17.42578125" style="1" customWidth="1"/>
    <col min="9219" max="9219" width="15.140625" style="1" customWidth="1"/>
    <col min="9220" max="9220" width="17.42578125" style="1" customWidth="1"/>
    <col min="9221" max="9221" width="13.5703125" style="1" customWidth="1"/>
    <col min="9222" max="9226" width="18.140625" style="1" customWidth="1"/>
    <col min="9227" max="9472" width="9.140625" style="1"/>
    <col min="9473" max="9473" width="43" style="1" customWidth="1"/>
    <col min="9474" max="9474" width="17.42578125" style="1" customWidth="1"/>
    <col min="9475" max="9475" width="15.140625" style="1" customWidth="1"/>
    <col min="9476" max="9476" width="17.42578125" style="1" customWidth="1"/>
    <col min="9477" max="9477" width="13.5703125" style="1" customWidth="1"/>
    <col min="9478" max="9482" width="18.140625" style="1" customWidth="1"/>
    <col min="9483" max="9728" width="9.140625" style="1"/>
    <col min="9729" max="9729" width="43" style="1" customWidth="1"/>
    <col min="9730" max="9730" width="17.42578125" style="1" customWidth="1"/>
    <col min="9731" max="9731" width="15.140625" style="1" customWidth="1"/>
    <col min="9732" max="9732" width="17.42578125" style="1" customWidth="1"/>
    <col min="9733" max="9733" width="13.5703125" style="1" customWidth="1"/>
    <col min="9734" max="9738" width="18.140625" style="1" customWidth="1"/>
    <col min="9739" max="9984" width="9.140625" style="1"/>
    <col min="9985" max="9985" width="43" style="1" customWidth="1"/>
    <col min="9986" max="9986" width="17.42578125" style="1" customWidth="1"/>
    <col min="9987" max="9987" width="15.140625" style="1" customWidth="1"/>
    <col min="9988" max="9988" width="17.42578125" style="1" customWidth="1"/>
    <col min="9989" max="9989" width="13.5703125" style="1" customWidth="1"/>
    <col min="9990" max="9994" width="18.140625" style="1" customWidth="1"/>
    <col min="9995" max="10240" width="9.140625" style="1"/>
    <col min="10241" max="10241" width="43" style="1" customWidth="1"/>
    <col min="10242" max="10242" width="17.42578125" style="1" customWidth="1"/>
    <col min="10243" max="10243" width="15.140625" style="1" customWidth="1"/>
    <col min="10244" max="10244" width="17.42578125" style="1" customWidth="1"/>
    <col min="10245" max="10245" width="13.5703125" style="1" customWidth="1"/>
    <col min="10246" max="10250" width="18.140625" style="1" customWidth="1"/>
    <col min="10251" max="10496" width="9.140625" style="1"/>
    <col min="10497" max="10497" width="43" style="1" customWidth="1"/>
    <col min="10498" max="10498" width="17.42578125" style="1" customWidth="1"/>
    <col min="10499" max="10499" width="15.140625" style="1" customWidth="1"/>
    <col min="10500" max="10500" width="17.42578125" style="1" customWidth="1"/>
    <col min="10501" max="10501" width="13.5703125" style="1" customWidth="1"/>
    <col min="10502" max="10506" width="18.140625" style="1" customWidth="1"/>
    <col min="10507" max="10752" width="9.140625" style="1"/>
    <col min="10753" max="10753" width="43" style="1" customWidth="1"/>
    <col min="10754" max="10754" width="17.42578125" style="1" customWidth="1"/>
    <col min="10755" max="10755" width="15.140625" style="1" customWidth="1"/>
    <col min="10756" max="10756" width="17.42578125" style="1" customWidth="1"/>
    <col min="10757" max="10757" width="13.5703125" style="1" customWidth="1"/>
    <col min="10758" max="10762" width="18.140625" style="1" customWidth="1"/>
    <col min="10763" max="11008" width="9.140625" style="1"/>
    <col min="11009" max="11009" width="43" style="1" customWidth="1"/>
    <col min="11010" max="11010" width="17.42578125" style="1" customWidth="1"/>
    <col min="11011" max="11011" width="15.140625" style="1" customWidth="1"/>
    <col min="11012" max="11012" width="17.42578125" style="1" customWidth="1"/>
    <col min="11013" max="11013" width="13.5703125" style="1" customWidth="1"/>
    <col min="11014" max="11018" width="18.140625" style="1" customWidth="1"/>
    <col min="11019" max="11264" width="9.140625" style="1"/>
    <col min="11265" max="11265" width="43" style="1" customWidth="1"/>
    <col min="11266" max="11266" width="17.42578125" style="1" customWidth="1"/>
    <col min="11267" max="11267" width="15.140625" style="1" customWidth="1"/>
    <col min="11268" max="11268" width="17.42578125" style="1" customWidth="1"/>
    <col min="11269" max="11269" width="13.5703125" style="1" customWidth="1"/>
    <col min="11270" max="11274" width="18.140625" style="1" customWidth="1"/>
    <col min="11275" max="11520" width="9.140625" style="1"/>
    <col min="11521" max="11521" width="43" style="1" customWidth="1"/>
    <col min="11522" max="11522" width="17.42578125" style="1" customWidth="1"/>
    <col min="11523" max="11523" width="15.140625" style="1" customWidth="1"/>
    <col min="11524" max="11524" width="17.42578125" style="1" customWidth="1"/>
    <col min="11525" max="11525" width="13.5703125" style="1" customWidth="1"/>
    <col min="11526" max="11530" width="18.140625" style="1" customWidth="1"/>
    <col min="11531" max="11776" width="9.140625" style="1"/>
    <col min="11777" max="11777" width="43" style="1" customWidth="1"/>
    <col min="11778" max="11778" width="17.42578125" style="1" customWidth="1"/>
    <col min="11779" max="11779" width="15.140625" style="1" customWidth="1"/>
    <col min="11780" max="11780" width="17.42578125" style="1" customWidth="1"/>
    <col min="11781" max="11781" width="13.5703125" style="1" customWidth="1"/>
    <col min="11782" max="11786" width="18.140625" style="1" customWidth="1"/>
    <col min="11787" max="12032" width="9.140625" style="1"/>
    <col min="12033" max="12033" width="43" style="1" customWidth="1"/>
    <col min="12034" max="12034" width="17.42578125" style="1" customWidth="1"/>
    <col min="12035" max="12035" width="15.140625" style="1" customWidth="1"/>
    <col min="12036" max="12036" width="17.42578125" style="1" customWidth="1"/>
    <col min="12037" max="12037" width="13.5703125" style="1" customWidth="1"/>
    <col min="12038" max="12042" width="18.140625" style="1" customWidth="1"/>
    <col min="12043" max="12288" width="9.140625" style="1"/>
    <col min="12289" max="12289" width="43" style="1" customWidth="1"/>
    <col min="12290" max="12290" width="17.42578125" style="1" customWidth="1"/>
    <col min="12291" max="12291" width="15.140625" style="1" customWidth="1"/>
    <col min="12292" max="12292" width="17.42578125" style="1" customWidth="1"/>
    <col min="12293" max="12293" width="13.5703125" style="1" customWidth="1"/>
    <col min="12294" max="12298" width="18.140625" style="1" customWidth="1"/>
    <col min="12299" max="12544" width="9.140625" style="1"/>
    <col min="12545" max="12545" width="43" style="1" customWidth="1"/>
    <col min="12546" max="12546" width="17.42578125" style="1" customWidth="1"/>
    <col min="12547" max="12547" width="15.140625" style="1" customWidth="1"/>
    <col min="12548" max="12548" width="17.42578125" style="1" customWidth="1"/>
    <col min="12549" max="12549" width="13.5703125" style="1" customWidth="1"/>
    <col min="12550" max="12554" width="18.140625" style="1" customWidth="1"/>
    <col min="12555" max="12800" width="9.140625" style="1"/>
    <col min="12801" max="12801" width="43" style="1" customWidth="1"/>
    <col min="12802" max="12802" width="17.42578125" style="1" customWidth="1"/>
    <col min="12803" max="12803" width="15.140625" style="1" customWidth="1"/>
    <col min="12804" max="12804" width="17.42578125" style="1" customWidth="1"/>
    <col min="12805" max="12805" width="13.5703125" style="1" customWidth="1"/>
    <col min="12806" max="12810" width="18.140625" style="1" customWidth="1"/>
    <col min="12811" max="13056" width="9.140625" style="1"/>
    <col min="13057" max="13057" width="43" style="1" customWidth="1"/>
    <col min="13058" max="13058" width="17.42578125" style="1" customWidth="1"/>
    <col min="13059" max="13059" width="15.140625" style="1" customWidth="1"/>
    <col min="13060" max="13060" width="17.42578125" style="1" customWidth="1"/>
    <col min="13061" max="13061" width="13.5703125" style="1" customWidth="1"/>
    <col min="13062" max="13066" width="18.140625" style="1" customWidth="1"/>
    <col min="13067" max="13312" width="9.140625" style="1"/>
    <col min="13313" max="13313" width="43" style="1" customWidth="1"/>
    <col min="13314" max="13314" width="17.42578125" style="1" customWidth="1"/>
    <col min="13315" max="13315" width="15.140625" style="1" customWidth="1"/>
    <col min="13316" max="13316" width="17.42578125" style="1" customWidth="1"/>
    <col min="13317" max="13317" width="13.5703125" style="1" customWidth="1"/>
    <col min="13318" max="13322" width="18.140625" style="1" customWidth="1"/>
    <col min="13323" max="13568" width="9.140625" style="1"/>
    <col min="13569" max="13569" width="43" style="1" customWidth="1"/>
    <col min="13570" max="13570" width="17.42578125" style="1" customWidth="1"/>
    <col min="13571" max="13571" width="15.140625" style="1" customWidth="1"/>
    <col min="13572" max="13572" width="17.42578125" style="1" customWidth="1"/>
    <col min="13573" max="13573" width="13.5703125" style="1" customWidth="1"/>
    <col min="13574" max="13578" width="18.140625" style="1" customWidth="1"/>
    <col min="13579" max="13824" width="9.140625" style="1"/>
    <col min="13825" max="13825" width="43" style="1" customWidth="1"/>
    <col min="13826" max="13826" width="17.42578125" style="1" customWidth="1"/>
    <col min="13827" max="13827" width="15.140625" style="1" customWidth="1"/>
    <col min="13828" max="13828" width="17.42578125" style="1" customWidth="1"/>
    <col min="13829" max="13829" width="13.5703125" style="1" customWidth="1"/>
    <col min="13830" max="13834" width="18.140625" style="1" customWidth="1"/>
    <col min="13835" max="14080" width="9.140625" style="1"/>
    <col min="14081" max="14081" width="43" style="1" customWidth="1"/>
    <col min="14082" max="14082" width="17.42578125" style="1" customWidth="1"/>
    <col min="14083" max="14083" width="15.140625" style="1" customWidth="1"/>
    <col min="14084" max="14084" width="17.42578125" style="1" customWidth="1"/>
    <col min="14085" max="14085" width="13.5703125" style="1" customWidth="1"/>
    <col min="14086" max="14090" width="18.140625" style="1" customWidth="1"/>
    <col min="14091" max="14336" width="9.140625" style="1"/>
    <col min="14337" max="14337" width="43" style="1" customWidth="1"/>
    <col min="14338" max="14338" width="17.42578125" style="1" customWidth="1"/>
    <col min="14339" max="14339" width="15.140625" style="1" customWidth="1"/>
    <col min="14340" max="14340" width="17.42578125" style="1" customWidth="1"/>
    <col min="14341" max="14341" width="13.5703125" style="1" customWidth="1"/>
    <col min="14342" max="14346" width="18.140625" style="1" customWidth="1"/>
    <col min="14347" max="14592" width="9.140625" style="1"/>
    <col min="14593" max="14593" width="43" style="1" customWidth="1"/>
    <col min="14594" max="14594" width="17.42578125" style="1" customWidth="1"/>
    <col min="14595" max="14595" width="15.140625" style="1" customWidth="1"/>
    <col min="14596" max="14596" width="17.42578125" style="1" customWidth="1"/>
    <col min="14597" max="14597" width="13.5703125" style="1" customWidth="1"/>
    <col min="14598" max="14602" width="18.140625" style="1" customWidth="1"/>
    <col min="14603" max="14848" width="9.140625" style="1"/>
    <col min="14849" max="14849" width="43" style="1" customWidth="1"/>
    <col min="14850" max="14850" width="17.42578125" style="1" customWidth="1"/>
    <col min="14851" max="14851" width="15.140625" style="1" customWidth="1"/>
    <col min="14852" max="14852" width="17.42578125" style="1" customWidth="1"/>
    <col min="14853" max="14853" width="13.5703125" style="1" customWidth="1"/>
    <col min="14854" max="14858" width="18.140625" style="1" customWidth="1"/>
    <col min="14859" max="15104" width="9.140625" style="1"/>
    <col min="15105" max="15105" width="43" style="1" customWidth="1"/>
    <col min="15106" max="15106" width="17.42578125" style="1" customWidth="1"/>
    <col min="15107" max="15107" width="15.140625" style="1" customWidth="1"/>
    <col min="15108" max="15108" width="17.42578125" style="1" customWidth="1"/>
    <col min="15109" max="15109" width="13.5703125" style="1" customWidth="1"/>
    <col min="15110" max="15114" width="18.140625" style="1" customWidth="1"/>
    <col min="15115" max="15360" width="9.140625" style="1"/>
    <col min="15361" max="15361" width="43" style="1" customWidth="1"/>
    <col min="15362" max="15362" width="17.42578125" style="1" customWidth="1"/>
    <col min="15363" max="15363" width="15.140625" style="1" customWidth="1"/>
    <col min="15364" max="15364" width="17.42578125" style="1" customWidth="1"/>
    <col min="15365" max="15365" width="13.5703125" style="1" customWidth="1"/>
    <col min="15366" max="15370" width="18.140625" style="1" customWidth="1"/>
    <col min="15371" max="15616" width="9.140625" style="1"/>
    <col min="15617" max="15617" width="43" style="1" customWidth="1"/>
    <col min="15618" max="15618" width="17.42578125" style="1" customWidth="1"/>
    <col min="15619" max="15619" width="15.140625" style="1" customWidth="1"/>
    <col min="15620" max="15620" width="17.42578125" style="1" customWidth="1"/>
    <col min="15621" max="15621" width="13.5703125" style="1" customWidth="1"/>
    <col min="15622" max="15626" width="18.140625" style="1" customWidth="1"/>
    <col min="15627" max="15872" width="9.140625" style="1"/>
    <col min="15873" max="15873" width="43" style="1" customWidth="1"/>
    <col min="15874" max="15874" width="17.42578125" style="1" customWidth="1"/>
    <col min="15875" max="15875" width="15.140625" style="1" customWidth="1"/>
    <col min="15876" max="15876" width="17.42578125" style="1" customWidth="1"/>
    <col min="15877" max="15877" width="13.5703125" style="1" customWidth="1"/>
    <col min="15878" max="15882" width="18.140625" style="1" customWidth="1"/>
    <col min="15883" max="16128" width="9.140625" style="1"/>
    <col min="16129" max="16129" width="43" style="1" customWidth="1"/>
    <col min="16130" max="16130" width="17.42578125" style="1" customWidth="1"/>
    <col min="16131" max="16131" width="15.140625" style="1" customWidth="1"/>
    <col min="16132" max="16132" width="17.42578125" style="1" customWidth="1"/>
    <col min="16133" max="16133" width="13.5703125" style="1" customWidth="1"/>
    <col min="16134" max="16138" width="18.140625" style="1" customWidth="1"/>
    <col min="16139" max="16384" width="9.140625" style="1"/>
  </cols>
  <sheetData>
    <row r="1" spans="1:10" ht="60.75" customHeight="1" x14ac:dyDescent="0.2">
      <c r="H1" s="143"/>
      <c r="I1" s="134" t="s">
        <v>460</v>
      </c>
      <c r="J1" s="135"/>
    </row>
    <row r="2" spans="1:10" ht="109.5" customHeight="1" x14ac:dyDescent="0.2">
      <c r="A2" s="13"/>
      <c r="B2" s="13"/>
      <c r="C2" s="13"/>
      <c r="D2" s="13"/>
      <c r="E2" s="13"/>
      <c r="F2" s="13"/>
      <c r="G2" s="13"/>
      <c r="H2" s="13"/>
      <c r="I2" s="134" t="s">
        <v>333</v>
      </c>
      <c r="J2" s="134"/>
    </row>
    <row r="3" spans="1:10" ht="15" customHeight="1" x14ac:dyDescent="0.2">
      <c r="A3" s="13"/>
      <c r="B3" s="13"/>
      <c r="C3" s="13"/>
      <c r="D3" s="13"/>
      <c r="E3" s="13"/>
      <c r="F3" s="13"/>
      <c r="G3" s="13"/>
      <c r="H3" s="13"/>
      <c r="I3" s="144"/>
      <c r="J3" s="144"/>
    </row>
    <row r="4" spans="1:10" s="146" customFormat="1" ht="42.75" customHeight="1" x14ac:dyDescent="0.2">
      <c r="A4" s="145" t="s">
        <v>118</v>
      </c>
      <c r="B4" s="145"/>
      <c r="C4" s="145"/>
      <c r="D4" s="145"/>
      <c r="E4" s="145"/>
      <c r="F4" s="145"/>
      <c r="G4" s="145"/>
      <c r="H4" s="145"/>
      <c r="I4" s="145"/>
      <c r="J4" s="145"/>
    </row>
    <row r="5" spans="1:10" ht="15" x14ac:dyDescent="0.25">
      <c r="A5" s="147"/>
      <c r="B5" s="147"/>
      <c r="C5" s="147"/>
      <c r="D5" s="147"/>
      <c r="E5" s="148"/>
      <c r="F5" s="148"/>
      <c r="G5" s="148"/>
      <c r="H5" s="148"/>
      <c r="I5" s="148"/>
      <c r="J5" s="148"/>
    </row>
    <row r="6" spans="1:10" ht="30" x14ac:dyDescent="0.2">
      <c r="A6" s="149" t="s">
        <v>63</v>
      </c>
      <c r="B6" s="150" t="s">
        <v>7</v>
      </c>
      <c r="C6" s="151"/>
      <c r="D6" s="151"/>
      <c r="E6" s="151"/>
      <c r="F6" s="151"/>
      <c r="G6" s="151"/>
      <c r="H6" s="151"/>
      <c r="I6" s="151"/>
      <c r="J6" s="152"/>
    </row>
    <row r="7" spans="1:10" ht="15" customHeight="1" x14ac:dyDescent="0.2">
      <c r="A7" s="94" t="s">
        <v>64</v>
      </c>
      <c r="B7" s="153" t="s">
        <v>65</v>
      </c>
      <c r="C7" s="154"/>
      <c r="D7" s="155" t="s">
        <v>42</v>
      </c>
      <c r="E7" s="108" t="s">
        <v>66</v>
      </c>
      <c r="F7" s="108"/>
      <c r="G7" s="108"/>
      <c r="H7" s="108"/>
      <c r="I7" s="108"/>
      <c r="J7" s="108"/>
    </row>
    <row r="8" spans="1:10" ht="45.75" customHeight="1" x14ac:dyDescent="0.2">
      <c r="A8" s="94"/>
      <c r="B8" s="156"/>
      <c r="C8" s="157"/>
      <c r="D8" s="158"/>
      <c r="E8" s="159" t="s">
        <v>93</v>
      </c>
      <c r="F8" s="159" t="s">
        <v>94</v>
      </c>
      <c r="G8" s="159" t="s">
        <v>95</v>
      </c>
      <c r="H8" s="159" t="s">
        <v>96</v>
      </c>
      <c r="I8" s="159" t="s">
        <v>97</v>
      </c>
      <c r="J8" s="78" t="s">
        <v>4</v>
      </c>
    </row>
    <row r="9" spans="1:10" ht="45" customHeight="1" x14ac:dyDescent="0.2">
      <c r="A9" s="94"/>
      <c r="B9" s="153" t="s">
        <v>67</v>
      </c>
      <c r="C9" s="154"/>
      <c r="D9" s="160" t="s">
        <v>68</v>
      </c>
      <c r="E9" s="5">
        <f>E10+E11+E12+E13</f>
        <v>118483.4</v>
      </c>
      <c r="F9" s="5">
        <f>F10+F11+F12+F13</f>
        <v>121616.9</v>
      </c>
      <c r="G9" s="5">
        <f>G10+G11+G12+G13</f>
        <v>141342.5</v>
      </c>
      <c r="H9" s="5">
        <f>H10+H11+H12+H13</f>
        <v>149046.90000000002</v>
      </c>
      <c r="I9" s="5">
        <f>I10+I11+I12+I13</f>
        <v>149046.90000000002</v>
      </c>
      <c r="J9" s="5">
        <f>E9+F9+G9+H9+I9</f>
        <v>679536.6</v>
      </c>
    </row>
    <row r="10" spans="1:10" ht="56.25" customHeight="1" x14ac:dyDescent="0.2">
      <c r="A10" s="94"/>
      <c r="B10" s="161"/>
      <c r="C10" s="162"/>
      <c r="D10" s="163" t="s">
        <v>3</v>
      </c>
      <c r="E10" s="5">
        <f>'Перечень мероприятий'!G232</f>
        <v>0</v>
      </c>
      <c r="F10" s="5">
        <f>'Перечень мероприятий'!H232</f>
        <v>0</v>
      </c>
      <c r="G10" s="5">
        <f>'Перечень мероприятий'!I232</f>
        <v>0</v>
      </c>
      <c r="H10" s="5">
        <f>'Перечень мероприятий'!J232</f>
        <v>0</v>
      </c>
      <c r="I10" s="5">
        <f>'Перечень мероприятий'!K232</f>
        <v>0</v>
      </c>
      <c r="J10" s="5">
        <f>E10+F10+G10+H10+I10</f>
        <v>0</v>
      </c>
    </row>
    <row r="11" spans="1:10" ht="63" customHeight="1" x14ac:dyDescent="0.2">
      <c r="A11" s="94"/>
      <c r="B11" s="161"/>
      <c r="C11" s="162"/>
      <c r="D11" s="163" t="s">
        <v>2</v>
      </c>
      <c r="E11" s="5">
        <f>'Перечень мероприятий'!G233</f>
        <v>1742</v>
      </c>
      <c r="F11" s="5">
        <f>'Перечень мероприятий'!H233</f>
        <v>2546</v>
      </c>
      <c r="G11" s="5">
        <f>'Перечень мероприятий'!I233</f>
        <v>3107</v>
      </c>
      <c r="H11" s="5">
        <f>'Перечень мероприятий'!J233</f>
        <v>3107</v>
      </c>
      <c r="I11" s="5">
        <f>'Перечень мероприятий'!K233</f>
        <v>3107</v>
      </c>
      <c r="J11" s="5">
        <f>E11+F11+G11+H11+I11</f>
        <v>13609</v>
      </c>
    </row>
    <row r="12" spans="1:10" ht="74.25" customHeight="1" x14ac:dyDescent="0.2">
      <c r="A12" s="94"/>
      <c r="B12" s="161"/>
      <c r="C12" s="162"/>
      <c r="D12" s="164" t="s">
        <v>49</v>
      </c>
      <c r="E12" s="5">
        <f>'Перечень мероприятий'!G234</f>
        <v>116741.4</v>
      </c>
      <c r="F12" s="5">
        <f>'Перечень мероприятий'!H234</f>
        <v>119070.9</v>
      </c>
      <c r="G12" s="5">
        <f>'Перечень мероприятий'!I234</f>
        <v>138235.5</v>
      </c>
      <c r="H12" s="5">
        <f>'Перечень мероприятий'!J234</f>
        <v>145939.90000000002</v>
      </c>
      <c r="I12" s="5">
        <f>'Перечень мероприятий'!K234</f>
        <v>145939.90000000002</v>
      </c>
      <c r="J12" s="5">
        <f>E12+F12+G12+H12+I12</f>
        <v>665927.60000000009</v>
      </c>
    </row>
    <row r="13" spans="1:10" ht="40.5" customHeight="1" x14ac:dyDescent="0.2">
      <c r="A13" s="94"/>
      <c r="B13" s="156"/>
      <c r="C13" s="157"/>
      <c r="D13" s="164" t="s">
        <v>0</v>
      </c>
      <c r="E13" s="5">
        <f>'Перечень мероприятий'!G235</f>
        <v>0</v>
      </c>
      <c r="F13" s="5">
        <f>'Перечень мероприятий'!H235</f>
        <v>0</v>
      </c>
      <c r="G13" s="5">
        <f>'Перечень мероприятий'!I235</f>
        <v>0</v>
      </c>
      <c r="H13" s="5">
        <f>'Перечень мероприятий'!J235</f>
        <v>0</v>
      </c>
      <c r="I13" s="5">
        <f>'Перечень мероприятий'!K235</f>
        <v>0</v>
      </c>
      <c r="J13" s="5">
        <f>E13+F13+G13+H13+I13</f>
        <v>0</v>
      </c>
    </row>
    <row r="14" spans="1:10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5" spans="1:10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46" customFormat="1" ht="42.75" customHeight="1" x14ac:dyDescent="0.2">
      <c r="A16" s="145" t="s">
        <v>327</v>
      </c>
      <c r="B16" s="145"/>
      <c r="C16" s="145"/>
      <c r="D16" s="145"/>
      <c r="E16" s="145"/>
      <c r="F16" s="145"/>
      <c r="G16" s="145"/>
      <c r="H16" s="145"/>
      <c r="I16" s="145"/>
      <c r="J16" s="145"/>
    </row>
    <row r="17" spans="1:10" ht="15" x14ac:dyDescent="0.25">
      <c r="A17" s="147"/>
      <c r="B17" s="147"/>
      <c r="C17" s="147"/>
      <c r="D17" s="147"/>
      <c r="E17" s="148"/>
      <c r="F17" s="148"/>
      <c r="G17" s="148"/>
      <c r="H17" s="148"/>
      <c r="I17" s="148"/>
      <c r="J17" s="148"/>
    </row>
    <row r="18" spans="1:10" ht="30" x14ac:dyDescent="0.2">
      <c r="A18" s="149" t="s">
        <v>63</v>
      </c>
      <c r="B18" s="150" t="s">
        <v>7</v>
      </c>
      <c r="C18" s="151"/>
      <c r="D18" s="151"/>
      <c r="E18" s="151"/>
      <c r="F18" s="151"/>
      <c r="G18" s="151"/>
      <c r="H18" s="151"/>
      <c r="I18" s="151"/>
      <c r="J18" s="152"/>
    </row>
    <row r="19" spans="1:10" ht="15" customHeight="1" x14ac:dyDescent="0.2">
      <c r="A19" s="153" t="s">
        <v>64</v>
      </c>
      <c r="B19" s="153" t="s">
        <v>65</v>
      </c>
      <c r="C19" s="154"/>
      <c r="D19" s="100" t="s">
        <v>42</v>
      </c>
      <c r="E19" s="108" t="s">
        <v>66</v>
      </c>
      <c r="F19" s="108"/>
      <c r="G19" s="108"/>
      <c r="H19" s="108"/>
      <c r="I19" s="108"/>
      <c r="J19" s="108"/>
    </row>
    <row r="20" spans="1:10" ht="50.25" customHeight="1" x14ac:dyDescent="0.2">
      <c r="A20" s="161"/>
      <c r="B20" s="156"/>
      <c r="C20" s="157"/>
      <c r="D20" s="102"/>
      <c r="E20" s="159" t="s">
        <v>93</v>
      </c>
      <c r="F20" s="159" t="s">
        <v>94</v>
      </c>
      <c r="G20" s="159" t="s">
        <v>95</v>
      </c>
      <c r="H20" s="159" t="s">
        <v>96</v>
      </c>
      <c r="I20" s="159" t="s">
        <v>97</v>
      </c>
      <c r="J20" s="78" t="s">
        <v>4</v>
      </c>
    </row>
    <row r="21" spans="1:10" ht="39.75" customHeight="1" x14ac:dyDescent="0.2">
      <c r="A21" s="161"/>
      <c r="B21" s="153" t="s">
        <v>67</v>
      </c>
      <c r="C21" s="154"/>
      <c r="D21" s="81" t="s">
        <v>68</v>
      </c>
      <c r="E21" s="5">
        <f>E22+E23+E24+E25</f>
        <v>297.10000000000002</v>
      </c>
      <c r="F21" s="5">
        <f>F22+F23+F24+F25</f>
        <v>1000</v>
      </c>
      <c r="G21" s="5">
        <f>G22+G23+G24+G25</f>
        <v>1300</v>
      </c>
      <c r="H21" s="5">
        <f>H22+H23+H24+H25</f>
        <v>1400</v>
      </c>
      <c r="I21" s="5">
        <f>I22+I23+I24+I25</f>
        <v>1450</v>
      </c>
      <c r="J21" s="5">
        <f>E21+F21+G21+H21+I21</f>
        <v>5447.1</v>
      </c>
    </row>
    <row r="22" spans="1:10" ht="50.25" customHeight="1" x14ac:dyDescent="0.2">
      <c r="A22" s="161"/>
      <c r="B22" s="161"/>
      <c r="C22" s="162"/>
      <c r="D22" s="163" t="s">
        <v>3</v>
      </c>
      <c r="E22" s="5">
        <f>'Перечень мероприятий'!G318</f>
        <v>0</v>
      </c>
      <c r="F22" s="5">
        <f>'Перечень мероприятий'!H318</f>
        <v>0</v>
      </c>
      <c r="G22" s="5">
        <f>'Перечень мероприятий'!I318</f>
        <v>0</v>
      </c>
      <c r="H22" s="5">
        <f>'Перечень мероприятий'!J318</f>
        <v>0</v>
      </c>
      <c r="I22" s="5">
        <f>'Перечень мероприятий'!K318</f>
        <v>0</v>
      </c>
      <c r="J22" s="5">
        <f>E22+F22+G22+H22+I22</f>
        <v>0</v>
      </c>
    </row>
    <row r="23" spans="1:10" ht="62.25" customHeight="1" x14ac:dyDescent="0.2">
      <c r="A23" s="161"/>
      <c r="B23" s="161"/>
      <c r="C23" s="162"/>
      <c r="D23" s="163" t="s">
        <v>2</v>
      </c>
      <c r="E23" s="5">
        <f>'Перечень мероприятий'!G319</f>
        <v>0</v>
      </c>
      <c r="F23" s="5">
        <f>'Перечень мероприятий'!H319</f>
        <v>0</v>
      </c>
      <c r="G23" s="5">
        <f>'Перечень мероприятий'!I319</f>
        <v>0</v>
      </c>
      <c r="H23" s="5">
        <f>'Перечень мероприятий'!J319</f>
        <v>0</v>
      </c>
      <c r="I23" s="5">
        <f>'Перечень мероприятий'!K319</f>
        <v>0</v>
      </c>
      <c r="J23" s="5">
        <f>E23+F23+G23+H23+I23</f>
        <v>0</v>
      </c>
    </row>
    <row r="24" spans="1:10" ht="66.75" customHeight="1" x14ac:dyDescent="0.2">
      <c r="A24" s="161"/>
      <c r="B24" s="161"/>
      <c r="C24" s="162"/>
      <c r="D24" s="80" t="s">
        <v>49</v>
      </c>
      <c r="E24" s="5">
        <f>'Перечень мероприятий'!G320</f>
        <v>297.10000000000002</v>
      </c>
      <c r="F24" s="5">
        <f>'Перечень мероприятий'!H320</f>
        <v>1000</v>
      </c>
      <c r="G24" s="5">
        <f>'Перечень мероприятий'!I320</f>
        <v>1300</v>
      </c>
      <c r="H24" s="5">
        <f>'Перечень мероприятий'!J320</f>
        <v>1400</v>
      </c>
      <c r="I24" s="5">
        <f>'Перечень мероприятий'!K320</f>
        <v>1450</v>
      </c>
      <c r="J24" s="5">
        <f>E24+F24+G24+H24+I24</f>
        <v>5447.1</v>
      </c>
    </row>
    <row r="25" spans="1:10" ht="35.25" customHeight="1" x14ac:dyDescent="0.2">
      <c r="A25" s="156"/>
      <c r="B25" s="156"/>
      <c r="C25" s="157"/>
      <c r="D25" s="80" t="s">
        <v>0</v>
      </c>
      <c r="E25" s="5">
        <f>'Перечень мероприятий'!G321</f>
        <v>0</v>
      </c>
      <c r="F25" s="5">
        <f>'Перечень мероприятий'!H321</f>
        <v>0</v>
      </c>
      <c r="G25" s="5">
        <f>'Перечень мероприятий'!I321</f>
        <v>0</v>
      </c>
      <c r="H25" s="5">
        <f>'Перечень мероприятий'!J321</f>
        <v>0</v>
      </c>
      <c r="I25" s="5">
        <f>'Перечень мероприятий'!K321</f>
        <v>0</v>
      </c>
      <c r="J25" s="165">
        <f>E25+F25+G25+H25+I25</f>
        <v>0</v>
      </c>
    </row>
    <row r="26" spans="1:10" ht="15" customHeight="1" x14ac:dyDescent="0.2">
      <c r="A26" s="166"/>
      <c r="B26" s="166"/>
      <c r="C26" s="166"/>
      <c r="D26" s="166"/>
      <c r="E26" s="11"/>
      <c r="F26" s="11"/>
      <c r="G26" s="11"/>
      <c r="H26" s="11"/>
      <c r="I26" s="11"/>
      <c r="J26" s="11"/>
    </row>
    <row r="27" spans="1:10" ht="42.75" customHeight="1" x14ac:dyDescent="0.2">
      <c r="A27" s="145" t="s">
        <v>328</v>
      </c>
      <c r="B27" s="145"/>
      <c r="C27" s="145"/>
      <c r="D27" s="145"/>
      <c r="E27" s="145"/>
      <c r="F27" s="145"/>
      <c r="G27" s="145"/>
      <c r="H27" s="145"/>
      <c r="I27" s="145"/>
      <c r="J27" s="145"/>
    </row>
    <row r="28" spans="1:10" ht="15" x14ac:dyDescent="0.25">
      <c r="A28" s="147"/>
      <c r="B28" s="147"/>
      <c r="C28" s="147"/>
      <c r="D28" s="147"/>
      <c r="E28" s="148"/>
      <c r="F28" s="148"/>
      <c r="G28" s="148"/>
      <c r="H28" s="148"/>
      <c r="I28" s="148"/>
      <c r="J28" s="148"/>
    </row>
    <row r="29" spans="1:10" ht="30" x14ac:dyDescent="0.2">
      <c r="A29" s="149" t="s">
        <v>63</v>
      </c>
      <c r="B29" s="150" t="s">
        <v>7</v>
      </c>
      <c r="C29" s="151"/>
      <c r="D29" s="151"/>
      <c r="E29" s="151"/>
      <c r="F29" s="151"/>
      <c r="G29" s="151"/>
      <c r="H29" s="151"/>
      <c r="I29" s="151"/>
      <c r="J29" s="152"/>
    </row>
    <row r="30" spans="1:10" ht="15.75" customHeight="1" x14ac:dyDescent="0.2">
      <c r="A30" s="104" t="s">
        <v>64</v>
      </c>
      <c r="B30" s="153" t="s">
        <v>65</v>
      </c>
      <c r="C30" s="154"/>
      <c r="D30" s="100" t="s">
        <v>42</v>
      </c>
      <c r="E30" s="108" t="s">
        <v>66</v>
      </c>
      <c r="F30" s="108"/>
      <c r="G30" s="108"/>
      <c r="H30" s="108"/>
      <c r="I30" s="108"/>
      <c r="J30" s="108"/>
    </row>
    <row r="31" spans="1:10" ht="47.25" customHeight="1" x14ac:dyDescent="0.2">
      <c r="A31" s="105"/>
      <c r="B31" s="156"/>
      <c r="C31" s="157"/>
      <c r="D31" s="102"/>
      <c r="E31" s="159" t="s">
        <v>93</v>
      </c>
      <c r="F31" s="159" t="s">
        <v>94</v>
      </c>
      <c r="G31" s="159" t="s">
        <v>95</v>
      </c>
      <c r="H31" s="159" t="s">
        <v>96</v>
      </c>
      <c r="I31" s="159" t="s">
        <v>97</v>
      </c>
      <c r="J31" s="78" t="s">
        <v>4</v>
      </c>
    </row>
    <row r="32" spans="1:10" ht="36.75" customHeight="1" x14ac:dyDescent="0.2">
      <c r="A32" s="105"/>
      <c r="B32" s="153" t="s">
        <v>67</v>
      </c>
      <c r="C32" s="154"/>
      <c r="D32" s="167" t="s">
        <v>68</v>
      </c>
      <c r="E32" s="5">
        <f>E33+E34+E35+E36</f>
        <v>2110</v>
      </c>
      <c r="F32" s="5">
        <f>F33+F34+F35+F36</f>
        <v>2890</v>
      </c>
      <c r="G32" s="5">
        <f>G33+G34+G35+G36</f>
        <v>3200</v>
      </c>
      <c r="H32" s="5">
        <f>H33+H34+H35+H36</f>
        <v>3200</v>
      </c>
      <c r="I32" s="5">
        <f>I33+I34+I35+I36</f>
        <v>3890</v>
      </c>
      <c r="J32" s="5">
        <f>E32+F32+G32+H32+I32</f>
        <v>15290</v>
      </c>
    </row>
    <row r="33" spans="1:10" ht="53.25" customHeight="1" x14ac:dyDescent="0.2">
      <c r="A33" s="105"/>
      <c r="B33" s="161"/>
      <c r="C33" s="162"/>
      <c r="D33" s="168" t="s">
        <v>3</v>
      </c>
      <c r="E33" s="5">
        <f>'Перечень мероприятий'!G335</f>
        <v>0</v>
      </c>
      <c r="F33" s="5">
        <f>'Перечень мероприятий'!H335</f>
        <v>0</v>
      </c>
      <c r="G33" s="5">
        <f>'Перечень мероприятий'!I335</f>
        <v>0</v>
      </c>
      <c r="H33" s="5">
        <f>'Перечень мероприятий'!J335</f>
        <v>0</v>
      </c>
      <c r="I33" s="5">
        <f>'Перечень мероприятий'!K335</f>
        <v>0</v>
      </c>
      <c r="J33" s="5">
        <f>E33+F33+G33+H33+I33</f>
        <v>0</v>
      </c>
    </row>
    <row r="34" spans="1:10" ht="60.75" customHeight="1" x14ac:dyDescent="0.2">
      <c r="A34" s="105"/>
      <c r="B34" s="161"/>
      <c r="C34" s="162"/>
      <c r="D34" s="168" t="s">
        <v>2</v>
      </c>
      <c r="E34" s="5">
        <f>'Перечень мероприятий'!G336</f>
        <v>0</v>
      </c>
      <c r="F34" s="5">
        <f>'Перечень мероприятий'!H336</f>
        <v>0</v>
      </c>
      <c r="G34" s="5">
        <f>'Перечень мероприятий'!I336</f>
        <v>0</v>
      </c>
      <c r="H34" s="5">
        <f>'Перечень мероприятий'!J336</f>
        <v>0</v>
      </c>
      <c r="I34" s="5">
        <f>'Перечень мероприятий'!K336</f>
        <v>0</v>
      </c>
      <c r="J34" s="5">
        <f>E34+F34+G34+H34+I34</f>
        <v>0</v>
      </c>
    </row>
    <row r="35" spans="1:10" ht="61.5" customHeight="1" x14ac:dyDescent="0.2">
      <c r="A35" s="105"/>
      <c r="B35" s="161"/>
      <c r="C35" s="162"/>
      <c r="D35" s="169" t="s">
        <v>49</v>
      </c>
      <c r="E35" s="5">
        <f>'Перечень мероприятий'!G337</f>
        <v>2110</v>
      </c>
      <c r="F35" s="5">
        <f>'Перечень мероприятий'!H337</f>
        <v>2890</v>
      </c>
      <c r="G35" s="5">
        <f>'Перечень мероприятий'!I337</f>
        <v>3200</v>
      </c>
      <c r="H35" s="5">
        <f>'Перечень мероприятий'!J337</f>
        <v>3200</v>
      </c>
      <c r="I35" s="5">
        <f>'Перечень мероприятий'!K337</f>
        <v>3890</v>
      </c>
      <c r="J35" s="5">
        <f>E35+F35+G35+H35+I35</f>
        <v>15290</v>
      </c>
    </row>
    <row r="36" spans="1:10" ht="36" customHeight="1" x14ac:dyDescent="0.2">
      <c r="A36" s="106"/>
      <c r="B36" s="156"/>
      <c r="C36" s="157"/>
      <c r="D36" s="169" t="s">
        <v>0</v>
      </c>
      <c r="E36" s="5">
        <f>'Перечень мероприятий'!G338</f>
        <v>0</v>
      </c>
      <c r="F36" s="5">
        <f>'Перечень мероприятий'!H338</f>
        <v>0</v>
      </c>
      <c r="G36" s="5">
        <f>'Перечень мероприятий'!I338</f>
        <v>0</v>
      </c>
      <c r="H36" s="5">
        <f>'Перечень мероприятий'!J338</f>
        <v>0</v>
      </c>
      <c r="I36" s="5">
        <f>'Перечень мероприятий'!K338</f>
        <v>0</v>
      </c>
      <c r="J36" s="5">
        <f>E36+F36+G36+H36+I36</f>
        <v>0</v>
      </c>
    </row>
    <row r="37" spans="1:10" ht="36" customHeight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</row>
    <row r="38" spans="1:10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0" ht="42.75" customHeight="1" x14ac:dyDescent="0.2">
      <c r="A39" s="145" t="s">
        <v>329</v>
      </c>
      <c r="B39" s="145"/>
      <c r="C39" s="145"/>
      <c r="D39" s="145"/>
      <c r="E39" s="145"/>
      <c r="F39" s="145"/>
      <c r="G39" s="145"/>
      <c r="H39" s="145"/>
      <c r="I39" s="145"/>
      <c r="J39" s="145"/>
    </row>
    <row r="40" spans="1:10" ht="15" x14ac:dyDescent="0.25">
      <c r="A40" s="147"/>
      <c r="B40" s="147"/>
      <c r="C40" s="147"/>
      <c r="D40" s="147"/>
      <c r="E40" s="148"/>
      <c r="F40" s="148"/>
      <c r="G40" s="148"/>
      <c r="H40" s="148"/>
      <c r="I40" s="148"/>
      <c r="J40" s="148"/>
    </row>
    <row r="41" spans="1:10" ht="30" x14ac:dyDescent="0.2">
      <c r="A41" s="149" t="s">
        <v>63</v>
      </c>
      <c r="B41" s="150" t="s">
        <v>7</v>
      </c>
      <c r="C41" s="151"/>
      <c r="D41" s="151"/>
      <c r="E41" s="151"/>
      <c r="F41" s="151"/>
      <c r="G41" s="151"/>
      <c r="H41" s="151"/>
      <c r="I41" s="151"/>
      <c r="J41" s="152"/>
    </row>
    <row r="42" spans="1:10" ht="15" customHeight="1" x14ac:dyDescent="0.2">
      <c r="A42" s="94" t="s">
        <v>64</v>
      </c>
      <c r="B42" s="153" t="s">
        <v>65</v>
      </c>
      <c r="C42" s="154"/>
      <c r="D42" s="100" t="s">
        <v>42</v>
      </c>
      <c r="E42" s="102" t="s">
        <v>66</v>
      </c>
      <c r="F42" s="102"/>
      <c r="G42" s="102"/>
      <c r="H42" s="102"/>
      <c r="I42" s="102"/>
      <c r="J42" s="102"/>
    </row>
    <row r="43" spans="1:10" ht="55.5" customHeight="1" x14ac:dyDescent="0.2">
      <c r="A43" s="94"/>
      <c r="B43" s="156"/>
      <c r="C43" s="157"/>
      <c r="D43" s="102"/>
      <c r="E43" s="159" t="s">
        <v>93</v>
      </c>
      <c r="F43" s="159" t="s">
        <v>94</v>
      </c>
      <c r="G43" s="159" t="s">
        <v>95</v>
      </c>
      <c r="H43" s="159" t="s">
        <v>96</v>
      </c>
      <c r="I43" s="159" t="s">
        <v>97</v>
      </c>
      <c r="J43" s="78" t="s">
        <v>4</v>
      </c>
    </row>
    <row r="44" spans="1:10" ht="49.5" customHeight="1" x14ac:dyDescent="0.2">
      <c r="A44" s="94"/>
      <c r="B44" s="153" t="s">
        <v>67</v>
      </c>
      <c r="C44" s="154"/>
      <c r="D44" s="167" t="s">
        <v>68</v>
      </c>
      <c r="E44" s="5">
        <f>E45+E46+E47+E48</f>
        <v>1280</v>
      </c>
      <c r="F44" s="5">
        <f>F45+F46+F47+F48</f>
        <v>3940</v>
      </c>
      <c r="G44" s="5">
        <f>G45+G46+G47+G48</f>
        <v>4240</v>
      </c>
      <c r="H44" s="5">
        <f>H45+H46+H47+H48</f>
        <v>4350</v>
      </c>
      <c r="I44" s="5">
        <f>I45+I46+I47+I48</f>
        <v>4350</v>
      </c>
      <c r="J44" s="5">
        <f>E44+F44+G44+H44+I44</f>
        <v>18160</v>
      </c>
    </row>
    <row r="45" spans="1:10" ht="60" customHeight="1" x14ac:dyDescent="0.2">
      <c r="A45" s="94"/>
      <c r="B45" s="161"/>
      <c r="C45" s="162"/>
      <c r="D45" s="168" t="s">
        <v>3</v>
      </c>
      <c r="E45" s="5">
        <f>'Перечень мероприятий'!G396</f>
        <v>0</v>
      </c>
      <c r="F45" s="5">
        <f>'Перечень мероприятий'!H396</f>
        <v>0</v>
      </c>
      <c r="G45" s="5">
        <f>'Перечень мероприятий'!I396</f>
        <v>0</v>
      </c>
      <c r="H45" s="5">
        <f>'Перечень мероприятий'!J396</f>
        <v>0</v>
      </c>
      <c r="I45" s="5">
        <f>'Перечень мероприятий'!K396</f>
        <v>0</v>
      </c>
      <c r="J45" s="5">
        <f>E45+F45+G45+H45+I45</f>
        <v>0</v>
      </c>
    </row>
    <row r="46" spans="1:10" ht="67.5" customHeight="1" x14ac:dyDescent="0.2">
      <c r="A46" s="94"/>
      <c r="B46" s="161"/>
      <c r="C46" s="162"/>
      <c r="D46" s="168" t="s">
        <v>2</v>
      </c>
      <c r="E46" s="5">
        <f>'Перечень мероприятий'!G397</f>
        <v>0</v>
      </c>
      <c r="F46" s="5">
        <f>'Перечень мероприятий'!H397</f>
        <v>0</v>
      </c>
      <c r="G46" s="5">
        <f>'Перечень мероприятий'!I397</f>
        <v>0</v>
      </c>
      <c r="H46" s="5">
        <f>'Перечень мероприятий'!J397</f>
        <v>0</v>
      </c>
      <c r="I46" s="5">
        <f>'Перечень мероприятий'!K397</f>
        <v>0</v>
      </c>
      <c r="J46" s="5">
        <f>E46+F46+G46+H46+I46</f>
        <v>0</v>
      </c>
    </row>
    <row r="47" spans="1:10" ht="69.75" customHeight="1" x14ac:dyDescent="0.2">
      <c r="A47" s="94"/>
      <c r="B47" s="161"/>
      <c r="C47" s="162"/>
      <c r="D47" s="169" t="s">
        <v>49</v>
      </c>
      <c r="E47" s="5">
        <f>'Перечень мероприятий'!G398</f>
        <v>1280</v>
      </c>
      <c r="F47" s="5">
        <f>'Перечень мероприятий'!H398</f>
        <v>3940</v>
      </c>
      <c r="G47" s="5">
        <f>'Перечень мероприятий'!I398</f>
        <v>4240</v>
      </c>
      <c r="H47" s="5">
        <f>'Перечень мероприятий'!J398</f>
        <v>4350</v>
      </c>
      <c r="I47" s="5">
        <f>'Перечень мероприятий'!K398</f>
        <v>4350</v>
      </c>
      <c r="J47" s="5">
        <f>E47+F47+G47+H47+I47</f>
        <v>18160</v>
      </c>
    </row>
    <row r="48" spans="1:10" ht="35.25" customHeight="1" x14ac:dyDescent="0.2">
      <c r="A48" s="94"/>
      <c r="B48" s="156"/>
      <c r="C48" s="157"/>
      <c r="D48" s="169" t="s">
        <v>0</v>
      </c>
      <c r="E48" s="5">
        <f>'Перечень мероприятий'!G399</f>
        <v>0</v>
      </c>
      <c r="F48" s="5">
        <f>'Перечень мероприятий'!H399</f>
        <v>0</v>
      </c>
      <c r="G48" s="5">
        <f>'Перечень мероприятий'!I399</f>
        <v>0</v>
      </c>
      <c r="H48" s="5">
        <f>'Перечень мероприятий'!J399</f>
        <v>0</v>
      </c>
      <c r="I48" s="5">
        <f>'Перечень мероприятий'!K399</f>
        <v>0</v>
      </c>
      <c r="J48" s="5">
        <f>E48+F48+G48+H48+I48</f>
        <v>0</v>
      </c>
    </row>
    <row r="49" spans="1:10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</row>
    <row r="50" spans="1:10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</row>
    <row r="51" spans="1:10" s="146" customFormat="1" ht="42.75" customHeight="1" x14ac:dyDescent="0.2">
      <c r="A51" s="145" t="s">
        <v>330</v>
      </c>
      <c r="B51" s="145"/>
      <c r="C51" s="145"/>
      <c r="D51" s="145"/>
      <c r="E51" s="145"/>
      <c r="F51" s="145"/>
      <c r="G51" s="145"/>
      <c r="H51" s="145"/>
      <c r="I51" s="145"/>
      <c r="J51" s="145"/>
    </row>
    <row r="52" spans="1:10" ht="15" x14ac:dyDescent="0.25">
      <c r="A52" s="147"/>
      <c r="B52" s="147"/>
      <c r="C52" s="147"/>
      <c r="D52" s="147"/>
      <c r="E52" s="148"/>
      <c r="F52" s="148"/>
      <c r="G52" s="148"/>
      <c r="H52" s="148"/>
      <c r="I52" s="148"/>
      <c r="J52" s="148"/>
    </row>
    <row r="53" spans="1:10" ht="30" x14ac:dyDescent="0.2">
      <c r="A53" s="149" t="s">
        <v>63</v>
      </c>
      <c r="B53" s="150" t="s">
        <v>7</v>
      </c>
      <c r="C53" s="151"/>
      <c r="D53" s="151"/>
      <c r="E53" s="151"/>
      <c r="F53" s="151"/>
      <c r="G53" s="151"/>
      <c r="H53" s="151"/>
      <c r="I53" s="151"/>
      <c r="J53" s="152"/>
    </row>
    <row r="54" spans="1:10" ht="15" customHeight="1" x14ac:dyDescent="0.2">
      <c r="A54" s="94" t="s">
        <v>64</v>
      </c>
      <c r="B54" s="153" t="s">
        <v>65</v>
      </c>
      <c r="C54" s="154"/>
      <c r="D54" s="155" t="s">
        <v>42</v>
      </c>
      <c r="E54" s="108" t="s">
        <v>66</v>
      </c>
      <c r="F54" s="108"/>
      <c r="G54" s="108"/>
      <c r="H54" s="108"/>
      <c r="I54" s="108"/>
      <c r="J54" s="108"/>
    </row>
    <row r="55" spans="1:10" ht="56.25" customHeight="1" x14ac:dyDescent="0.2">
      <c r="A55" s="94"/>
      <c r="B55" s="156"/>
      <c r="C55" s="157"/>
      <c r="D55" s="158"/>
      <c r="E55" s="159" t="s">
        <v>93</v>
      </c>
      <c r="F55" s="159" t="s">
        <v>94</v>
      </c>
      <c r="G55" s="159" t="s">
        <v>95</v>
      </c>
      <c r="H55" s="159" t="s">
        <v>96</v>
      </c>
      <c r="I55" s="159" t="s">
        <v>97</v>
      </c>
      <c r="J55" s="78" t="s">
        <v>4</v>
      </c>
    </row>
    <row r="56" spans="1:10" ht="38.25" customHeight="1" x14ac:dyDescent="0.2">
      <c r="A56" s="94"/>
      <c r="B56" s="153" t="s">
        <v>67</v>
      </c>
      <c r="C56" s="154"/>
      <c r="D56" s="167" t="s">
        <v>68</v>
      </c>
      <c r="E56" s="5">
        <f>E57+E58+E59+E60</f>
        <v>0</v>
      </c>
      <c r="F56" s="5">
        <f>F57+F58+F59+F60</f>
        <v>1500</v>
      </c>
      <c r="G56" s="5">
        <f>G57+G58+G59+G60</f>
        <v>1750</v>
      </c>
      <c r="H56" s="5">
        <f>H57+H58+H59+H60</f>
        <v>2350</v>
      </c>
      <c r="I56" s="5">
        <f>I57+I58+I59+I60</f>
        <v>2350</v>
      </c>
      <c r="J56" s="5">
        <f>E56+F56+G56+H56+I56</f>
        <v>7950</v>
      </c>
    </row>
    <row r="57" spans="1:10" ht="51.75" customHeight="1" x14ac:dyDescent="0.2">
      <c r="A57" s="94"/>
      <c r="B57" s="161"/>
      <c r="C57" s="162"/>
      <c r="D57" s="168" t="s">
        <v>3</v>
      </c>
      <c r="E57" s="5">
        <f>'Перечень мероприятий'!G432</f>
        <v>0</v>
      </c>
      <c r="F57" s="5">
        <f>'Перечень мероприятий'!H432</f>
        <v>0</v>
      </c>
      <c r="G57" s="5">
        <f>'Перечень мероприятий'!I432</f>
        <v>0</v>
      </c>
      <c r="H57" s="5">
        <f>'Перечень мероприятий'!J432</f>
        <v>0</v>
      </c>
      <c r="I57" s="5">
        <f>'Перечень мероприятий'!K432</f>
        <v>0</v>
      </c>
      <c r="J57" s="5">
        <f>E57+F57+G57+H57+I57</f>
        <v>0</v>
      </c>
    </row>
    <row r="58" spans="1:10" ht="66" customHeight="1" x14ac:dyDescent="0.2">
      <c r="A58" s="94"/>
      <c r="B58" s="161"/>
      <c r="C58" s="162"/>
      <c r="D58" s="168" t="s">
        <v>2</v>
      </c>
      <c r="E58" s="5">
        <f>'Перечень мероприятий'!G433</f>
        <v>0</v>
      </c>
      <c r="F58" s="5">
        <f>'Перечень мероприятий'!H433</f>
        <v>0</v>
      </c>
      <c r="G58" s="5">
        <f>'Перечень мероприятий'!I433</f>
        <v>0</v>
      </c>
      <c r="H58" s="5">
        <f>'Перечень мероприятий'!J433</f>
        <v>0</v>
      </c>
      <c r="I58" s="5">
        <f>'Перечень мероприятий'!K433</f>
        <v>0</v>
      </c>
      <c r="J58" s="5">
        <f>E58+F58+G58+H58+I58</f>
        <v>0</v>
      </c>
    </row>
    <row r="59" spans="1:10" ht="71.25" customHeight="1" x14ac:dyDescent="0.2">
      <c r="A59" s="94"/>
      <c r="B59" s="161"/>
      <c r="C59" s="162"/>
      <c r="D59" s="169" t="s">
        <v>49</v>
      </c>
      <c r="E59" s="5">
        <f>'Перечень мероприятий'!G434</f>
        <v>0</v>
      </c>
      <c r="F59" s="61">
        <f>'Перечень мероприятий'!H434</f>
        <v>1500</v>
      </c>
      <c r="G59" s="5">
        <f>'Перечень мероприятий'!I434</f>
        <v>1750</v>
      </c>
      <c r="H59" s="5">
        <f>'Перечень мероприятий'!J434</f>
        <v>2350</v>
      </c>
      <c r="I59" s="5">
        <f>'Перечень мероприятий'!K434</f>
        <v>2350</v>
      </c>
      <c r="J59" s="5">
        <f>E59+F59+G59+H59+I59</f>
        <v>7950</v>
      </c>
    </row>
    <row r="60" spans="1:10" ht="34.5" customHeight="1" x14ac:dyDescent="0.2">
      <c r="A60" s="94"/>
      <c r="B60" s="156"/>
      <c r="C60" s="157"/>
      <c r="D60" s="169" t="s">
        <v>0</v>
      </c>
      <c r="E60" s="5">
        <f>'Перечень мероприятий'!G435</f>
        <v>0</v>
      </c>
      <c r="F60" s="5">
        <f>'Перечень мероприятий'!H435</f>
        <v>0</v>
      </c>
      <c r="G60" s="5">
        <f>'Перечень мероприятий'!I435</f>
        <v>0</v>
      </c>
      <c r="H60" s="5">
        <f>'Перечень мероприятий'!J435</f>
        <v>0</v>
      </c>
      <c r="I60" s="5">
        <f>'Перечень мероприятий'!K435</f>
        <v>0</v>
      </c>
      <c r="J60" s="5">
        <f>E60+F60+G60+H60+I60</f>
        <v>0</v>
      </c>
    </row>
    <row r="63" spans="1:10" s="146" customFormat="1" ht="42.75" customHeight="1" x14ac:dyDescent="0.2">
      <c r="A63" s="145" t="s">
        <v>119</v>
      </c>
      <c r="B63" s="145"/>
      <c r="C63" s="145"/>
      <c r="D63" s="145"/>
      <c r="E63" s="145"/>
      <c r="F63" s="145"/>
      <c r="G63" s="145"/>
      <c r="H63" s="145"/>
      <c r="I63" s="145"/>
      <c r="J63" s="145"/>
    </row>
    <row r="64" spans="1:10" ht="15" x14ac:dyDescent="0.25">
      <c r="A64" s="147"/>
      <c r="B64" s="147"/>
      <c r="C64" s="147"/>
      <c r="D64" s="147"/>
      <c r="E64" s="148"/>
      <c r="F64" s="148"/>
      <c r="G64" s="148"/>
      <c r="H64" s="148"/>
      <c r="I64" s="148"/>
      <c r="J64" s="148"/>
    </row>
    <row r="65" spans="1:10" ht="30" x14ac:dyDescent="0.2">
      <c r="A65" s="149" t="s">
        <v>63</v>
      </c>
      <c r="B65" s="150" t="s">
        <v>7</v>
      </c>
      <c r="C65" s="151"/>
      <c r="D65" s="151"/>
      <c r="E65" s="151"/>
      <c r="F65" s="151"/>
      <c r="G65" s="151"/>
      <c r="H65" s="151"/>
      <c r="I65" s="151"/>
      <c r="J65" s="152"/>
    </row>
    <row r="66" spans="1:10" ht="15" customHeight="1" x14ac:dyDescent="0.2">
      <c r="A66" s="94" t="s">
        <v>64</v>
      </c>
      <c r="B66" s="153" t="s">
        <v>65</v>
      </c>
      <c r="C66" s="154"/>
      <c r="D66" s="155" t="s">
        <v>42</v>
      </c>
      <c r="E66" s="108" t="s">
        <v>66</v>
      </c>
      <c r="F66" s="108"/>
      <c r="G66" s="108"/>
      <c r="H66" s="108"/>
      <c r="I66" s="108"/>
      <c r="J66" s="108"/>
    </row>
    <row r="67" spans="1:10" ht="56.25" customHeight="1" x14ac:dyDescent="0.2">
      <c r="A67" s="94"/>
      <c r="B67" s="156"/>
      <c r="C67" s="157"/>
      <c r="D67" s="158"/>
      <c r="E67" s="159" t="s">
        <v>93</v>
      </c>
      <c r="F67" s="159" t="s">
        <v>94</v>
      </c>
      <c r="G67" s="159" t="s">
        <v>95</v>
      </c>
      <c r="H67" s="159" t="s">
        <v>96</v>
      </c>
      <c r="I67" s="159" t="s">
        <v>97</v>
      </c>
      <c r="J67" s="78" t="s">
        <v>4</v>
      </c>
    </row>
    <row r="68" spans="1:10" ht="38.25" customHeight="1" x14ac:dyDescent="0.2">
      <c r="A68" s="94"/>
      <c r="B68" s="153" t="s">
        <v>67</v>
      </c>
      <c r="C68" s="154"/>
      <c r="D68" s="167" t="s">
        <v>68</v>
      </c>
      <c r="E68" s="5">
        <f>E69+E70+E71+E72</f>
        <v>24829.599999999999</v>
      </c>
      <c r="F68" s="5">
        <f>F69+F70+F71+F72</f>
        <v>26131.3</v>
      </c>
      <c r="G68" s="5">
        <f>G69+G70+G71+G72</f>
        <v>27482.54</v>
      </c>
      <c r="H68" s="5">
        <f>H69+H70+H71+H72</f>
        <v>26477.200000000001</v>
      </c>
      <c r="I68" s="5">
        <f>I69+I70+I71+I72</f>
        <v>26477.200000000001</v>
      </c>
      <c r="J68" s="5">
        <f>E68+F68+G68+H68+I68</f>
        <v>131397.84</v>
      </c>
    </row>
    <row r="69" spans="1:10" ht="51.75" customHeight="1" x14ac:dyDescent="0.2">
      <c r="A69" s="94"/>
      <c r="B69" s="161"/>
      <c r="C69" s="162"/>
      <c r="D69" s="168" t="s">
        <v>3</v>
      </c>
      <c r="E69" s="5">
        <f>'Перечень мероприятий'!G458</f>
        <v>0</v>
      </c>
      <c r="F69" s="5">
        <f>'Перечень мероприятий'!H458</f>
        <v>0</v>
      </c>
      <c r="G69" s="5">
        <f>'Перечень мероприятий'!I458</f>
        <v>0</v>
      </c>
      <c r="H69" s="5">
        <f>'Перечень мероприятий'!J458</f>
        <v>0</v>
      </c>
      <c r="I69" s="5">
        <f>'Перечень мероприятий'!K458</f>
        <v>0</v>
      </c>
      <c r="J69" s="5">
        <f>E69+F69+G69+H69+I69</f>
        <v>0</v>
      </c>
    </row>
    <row r="70" spans="1:10" ht="66" customHeight="1" x14ac:dyDescent="0.2">
      <c r="A70" s="94"/>
      <c r="B70" s="161"/>
      <c r="C70" s="162"/>
      <c r="D70" s="168" t="s">
        <v>2</v>
      </c>
      <c r="E70" s="5">
        <f>'Перечень мероприятий'!G459</f>
        <v>0</v>
      </c>
      <c r="F70" s="5">
        <f>'Перечень мероприятий'!H459</f>
        <v>0</v>
      </c>
      <c r="G70" s="5">
        <f>'Перечень мероприятий'!I459</f>
        <v>0</v>
      </c>
      <c r="H70" s="5">
        <f>'Перечень мероприятий'!J459</f>
        <v>0</v>
      </c>
      <c r="I70" s="5">
        <f>'Перечень мероприятий'!K459</f>
        <v>0</v>
      </c>
      <c r="J70" s="5">
        <f>E70+F70+G70+H70+I70</f>
        <v>0</v>
      </c>
    </row>
    <row r="71" spans="1:10" ht="75.75" customHeight="1" x14ac:dyDescent="0.2">
      <c r="A71" s="94"/>
      <c r="B71" s="161"/>
      <c r="C71" s="162"/>
      <c r="D71" s="169" t="s">
        <v>49</v>
      </c>
      <c r="E71" s="5">
        <f>'Перечень мероприятий'!G460</f>
        <v>24829.599999999999</v>
      </c>
      <c r="F71" s="77">
        <f>'Перечень мероприятий'!H460</f>
        <v>26131.3</v>
      </c>
      <c r="G71" s="5">
        <f>'Перечень мероприятий'!I460</f>
        <v>27482.54</v>
      </c>
      <c r="H71" s="5">
        <f>'Перечень мероприятий'!J460</f>
        <v>26477.200000000001</v>
      </c>
      <c r="I71" s="5">
        <f>'Перечень мероприятий'!K460</f>
        <v>26477.200000000001</v>
      </c>
      <c r="J71" s="5">
        <f>E71+F71+G71+H71+I71</f>
        <v>131397.84</v>
      </c>
    </row>
    <row r="72" spans="1:10" ht="33.75" customHeight="1" x14ac:dyDescent="0.2">
      <c r="A72" s="94"/>
      <c r="B72" s="156"/>
      <c r="C72" s="157"/>
      <c r="D72" s="169" t="s">
        <v>0</v>
      </c>
      <c r="E72" s="5">
        <f>'Перечень мероприятий'!G461</f>
        <v>0</v>
      </c>
      <c r="F72" s="5">
        <f>'Перечень мероприятий'!H461</f>
        <v>0</v>
      </c>
      <c r="G72" s="5">
        <f>'Перечень мероприятий'!I461</f>
        <v>0</v>
      </c>
      <c r="H72" s="5">
        <f>'Перечень мероприятий'!J461</f>
        <v>0</v>
      </c>
      <c r="I72" s="5">
        <f>'Перечень мероприятий'!K461</f>
        <v>0</v>
      </c>
      <c r="J72" s="5">
        <f>E72+F72+G72+H72+I72</f>
        <v>0</v>
      </c>
    </row>
  </sheetData>
  <mergeCells count="45">
    <mergeCell ref="I2:J2"/>
    <mergeCell ref="I3:J3"/>
    <mergeCell ref="A4:J4"/>
    <mergeCell ref="B6:J6"/>
    <mergeCell ref="A7:A13"/>
    <mergeCell ref="D7:D8"/>
    <mergeCell ref="E7:J7"/>
    <mergeCell ref="B7:C8"/>
    <mergeCell ref="B9:C13"/>
    <mergeCell ref="A16:J16"/>
    <mergeCell ref="B18:J18"/>
    <mergeCell ref="A19:A25"/>
    <mergeCell ref="D19:D20"/>
    <mergeCell ref="E19:J19"/>
    <mergeCell ref="B19:C20"/>
    <mergeCell ref="B21:C25"/>
    <mergeCell ref="A27:J27"/>
    <mergeCell ref="B29:J29"/>
    <mergeCell ref="A30:A36"/>
    <mergeCell ref="D30:D31"/>
    <mergeCell ref="E30:J30"/>
    <mergeCell ref="B30:C31"/>
    <mergeCell ref="B32:C36"/>
    <mergeCell ref="B41:J41"/>
    <mergeCell ref="A42:A48"/>
    <mergeCell ref="D42:D43"/>
    <mergeCell ref="E42:J42"/>
    <mergeCell ref="B42:C43"/>
    <mergeCell ref="B44:C48"/>
    <mergeCell ref="I1:J1"/>
    <mergeCell ref="A63:J63"/>
    <mergeCell ref="B65:J65"/>
    <mergeCell ref="A66:A72"/>
    <mergeCell ref="D66:D67"/>
    <mergeCell ref="E66:J66"/>
    <mergeCell ref="B66:C67"/>
    <mergeCell ref="B68:C72"/>
    <mergeCell ref="A51:J51"/>
    <mergeCell ref="B53:J53"/>
    <mergeCell ref="A54:A60"/>
    <mergeCell ref="D54:D55"/>
    <mergeCell ref="E54:J54"/>
    <mergeCell ref="B54:C55"/>
    <mergeCell ref="B56:C60"/>
    <mergeCell ref="A39:J39"/>
  </mergeCells>
  <printOptions horizontalCentered="1" verticalCentered="1"/>
  <pageMargins left="0.35433070866141736" right="0.35433070866141736" top="0.39370078740157483" bottom="0.39370078740157483" header="0" footer="0"/>
  <pageSetup paperSize="9" scale="78" fitToHeight="0" orientation="landscape" r:id="rId1"/>
  <headerFooter alignWithMargins="0"/>
  <rowBreaks count="5" manualBreakCount="5">
    <brk id="13" max="16383" man="1"/>
    <brk id="26" max="16383" man="1"/>
    <brk id="37" max="16383" man="1"/>
    <brk id="49" max="16383" man="1"/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60"/>
  <sheetViews>
    <sheetView view="pageBreakPreview" topLeftCell="A37" zoomScale="90" zoomScaleNormal="90" zoomScaleSheetLayoutView="90" workbookViewId="0">
      <selection activeCell="L37" sqref="A6:L43"/>
    </sheetView>
  </sheetViews>
  <sheetFormatPr defaultRowHeight="12.75" x14ac:dyDescent="0.2"/>
  <cols>
    <col min="1" max="1" width="8.28515625" style="2" bestFit="1" customWidth="1"/>
    <col min="2" max="2" width="26.5703125" style="2" customWidth="1"/>
    <col min="3" max="3" width="25.85546875" style="2" customWidth="1"/>
    <col min="4" max="4" width="9" style="28" customWidth="1"/>
    <col min="5" max="5" width="16.42578125" style="28" customWidth="1"/>
    <col min="6" max="6" width="13.85546875" style="28" customWidth="1"/>
    <col min="7" max="7" width="12.5703125" style="14" customWidth="1"/>
    <col min="8" max="10" width="12.5703125" style="28" customWidth="1"/>
    <col min="11" max="11" width="27.5703125" style="28" customWidth="1"/>
    <col min="12" max="12" width="64.5703125" style="28" customWidth="1"/>
    <col min="13" max="13" width="50.85546875" style="29" customWidth="1"/>
    <col min="14" max="16" width="9.140625" style="10" customWidth="1"/>
    <col min="17" max="25" width="9.140625" style="10"/>
    <col min="26" max="256" width="9.140625" style="2"/>
    <col min="257" max="257" width="8.28515625" style="2" bestFit="1" customWidth="1"/>
    <col min="258" max="259" width="26.5703125" style="2" customWidth="1"/>
    <col min="260" max="260" width="9" style="2" customWidth="1"/>
    <col min="261" max="261" width="16.42578125" style="2" customWidth="1"/>
    <col min="262" max="262" width="13.85546875" style="2" customWidth="1"/>
    <col min="263" max="266" width="12.5703125" style="2" customWidth="1"/>
    <col min="267" max="267" width="24.28515625" style="2" customWidth="1"/>
    <col min="268" max="268" width="64.5703125" style="2" customWidth="1"/>
    <col min="269" max="269" width="50.85546875" style="2" customWidth="1"/>
    <col min="270" max="272" width="9.140625" style="2" customWidth="1"/>
    <col min="273" max="512" width="9.140625" style="2"/>
    <col min="513" max="513" width="8.28515625" style="2" bestFit="1" customWidth="1"/>
    <col min="514" max="515" width="26.5703125" style="2" customWidth="1"/>
    <col min="516" max="516" width="9" style="2" customWidth="1"/>
    <col min="517" max="517" width="16.42578125" style="2" customWidth="1"/>
    <col min="518" max="518" width="13.85546875" style="2" customWidth="1"/>
    <col min="519" max="522" width="12.5703125" style="2" customWidth="1"/>
    <col min="523" max="523" width="24.28515625" style="2" customWidth="1"/>
    <col min="524" max="524" width="64.5703125" style="2" customWidth="1"/>
    <col min="525" max="525" width="50.85546875" style="2" customWidth="1"/>
    <col min="526" max="528" width="9.140625" style="2" customWidth="1"/>
    <col min="529" max="768" width="9.140625" style="2"/>
    <col min="769" max="769" width="8.28515625" style="2" bestFit="1" customWidth="1"/>
    <col min="770" max="771" width="26.5703125" style="2" customWidth="1"/>
    <col min="772" max="772" width="9" style="2" customWidth="1"/>
    <col min="773" max="773" width="16.42578125" style="2" customWidth="1"/>
    <col min="774" max="774" width="13.85546875" style="2" customWidth="1"/>
    <col min="775" max="778" width="12.5703125" style="2" customWidth="1"/>
    <col min="779" max="779" width="24.28515625" style="2" customWidth="1"/>
    <col min="780" max="780" width="64.5703125" style="2" customWidth="1"/>
    <col min="781" max="781" width="50.85546875" style="2" customWidth="1"/>
    <col min="782" max="784" width="9.140625" style="2" customWidth="1"/>
    <col min="785" max="1024" width="9.140625" style="2"/>
    <col min="1025" max="1025" width="8.28515625" style="2" bestFit="1" customWidth="1"/>
    <col min="1026" max="1027" width="26.5703125" style="2" customWidth="1"/>
    <col min="1028" max="1028" width="9" style="2" customWidth="1"/>
    <col min="1029" max="1029" width="16.42578125" style="2" customWidth="1"/>
    <col min="1030" max="1030" width="13.85546875" style="2" customWidth="1"/>
    <col min="1031" max="1034" width="12.5703125" style="2" customWidth="1"/>
    <col min="1035" max="1035" width="24.28515625" style="2" customWidth="1"/>
    <col min="1036" max="1036" width="64.5703125" style="2" customWidth="1"/>
    <col min="1037" max="1037" width="50.85546875" style="2" customWidth="1"/>
    <col min="1038" max="1040" width="9.140625" style="2" customWidth="1"/>
    <col min="1041" max="1280" width="9.140625" style="2"/>
    <col min="1281" max="1281" width="8.28515625" style="2" bestFit="1" customWidth="1"/>
    <col min="1282" max="1283" width="26.5703125" style="2" customWidth="1"/>
    <col min="1284" max="1284" width="9" style="2" customWidth="1"/>
    <col min="1285" max="1285" width="16.42578125" style="2" customWidth="1"/>
    <col min="1286" max="1286" width="13.85546875" style="2" customWidth="1"/>
    <col min="1287" max="1290" width="12.5703125" style="2" customWidth="1"/>
    <col min="1291" max="1291" width="24.28515625" style="2" customWidth="1"/>
    <col min="1292" max="1292" width="64.5703125" style="2" customWidth="1"/>
    <col min="1293" max="1293" width="50.85546875" style="2" customWidth="1"/>
    <col min="1294" max="1296" width="9.140625" style="2" customWidth="1"/>
    <col min="1297" max="1536" width="9.140625" style="2"/>
    <col min="1537" max="1537" width="8.28515625" style="2" bestFit="1" customWidth="1"/>
    <col min="1538" max="1539" width="26.5703125" style="2" customWidth="1"/>
    <col min="1540" max="1540" width="9" style="2" customWidth="1"/>
    <col min="1541" max="1541" width="16.42578125" style="2" customWidth="1"/>
    <col min="1542" max="1542" width="13.85546875" style="2" customWidth="1"/>
    <col min="1543" max="1546" width="12.5703125" style="2" customWidth="1"/>
    <col min="1547" max="1547" width="24.28515625" style="2" customWidth="1"/>
    <col min="1548" max="1548" width="64.5703125" style="2" customWidth="1"/>
    <col min="1549" max="1549" width="50.85546875" style="2" customWidth="1"/>
    <col min="1550" max="1552" width="9.140625" style="2" customWidth="1"/>
    <col min="1553" max="1792" width="9.140625" style="2"/>
    <col min="1793" max="1793" width="8.28515625" style="2" bestFit="1" customWidth="1"/>
    <col min="1794" max="1795" width="26.5703125" style="2" customWidth="1"/>
    <col min="1796" max="1796" width="9" style="2" customWidth="1"/>
    <col min="1797" max="1797" width="16.42578125" style="2" customWidth="1"/>
    <col min="1798" max="1798" width="13.85546875" style="2" customWidth="1"/>
    <col min="1799" max="1802" width="12.5703125" style="2" customWidth="1"/>
    <col min="1803" max="1803" width="24.28515625" style="2" customWidth="1"/>
    <col min="1804" max="1804" width="64.5703125" style="2" customWidth="1"/>
    <col min="1805" max="1805" width="50.85546875" style="2" customWidth="1"/>
    <col min="1806" max="1808" width="9.140625" style="2" customWidth="1"/>
    <col min="1809" max="2048" width="9.140625" style="2"/>
    <col min="2049" max="2049" width="8.28515625" style="2" bestFit="1" customWidth="1"/>
    <col min="2050" max="2051" width="26.5703125" style="2" customWidth="1"/>
    <col min="2052" max="2052" width="9" style="2" customWidth="1"/>
    <col min="2053" max="2053" width="16.42578125" style="2" customWidth="1"/>
    <col min="2054" max="2054" width="13.85546875" style="2" customWidth="1"/>
    <col min="2055" max="2058" width="12.5703125" style="2" customWidth="1"/>
    <col min="2059" max="2059" width="24.28515625" style="2" customWidth="1"/>
    <col min="2060" max="2060" width="64.5703125" style="2" customWidth="1"/>
    <col min="2061" max="2061" width="50.85546875" style="2" customWidth="1"/>
    <col min="2062" max="2064" width="9.140625" style="2" customWidth="1"/>
    <col min="2065" max="2304" width="9.140625" style="2"/>
    <col min="2305" max="2305" width="8.28515625" style="2" bestFit="1" customWidth="1"/>
    <col min="2306" max="2307" width="26.5703125" style="2" customWidth="1"/>
    <col min="2308" max="2308" width="9" style="2" customWidth="1"/>
    <col min="2309" max="2309" width="16.42578125" style="2" customWidth="1"/>
    <col min="2310" max="2310" width="13.85546875" style="2" customWidth="1"/>
    <col min="2311" max="2314" width="12.5703125" style="2" customWidth="1"/>
    <col min="2315" max="2315" width="24.28515625" style="2" customWidth="1"/>
    <col min="2316" max="2316" width="64.5703125" style="2" customWidth="1"/>
    <col min="2317" max="2317" width="50.85546875" style="2" customWidth="1"/>
    <col min="2318" max="2320" width="9.140625" style="2" customWidth="1"/>
    <col min="2321" max="2560" width="9.140625" style="2"/>
    <col min="2561" max="2561" width="8.28515625" style="2" bestFit="1" customWidth="1"/>
    <col min="2562" max="2563" width="26.5703125" style="2" customWidth="1"/>
    <col min="2564" max="2564" width="9" style="2" customWidth="1"/>
    <col min="2565" max="2565" width="16.42578125" style="2" customWidth="1"/>
    <col min="2566" max="2566" width="13.85546875" style="2" customWidth="1"/>
    <col min="2567" max="2570" width="12.5703125" style="2" customWidth="1"/>
    <col min="2571" max="2571" width="24.28515625" style="2" customWidth="1"/>
    <col min="2572" max="2572" width="64.5703125" style="2" customWidth="1"/>
    <col min="2573" max="2573" width="50.85546875" style="2" customWidth="1"/>
    <col min="2574" max="2576" width="9.140625" style="2" customWidth="1"/>
    <col min="2577" max="2816" width="9.140625" style="2"/>
    <col min="2817" max="2817" width="8.28515625" style="2" bestFit="1" customWidth="1"/>
    <col min="2818" max="2819" width="26.5703125" style="2" customWidth="1"/>
    <col min="2820" max="2820" width="9" style="2" customWidth="1"/>
    <col min="2821" max="2821" width="16.42578125" style="2" customWidth="1"/>
    <col min="2822" max="2822" width="13.85546875" style="2" customWidth="1"/>
    <col min="2823" max="2826" width="12.5703125" style="2" customWidth="1"/>
    <col min="2827" max="2827" width="24.28515625" style="2" customWidth="1"/>
    <col min="2828" max="2828" width="64.5703125" style="2" customWidth="1"/>
    <col min="2829" max="2829" width="50.85546875" style="2" customWidth="1"/>
    <col min="2830" max="2832" width="9.140625" style="2" customWidth="1"/>
    <col min="2833" max="3072" width="9.140625" style="2"/>
    <col min="3073" max="3073" width="8.28515625" style="2" bestFit="1" customWidth="1"/>
    <col min="3074" max="3075" width="26.5703125" style="2" customWidth="1"/>
    <col min="3076" max="3076" width="9" style="2" customWidth="1"/>
    <col min="3077" max="3077" width="16.42578125" style="2" customWidth="1"/>
    <col min="3078" max="3078" width="13.85546875" style="2" customWidth="1"/>
    <col min="3079" max="3082" width="12.5703125" style="2" customWidth="1"/>
    <col min="3083" max="3083" width="24.28515625" style="2" customWidth="1"/>
    <col min="3084" max="3084" width="64.5703125" style="2" customWidth="1"/>
    <col min="3085" max="3085" width="50.85546875" style="2" customWidth="1"/>
    <col min="3086" max="3088" width="9.140625" style="2" customWidth="1"/>
    <col min="3089" max="3328" width="9.140625" style="2"/>
    <col min="3329" max="3329" width="8.28515625" style="2" bestFit="1" customWidth="1"/>
    <col min="3330" max="3331" width="26.5703125" style="2" customWidth="1"/>
    <col min="3332" max="3332" width="9" style="2" customWidth="1"/>
    <col min="3333" max="3333" width="16.42578125" style="2" customWidth="1"/>
    <col min="3334" max="3334" width="13.85546875" style="2" customWidth="1"/>
    <col min="3335" max="3338" width="12.5703125" style="2" customWidth="1"/>
    <col min="3339" max="3339" width="24.28515625" style="2" customWidth="1"/>
    <col min="3340" max="3340" width="64.5703125" style="2" customWidth="1"/>
    <col min="3341" max="3341" width="50.85546875" style="2" customWidth="1"/>
    <col min="3342" max="3344" width="9.140625" style="2" customWidth="1"/>
    <col min="3345" max="3584" width="9.140625" style="2"/>
    <col min="3585" max="3585" width="8.28515625" style="2" bestFit="1" customWidth="1"/>
    <col min="3586" max="3587" width="26.5703125" style="2" customWidth="1"/>
    <col min="3588" max="3588" width="9" style="2" customWidth="1"/>
    <col min="3589" max="3589" width="16.42578125" style="2" customWidth="1"/>
    <col min="3590" max="3590" width="13.85546875" style="2" customWidth="1"/>
    <col min="3591" max="3594" width="12.5703125" style="2" customWidth="1"/>
    <col min="3595" max="3595" width="24.28515625" style="2" customWidth="1"/>
    <col min="3596" max="3596" width="64.5703125" style="2" customWidth="1"/>
    <col min="3597" max="3597" width="50.85546875" style="2" customWidth="1"/>
    <col min="3598" max="3600" width="9.140625" style="2" customWidth="1"/>
    <col min="3601" max="3840" width="9.140625" style="2"/>
    <col min="3841" max="3841" width="8.28515625" style="2" bestFit="1" customWidth="1"/>
    <col min="3842" max="3843" width="26.5703125" style="2" customWidth="1"/>
    <col min="3844" max="3844" width="9" style="2" customWidth="1"/>
    <col min="3845" max="3845" width="16.42578125" style="2" customWidth="1"/>
    <col min="3846" max="3846" width="13.85546875" style="2" customWidth="1"/>
    <col min="3847" max="3850" width="12.5703125" style="2" customWidth="1"/>
    <col min="3851" max="3851" width="24.28515625" style="2" customWidth="1"/>
    <col min="3852" max="3852" width="64.5703125" style="2" customWidth="1"/>
    <col min="3853" max="3853" width="50.85546875" style="2" customWidth="1"/>
    <col min="3854" max="3856" width="9.140625" style="2" customWidth="1"/>
    <col min="3857" max="4096" width="9.140625" style="2"/>
    <col min="4097" max="4097" width="8.28515625" style="2" bestFit="1" customWidth="1"/>
    <col min="4098" max="4099" width="26.5703125" style="2" customWidth="1"/>
    <col min="4100" max="4100" width="9" style="2" customWidth="1"/>
    <col min="4101" max="4101" width="16.42578125" style="2" customWidth="1"/>
    <col min="4102" max="4102" width="13.85546875" style="2" customWidth="1"/>
    <col min="4103" max="4106" width="12.5703125" style="2" customWidth="1"/>
    <col min="4107" max="4107" width="24.28515625" style="2" customWidth="1"/>
    <col min="4108" max="4108" width="64.5703125" style="2" customWidth="1"/>
    <col min="4109" max="4109" width="50.85546875" style="2" customWidth="1"/>
    <col min="4110" max="4112" width="9.140625" style="2" customWidth="1"/>
    <col min="4113" max="4352" width="9.140625" style="2"/>
    <col min="4353" max="4353" width="8.28515625" style="2" bestFit="1" customWidth="1"/>
    <col min="4354" max="4355" width="26.5703125" style="2" customWidth="1"/>
    <col min="4356" max="4356" width="9" style="2" customWidth="1"/>
    <col min="4357" max="4357" width="16.42578125" style="2" customWidth="1"/>
    <col min="4358" max="4358" width="13.85546875" style="2" customWidth="1"/>
    <col min="4359" max="4362" width="12.5703125" style="2" customWidth="1"/>
    <col min="4363" max="4363" width="24.28515625" style="2" customWidth="1"/>
    <col min="4364" max="4364" width="64.5703125" style="2" customWidth="1"/>
    <col min="4365" max="4365" width="50.85546875" style="2" customWidth="1"/>
    <col min="4366" max="4368" width="9.140625" style="2" customWidth="1"/>
    <col min="4369" max="4608" width="9.140625" style="2"/>
    <col min="4609" max="4609" width="8.28515625" style="2" bestFit="1" customWidth="1"/>
    <col min="4610" max="4611" width="26.5703125" style="2" customWidth="1"/>
    <col min="4612" max="4612" width="9" style="2" customWidth="1"/>
    <col min="4613" max="4613" width="16.42578125" style="2" customWidth="1"/>
    <col min="4614" max="4614" width="13.85546875" style="2" customWidth="1"/>
    <col min="4615" max="4618" width="12.5703125" style="2" customWidth="1"/>
    <col min="4619" max="4619" width="24.28515625" style="2" customWidth="1"/>
    <col min="4620" max="4620" width="64.5703125" style="2" customWidth="1"/>
    <col min="4621" max="4621" width="50.85546875" style="2" customWidth="1"/>
    <col min="4622" max="4624" width="9.140625" style="2" customWidth="1"/>
    <col min="4625" max="4864" width="9.140625" style="2"/>
    <col min="4865" max="4865" width="8.28515625" style="2" bestFit="1" customWidth="1"/>
    <col min="4866" max="4867" width="26.5703125" style="2" customWidth="1"/>
    <col min="4868" max="4868" width="9" style="2" customWidth="1"/>
    <col min="4869" max="4869" width="16.42578125" style="2" customWidth="1"/>
    <col min="4870" max="4870" width="13.85546875" style="2" customWidth="1"/>
    <col min="4871" max="4874" width="12.5703125" style="2" customWidth="1"/>
    <col min="4875" max="4875" width="24.28515625" style="2" customWidth="1"/>
    <col min="4876" max="4876" width="64.5703125" style="2" customWidth="1"/>
    <col min="4877" max="4877" width="50.85546875" style="2" customWidth="1"/>
    <col min="4878" max="4880" width="9.140625" style="2" customWidth="1"/>
    <col min="4881" max="5120" width="9.140625" style="2"/>
    <col min="5121" max="5121" width="8.28515625" style="2" bestFit="1" customWidth="1"/>
    <col min="5122" max="5123" width="26.5703125" style="2" customWidth="1"/>
    <col min="5124" max="5124" width="9" style="2" customWidth="1"/>
    <col min="5125" max="5125" width="16.42578125" style="2" customWidth="1"/>
    <col min="5126" max="5126" width="13.85546875" style="2" customWidth="1"/>
    <col min="5127" max="5130" width="12.5703125" style="2" customWidth="1"/>
    <col min="5131" max="5131" width="24.28515625" style="2" customWidth="1"/>
    <col min="5132" max="5132" width="64.5703125" style="2" customWidth="1"/>
    <col min="5133" max="5133" width="50.85546875" style="2" customWidth="1"/>
    <col min="5134" max="5136" width="9.140625" style="2" customWidth="1"/>
    <col min="5137" max="5376" width="9.140625" style="2"/>
    <col min="5377" max="5377" width="8.28515625" style="2" bestFit="1" customWidth="1"/>
    <col min="5378" max="5379" width="26.5703125" style="2" customWidth="1"/>
    <col min="5380" max="5380" width="9" style="2" customWidth="1"/>
    <col min="5381" max="5381" width="16.42578125" style="2" customWidth="1"/>
    <col min="5382" max="5382" width="13.85546875" style="2" customWidth="1"/>
    <col min="5383" max="5386" width="12.5703125" style="2" customWidth="1"/>
    <col min="5387" max="5387" width="24.28515625" style="2" customWidth="1"/>
    <col min="5388" max="5388" width="64.5703125" style="2" customWidth="1"/>
    <col min="5389" max="5389" width="50.85546875" style="2" customWidth="1"/>
    <col min="5390" max="5392" width="9.140625" style="2" customWidth="1"/>
    <col min="5393" max="5632" width="9.140625" style="2"/>
    <col min="5633" max="5633" width="8.28515625" style="2" bestFit="1" customWidth="1"/>
    <col min="5634" max="5635" width="26.5703125" style="2" customWidth="1"/>
    <col min="5636" max="5636" width="9" style="2" customWidth="1"/>
    <col min="5637" max="5637" width="16.42578125" style="2" customWidth="1"/>
    <col min="5638" max="5638" width="13.85546875" style="2" customWidth="1"/>
    <col min="5639" max="5642" width="12.5703125" style="2" customWidth="1"/>
    <col min="5643" max="5643" width="24.28515625" style="2" customWidth="1"/>
    <col min="5644" max="5644" width="64.5703125" style="2" customWidth="1"/>
    <col min="5645" max="5645" width="50.85546875" style="2" customWidth="1"/>
    <col min="5646" max="5648" width="9.140625" style="2" customWidth="1"/>
    <col min="5649" max="5888" width="9.140625" style="2"/>
    <col min="5889" max="5889" width="8.28515625" style="2" bestFit="1" customWidth="1"/>
    <col min="5890" max="5891" width="26.5703125" style="2" customWidth="1"/>
    <col min="5892" max="5892" width="9" style="2" customWidth="1"/>
    <col min="5893" max="5893" width="16.42578125" style="2" customWidth="1"/>
    <col min="5894" max="5894" width="13.85546875" style="2" customWidth="1"/>
    <col min="5895" max="5898" width="12.5703125" style="2" customWidth="1"/>
    <col min="5899" max="5899" width="24.28515625" style="2" customWidth="1"/>
    <col min="5900" max="5900" width="64.5703125" style="2" customWidth="1"/>
    <col min="5901" max="5901" width="50.85546875" style="2" customWidth="1"/>
    <col min="5902" max="5904" width="9.140625" style="2" customWidth="1"/>
    <col min="5905" max="6144" width="9.140625" style="2"/>
    <col min="6145" max="6145" width="8.28515625" style="2" bestFit="1" customWidth="1"/>
    <col min="6146" max="6147" width="26.5703125" style="2" customWidth="1"/>
    <col min="6148" max="6148" width="9" style="2" customWidth="1"/>
    <col min="6149" max="6149" width="16.42578125" style="2" customWidth="1"/>
    <col min="6150" max="6150" width="13.85546875" style="2" customWidth="1"/>
    <col min="6151" max="6154" width="12.5703125" style="2" customWidth="1"/>
    <col min="6155" max="6155" width="24.28515625" style="2" customWidth="1"/>
    <col min="6156" max="6156" width="64.5703125" style="2" customWidth="1"/>
    <col min="6157" max="6157" width="50.85546875" style="2" customWidth="1"/>
    <col min="6158" max="6160" width="9.140625" style="2" customWidth="1"/>
    <col min="6161" max="6400" width="9.140625" style="2"/>
    <col min="6401" max="6401" width="8.28515625" style="2" bestFit="1" customWidth="1"/>
    <col min="6402" max="6403" width="26.5703125" style="2" customWidth="1"/>
    <col min="6404" max="6404" width="9" style="2" customWidth="1"/>
    <col min="6405" max="6405" width="16.42578125" style="2" customWidth="1"/>
    <col min="6406" max="6406" width="13.85546875" style="2" customWidth="1"/>
    <col min="6407" max="6410" width="12.5703125" style="2" customWidth="1"/>
    <col min="6411" max="6411" width="24.28515625" style="2" customWidth="1"/>
    <col min="6412" max="6412" width="64.5703125" style="2" customWidth="1"/>
    <col min="6413" max="6413" width="50.85546875" style="2" customWidth="1"/>
    <col min="6414" max="6416" width="9.140625" style="2" customWidth="1"/>
    <col min="6417" max="6656" width="9.140625" style="2"/>
    <col min="6657" max="6657" width="8.28515625" style="2" bestFit="1" customWidth="1"/>
    <col min="6658" max="6659" width="26.5703125" style="2" customWidth="1"/>
    <col min="6660" max="6660" width="9" style="2" customWidth="1"/>
    <col min="6661" max="6661" width="16.42578125" style="2" customWidth="1"/>
    <col min="6662" max="6662" width="13.85546875" style="2" customWidth="1"/>
    <col min="6663" max="6666" width="12.5703125" style="2" customWidth="1"/>
    <col min="6667" max="6667" width="24.28515625" style="2" customWidth="1"/>
    <col min="6668" max="6668" width="64.5703125" style="2" customWidth="1"/>
    <col min="6669" max="6669" width="50.85546875" style="2" customWidth="1"/>
    <col min="6670" max="6672" width="9.140625" style="2" customWidth="1"/>
    <col min="6673" max="6912" width="9.140625" style="2"/>
    <col min="6913" max="6913" width="8.28515625" style="2" bestFit="1" customWidth="1"/>
    <col min="6914" max="6915" width="26.5703125" style="2" customWidth="1"/>
    <col min="6916" max="6916" width="9" style="2" customWidth="1"/>
    <col min="6917" max="6917" width="16.42578125" style="2" customWidth="1"/>
    <col min="6918" max="6918" width="13.85546875" style="2" customWidth="1"/>
    <col min="6919" max="6922" width="12.5703125" style="2" customWidth="1"/>
    <col min="6923" max="6923" width="24.28515625" style="2" customWidth="1"/>
    <col min="6924" max="6924" width="64.5703125" style="2" customWidth="1"/>
    <col min="6925" max="6925" width="50.85546875" style="2" customWidth="1"/>
    <col min="6926" max="6928" width="9.140625" style="2" customWidth="1"/>
    <col min="6929" max="7168" width="9.140625" style="2"/>
    <col min="7169" max="7169" width="8.28515625" style="2" bestFit="1" customWidth="1"/>
    <col min="7170" max="7171" width="26.5703125" style="2" customWidth="1"/>
    <col min="7172" max="7172" width="9" style="2" customWidth="1"/>
    <col min="7173" max="7173" width="16.42578125" style="2" customWidth="1"/>
    <col min="7174" max="7174" width="13.85546875" style="2" customWidth="1"/>
    <col min="7175" max="7178" width="12.5703125" style="2" customWidth="1"/>
    <col min="7179" max="7179" width="24.28515625" style="2" customWidth="1"/>
    <col min="7180" max="7180" width="64.5703125" style="2" customWidth="1"/>
    <col min="7181" max="7181" width="50.85546875" style="2" customWidth="1"/>
    <col min="7182" max="7184" width="9.140625" style="2" customWidth="1"/>
    <col min="7185" max="7424" width="9.140625" style="2"/>
    <col min="7425" max="7425" width="8.28515625" style="2" bestFit="1" customWidth="1"/>
    <col min="7426" max="7427" width="26.5703125" style="2" customWidth="1"/>
    <col min="7428" max="7428" width="9" style="2" customWidth="1"/>
    <col min="7429" max="7429" width="16.42578125" style="2" customWidth="1"/>
    <col min="7430" max="7430" width="13.85546875" style="2" customWidth="1"/>
    <col min="7431" max="7434" width="12.5703125" style="2" customWidth="1"/>
    <col min="7435" max="7435" width="24.28515625" style="2" customWidth="1"/>
    <col min="7436" max="7436" width="64.5703125" style="2" customWidth="1"/>
    <col min="7437" max="7437" width="50.85546875" style="2" customWidth="1"/>
    <col min="7438" max="7440" width="9.140625" style="2" customWidth="1"/>
    <col min="7441" max="7680" width="9.140625" style="2"/>
    <col min="7681" max="7681" width="8.28515625" style="2" bestFit="1" customWidth="1"/>
    <col min="7682" max="7683" width="26.5703125" style="2" customWidth="1"/>
    <col min="7684" max="7684" width="9" style="2" customWidth="1"/>
    <col min="7685" max="7685" width="16.42578125" style="2" customWidth="1"/>
    <col min="7686" max="7686" width="13.85546875" style="2" customWidth="1"/>
    <col min="7687" max="7690" width="12.5703125" style="2" customWidth="1"/>
    <col min="7691" max="7691" width="24.28515625" style="2" customWidth="1"/>
    <col min="7692" max="7692" width="64.5703125" style="2" customWidth="1"/>
    <col min="7693" max="7693" width="50.85546875" style="2" customWidth="1"/>
    <col min="7694" max="7696" width="9.140625" style="2" customWidth="1"/>
    <col min="7697" max="7936" width="9.140625" style="2"/>
    <col min="7937" max="7937" width="8.28515625" style="2" bestFit="1" customWidth="1"/>
    <col min="7938" max="7939" width="26.5703125" style="2" customWidth="1"/>
    <col min="7940" max="7940" width="9" style="2" customWidth="1"/>
    <col min="7941" max="7941" width="16.42578125" style="2" customWidth="1"/>
    <col min="7942" max="7942" width="13.85546875" style="2" customWidth="1"/>
    <col min="7943" max="7946" width="12.5703125" style="2" customWidth="1"/>
    <col min="7947" max="7947" width="24.28515625" style="2" customWidth="1"/>
    <col min="7948" max="7948" width="64.5703125" style="2" customWidth="1"/>
    <col min="7949" max="7949" width="50.85546875" style="2" customWidth="1"/>
    <col min="7950" max="7952" width="9.140625" style="2" customWidth="1"/>
    <col min="7953" max="8192" width="9.140625" style="2"/>
    <col min="8193" max="8193" width="8.28515625" style="2" bestFit="1" customWidth="1"/>
    <col min="8194" max="8195" width="26.5703125" style="2" customWidth="1"/>
    <col min="8196" max="8196" width="9" style="2" customWidth="1"/>
    <col min="8197" max="8197" width="16.42578125" style="2" customWidth="1"/>
    <col min="8198" max="8198" width="13.85546875" style="2" customWidth="1"/>
    <col min="8199" max="8202" width="12.5703125" style="2" customWidth="1"/>
    <col min="8203" max="8203" width="24.28515625" style="2" customWidth="1"/>
    <col min="8204" max="8204" width="64.5703125" style="2" customWidth="1"/>
    <col min="8205" max="8205" width="50.85546875" style="2" customWidth="1"/>
    <col min="8206" max="8208" width="9.140625" style="2" customWidth="1"/>
    <col min="8209" max="8448" width="9.140625" style="2"/>
    <col min="8449" max="8449" width="8.28515625" style="2" bestFit="1" customWidth="1"/>
    <col min="8450" max="8451" width="26.5703125" style="2" customWidth="1"/>
    <col min="8452" max="8452" width="9" style="2" customWidth="1"/>
    <col min="8453" max="8453" width="16.42578125" style="2" customWidth="1"/>
    <col min="8454" max="8454" width="13.85546875" style="2" customWidth="1"/>
    <col min="8455" max="8458" width="12.5703125" style="2" customWidth="1"/>
    <col min="8459" max="8459" width="24.28515625" style="2" customWidth="1"/>
    <col min="8460" max="8460" width="64.5703125" style="2" customWidth="1"/>
    <col min="8461" max="8461" width="50.85546875" style="2" customWidth="1"/>
    <col min="8462" max="8464" width="9.140625" style="2" customWidth="1"/>
    <col min="8465" max="8704" width="9.140625" style="2"/>
    <col min="8705" max="8705" width="8.28515625" style="2" bestFit="1" customWidth="1"/>
    <col min="8706" max="8707" width="26.5703125" style="2" customWidth="1"/>
    <col min="8708" max="8708" width="9" style="2" customWidth="1"/>
    <col min="8709" max="8709" width="16.42578125" style="2" customWidth="1"/>
    <col min="8710" max="8710" width="13.85546875" style="2" customWidth="1"/>
    <col min="8711" max="8714" width="12.5703125" style="2" customWidth="1"/>
    <col min="8715" max="8715" width="24.28515625" style="2" customWidth="1"/>
    <col min="8716" max="8716" width="64.5703125" style="2" customWidth="1"/>
    <col min="8717" max="8717" width="50.85546875" style="2" customWidth="1"/>
    <col min="8718" max="8720" width="9.140625" style="2" customWidth="1"/>
    <col min="8721" max="8960" width="9.140625" style="2"/>
    <col min="8961" max="8961" width="8.28515625" style="2" bestFit="1" customWidth="1"/>
    <col min="8962" max="8963" width="26.5703125" style="2" customWidth="1"/>
    <col min="8964" max="8964" width="9" style="2" customWidth="1"/>
    <col min="8965" max="8965" width="16.42578125" style="2" customWidth="1"/>
    <col min="8966" max="8966" width="13.85546875" style="2" customWidth="1"/>
    <col min="8967" max="8970" width="12.5703125" style="2" customWidth="1"/>
    <col min="8971" max="8971" width="24.28515625" style="2" customWidth="1"/>
    <col min="8972" max="8972" width="64.5703125" style="2" customWidth="1"/>
    <col min="8973" max="8973" width="50.85546875" style="2" customWidth="1"/>
    <col min="8974" max="8976" width="9.140625" style="2" customWidth="1"/>
    <col min="8977" max="9216" width="9.140625" style="2"/>
    <col min="9217" max="9217" width="8.28515625" style="2" bestFit="1" customWidth="1"/>
    <col min="9218" max="9219" width="26.5703125" style="2" customWidth="1"/>
    <col min="9220" max="9220" width="9" style="2" customWidth="1"/>
    <col min="9221" max="9221" width="16.42578125" style="2" customWidth="1"/>
    <col min="9222" max="9222" width="13.85546875" style="2" customWidth="1"/>
    <col min="9223" max="9226" width="12.5703125" style="2" customWidth="1"/>
    <col min="9227" max="9227" width="24.28515625" style="2" customWidth="1"/>
    <col min="9228" max="9228" width="64.5703125" style="2" customWidth="1"/>
    <col min="9229" max="9229" width="50.85546875" style="2" customWidth="1"/>
    <col min="9230" max="9232" width="9.140625" style="2" customWidth="1"/>
    <col min="9233" max="9472" width="9.140625" style="2"/>
    <col min="9473" max="9473" width="8.28515625" style="2" bestFit="1" customWidth="1"/>
    <col min="9474" max="9475" width="26.5703125" style="2" customWidth="1"/>
    <col min="9476" max="9476" width="9" style="2" customWidth="1"/>
    <col min="9477" max="9477" width="16.42578125" style="2" customWidth="1"/>
    <col min="9478" max="9478" width="13.85546875" style="2" customWidth="1"/>
    <col min="9479" max="9482" width="12.5703125" style="2" customWidth="1"/>
    <col min="9483" max="9483" width="24.28515625" style="2" customWidth="1"/>
    <col min="9484" max="9484" width="64.5703125" style="2" customWidth="1"/>
    <col min="9485" max="9485" width="50.85546875" style="2" customWidth="1"/>
    <col min="9486" max="9488" width="9.140625" style="2" customWidth="1"/>
    <col min="9489" max="9728" width="9.140625" style="2"/>
    <col min="9729" max="9729" width="8.28515625" style="2" bestFit="1" customWidth="1"/>
    <col min="9730" max="9731" width="26.5703125" style="2" customWidth="1"/>
    <col min="9732" max="9732" width="9" style="2" customWidth="1"/>
    <col min="9733" max="9733" width="16.42578125" style="2" customWidth="1"/>
    <col min="9734" max="9734" width="13.85546875" style="2" customWidth="1"/>
    <col min="9735" max="9738" width="12.5703125" style="2" customWidth="1"/>
    <col min="9739" max="9739" width="24.28515625" style="2" customWidth="1"/>
    <col min="9740" max="9740" width="64.5703125" style="2" customWidth="1"/>
    <col min="9741" max="9741" width="50.85546875" style="2" customWidth="1"/>
    <col min="9742" max="9744" width="9.140625" style="2" customWidth="1"/>
    <col min="9745" max="9984" width="9.140625" style="2"/>
    <col min="9985" max="9985" width="8.28515625" style="2" bestFit="1" customWidth="1"/>
    <col min="9986" max="9987" width="26.5703125" style="2" customWidth="1"/>
    <col min="9988" max="9988" width="9" style="2" customWidth="1"/>
    <col min="9989" max="9989" width="16.42578125" style="2" customWidth="1"/>
    <col min="9990" max="9990" width="13.85546875" style="2" customWidth="1"/>
    <col min="9991" max="9994" width="12.5703125" style="2" customWidth="1"/>
    <col min="9995" max="9995" width="24.28515625" style="2" customWidth="1"/>
    <col min="9996" max="9996" width="64.5703125" style="2" customWidth="1"/>
    <col min="9997" max="9997" width="50.85546875" style="2" customWidth="1"/>
    <col min="9998" max="10000" width="9.140625" style="2" customWidth="1"/>
    <col min="10001" max="10240" width="9.140625" style="2"/>
    <col min="10241" max="10241" width="8.28515625" style="2" bestFit="1" customWidth="1"/>
    <col min="10242" max="10243" width="26.5703125" style="2" customWidth="1"/>
    <col min="10244" max="10244" width="9" style="2" customWidth="1"/>
    <col min="10245" max="10245" width="16.42578125" style="2" customWidth="1"/>
    <col min="10246" max="10246" width="13.85546875" style="2" customWidth="1"/>
    <col min="10247" max="10250" width="12.5703125" style="2" customWidth="1"/>
    <col min="10251" max="10251" width="24.28515625" style="2" customWidth="1"/>
    <col min="10252" max="10252" width="64.5703125" style="2" customWidth="1"/>
    <col min="10253" max="10253" width="50.85546875" style="2" customWidth="1"/>
    <col min="10254" max="10256" width="9.140625" style="2" customWidth="1"/>
    <col min="10257" max="10496" width="9.140625" style="2"/>
    <col min="10497" max="10497" width="8.28515625" style="2" bestFit="1" customWidth="1"/>
    <col min="10498" max="10499" width="26.5703125" style="2" customWidth="1"/>
    <col min="10500" max="10500" width="9" style="2" customWidth="1"/>
    <col min="10501" max="10501" width="16.42578125" style="2" customWidth="1"/>
    <col min="10502" max="10502" width="13.85546875" style="2" customWidth="1"/>
    <col min="10503" max="10506" width="12.5703125" style="2" customWidth="1"/>
    <col min="10507" max="10507" width="24.28515625" style="2" customWidth="1"/>
    <col min="10508" max="10508" width="64.5703125" style="2" customWidth="1"/>
    <col min="10509" max="10509" width="50.85546875" style="2" customWidth="1"/>
    <col min="10510" max="10512" width="9.140625" style="2" customWidth="1"/>
    <col min="10513" max="10752" width="9.140625" style="2"/>
    <col min="10753" max="10753" width="8.28515625" style="2" bestFit="1" customWidth="1"/>
    <col min="10754" max="10755" width="26.5703125" style="2" customWidth="1"/>
    <col min="10756" max="10756" width="9" style="2" customWidth="1"/>
    <col min="10757" max="10757" width="16.42578125" style="2" customWidth="1"/>
    <col min="10758" max="10758" width="13.85546875" style="2" customWidth="1"/>
    <col min="10759" max="10762" width="12.5703125" style="2" customWidth="1"/>
    <col min="10763" max="10763" width="24.28515625" style="2" customWidth="1"/>
    <col min="10764" max="10764" width="64.5703125" style="2" customWidth="1"/>
    <col min="10765" max="10765" width="50.85546875" style="2" customWidth="1"/>
    <col min="10766" max="10768" width="9.140625" style="2" customWidth="1"/>
    <col min="10769" max="11008" width="9.140625" style="2"/>
    <col min="11009" max="11009" width="8.28515625" style="2" bestFit="1" customWidth="1"/>
    <col min="11010" max="11011" width="26.5703125" style="2" customWidth="1"/>
    <col min="11012" max="11012" width="9" style="2" customWidth="1"/>
    <col min="11013" max="11013" width="16.42578125" style="2" customWidth="1"/>
    <col min="11014" max="11014" width="13.85546875" style="2" customWidth="1"/>
    <col min="11015" max="11018" width="12.5703125" style="2" customWidth="1"/>
    <col min="11019" max="11019" width="24.28515625" style="2" customWidth="1"/>
    <col min="11020" max="11020" width="64.5703125" style="2" customWidth="1"/>
    <col min="11021" max="11021" width="50.85546875" style="2" customWidth="1"/>
    <col min="11022" max="11024" width="9.140625" style="2" customWidth="1"/>
    <col min="11025" max="11264" width="9.140625" style="2"/>
    <col min="11265" max="11265" width="8.28515625" style="2" bestFit="1" customWidth="1"/>
    <col min="11266" max="11267" width="26.5703125" style="2" customWidth="1"/>
    <col min="11268" max="11268" width="9" style="2" customWidth="1"/>
    <col min="11269" max="11269" width="16.42578125" style="2" customWidth="1"/>
    <col min="11270" max="11270" width="13.85546875" style="2" customWidth="1"/>
    <col min="11271" max="11274" width="12.5703125" style="2" customWidth="1"/>
    <col min="11275" max="11275" width="24.28515625" style="2" customWidth="1"/>
    <col min="11276" max="11276" width="64.5703125" style="2" customWidth="1"/>
    <col min="11277" max="11277" width="50.85546875" style="2" customWidth="1"/>
    <col min="11278" max="11280" width="9.140625" style="2" customWidth="1"/>
    <col min="11281" max="11520" width="9.140625" style="2"/>
    <col min="11521" max="11521" width="8.28515625" style="2" bestFit="1" customWidth="1"/>
    <col min="11522" max="11523" width="26.5703125" style="2" customWidth="1"/>
    <col min="11524" max="11524" width="9" style="2" customWidth="1"/>
    <col min="11525" max="11525" width="16.42578125" style="2" customWidth="1"/>
    <col min="11526" max="11526" width="13.85546875" style="2" customWidth="1"/>
    <col min="11527" max="11530" width="12.5703125" style="2" customWidth="1"/>
    <col min="11531" max="11531" width="24.28515625" style="2" customWidth="1"/>
    <col min="11532" max="11532" width="64.5703125" style="2" customWidth="1"/>
    <col min="11533" max="11533" width="50.85546875" style="2" customWidth="1"/>
    <col min="11534" max="11536" width="9.140625" style="2" customWidth="1"/>
    <col min="11537" max="11776" width="9.140625" style="2"/>
    <col min="11777" max="11777" width="8.28515625" style="2" bestFit="1" customWidth="1"/>
    <col min="11778" max="11779" width="26.5703125" style="2" customWidth="1"/>
    <col min="11780" max="11780" width="9" style="2" customWidth="1"/>
    <col min="11781" max="11781" width="16.42578125" style="2" customWidth="1"/>
    <col min="11782" max="11782" width="13.85546875" style="2" customWidth="1"/>
    <col min="11783" max="11786" width="12.5703125" style="2" customWidth="1"/>
    <col min="11787" max="11787" width="24.28515625" style="2" customWidth="1"/>
    <col min="11788" max="11788" width="64.5703125" style="2" customWidth="1"/>
    <col min="11789" max="11789" width="50.85546875" style="2" customWidth="1"/>
    <col min="11790" max="11792" width="9.140625" style="2" customWidth="1"/>
    <col min="11793" max="12032" width="9.140625" style="2"/>
    <col min="12033" max="12033" width="8.28515625" style="2" bestFit="1" customWidth="1"/>
    <col min="12034" max="12035" width="26.5703125" style="2" customWidth="1"/>
    <col min="12036" max="12036" width="9" style="2" customWidth="1"/>
    <col min="12037" max="12037" width="16.42578125" style="2" customWidth="1"/>
    <col min="12038" max="12038" width="13.85546875" style="2" customWidth="1"/>
    <col min="12039" max="12042" width="12.5703125" style="2" customWidth="1"/>
    <col min="12043" max="12043" width="24.28515625" style="2" customWidth="1"/>
    <col min="12044" max="12044" width="64.5703125" style="2" customWidth="1"/>
    <col min="12045" max="12045" width="50.85546875" style="2" customWidth="1"/>
    <col min="12046" max="12048" width="9.140625" style="2" customWidth="1"/>
    <col min="12049" max="12288" width="9.140625" style="2"/>
    <col min="12289" max="12289" width="8.28515625" style="2" bestFit="1" customWidth="1"/>
    <col min="12290" max="12291" width="26.5703125" style="2" customWidth="1"/>
    <col min="12292" max="12292" width="9" style="2" customWidth="1"/>
    <col min="12293" max="12293" width="16.42578125" style="2" customWidth="1"/>
    <col min="12294" max="12294" width="13.85546875" style="2" customWidth="1"/>
    <col min="12295" max="12298" width="12.5703125" style="2" customWidth="1"/>
    <col min="12299" max="12299" width="24.28515625" style="2" customWidth="1"/>
    <col min="12300" max="12300" width="64.5703125" style="2" customWidth="1"/>
    <col min="12301" max="12301" width="50.85546875" style="2" customWidth="1"/>
    <col min="12302" max="12304" width="9.140625" style="2" customWidth="1"/>
    <col min="12305" max="12544" width="9.140625" style="2"/>
    <col min="12545" max="12545" width="8.28515625" style="2" bestFit="1" customWidth="1"/>
    <col min="12546" max="12547" width="26.5703125" style="2" customWidth="1"/>
    <col min="12548" max="12548" width="9" style="2" customWidth="1"/>
    <col min="12549" max="12549" width="16.42578125" style="2" customWidth="1"/>
    <col min="12550" max="12550" width="13.85546875" style="2" customWidth="1"/>
    <col min="12551" max="12554" width="12.5703125" style="2" customWidth="1"/>
    <col min="12555" max="12555" width="24.28515625" style="2" customWidth="1"/>
    <col min="12556" max="12556" width="64.5703125" style="2" customWidth="1"/>
    <col min="12557" max="12557" width="50.85546875" style="2" customWidth="1"/>
    <col min="12558" max="12560" width="9.140625" style="2" customWidth="1"/>
    <col min="12561" max="12800" width="9.140625" style="2"/>
    <col min="12801" max="12801" width="8.28515625" style="2" bestFit="1" customWidth="1"/>
    <col min="12802" max="12803" width="26.5703125" style="2" customWidth="1"/>
    <col min="12804" max="12804" width="9" style="2" customWidth="1"/>
    <col min="12805" max="12805" width="16.42578125" style="2" customWidth="1"/>
    <col min="12806" max="12806" width="13.85546875" style="2" customWidth="1"/>
    <col min="12807" max="12810" width="12.5703125" style="2" customWidth="1"/>
    <col min="12811" max="12811" width="24.28515625" style="2" customWidth="1"/>
    <col min="12812" max="12812" width="64.5703125" style="2" customWidth="1"/>
    <col min="12813" max="12813" width="50.85546875" style="2" customWidth="1"/>
    <col min="12814" max="12816" width="9.140625" style="2" customWidth="1"/>
    <col min="12817" max="13056" width="9.140625" style="2"/>
    <col min="13057" max="13057" width="8.28515625" style="2" bestFit="1" customWidth="1"/>
    <col min="13058" max="13059" width="26.5703125" style="2" customWidth="1"/>
    <col min="13060" max="13060" width="9" style="2" customWidth="1"/>
    <col min="13061" max="13061" width="16.42578125" style="2" customWidth="1"/>
    <col min="13062" max="13062" width="13.85546875" style="2" customWidth="1"/>
    <col min="13063" max="13066" width="12.5703125" style="2" customWidth="1"/>
    <col min="13067" max="13067" width="24.28515625" style="2" customWidth="1"/>
    <col min="13068" max="13068" width="64.5703125" style="2" customWidth="1"/>
    <col min="13069" max="13069" width="50.85546875" style="2" customWidth="1"/>
    <col min="13070" max="13072" width="9.140625" style="2" customWidth="1"/>
    <col min="13073" max="13312" width="9.140625" style="2"/>
    <col min="13313" max="13313" width="8.28515625" style="2" bestFit="1" customWidth="1"/>
    <col min="13314" max="13315" width="26.5703125" style="2" customWidth="1"/>
    <col min="13316" max="13316" width="9" style="2" customWidth="1"/>
    <col min="13317" max="13317" width="16.42578125" style="2" customWidth="1"/>
    <col min="13318" max="13318" width="13.85546875" style="2" customWidth="1"/>
    <col min="13319" max="13322" width="12.5703125" style="2" customWidth="1"/>
    <col min="13323" max="13323" width="24.28515625" style="2" customWidth="1"/>
    <col min="13324" max="13324" width="64.5703125" style="2" customWidth="1"/>
    <col min="13325" max="13325" width="50.85546875" style="2" customWidth="1"/>
    <col min="13326" max="13328" width="9.140625" style="2" customWidth="1"/>
    <col min="13329" max="13568" width="9.140625" style="2"/>
    <col min="13569" max="13569" width="8.28515625" style="2" bestFit="1" customWidth="1"/>
    <col min="13570" max="13571" width="26.5703125" style="2" customWidth="1"/>
    <col min="13572" max="13572" width="9" style="2" customWidth="1"/>
    <col min="13573" max="13573" width="16.42578125" style="2" customWidth="1"/>
    <col min="13574" max="13574" width="13.85546875" style="2" customWidth="1"/>
    <col min="13575" max="13578" width="12.5703125" style="2" customWidth="1"/>
    <col min="13579" max="13579" width="24.28515625" style="2" customWidth="1"/>
    <col min="13580" max="13580" width="64.5703125" style="2" customWidth="1"/>
    <col min="13581" max="13581" width="50.85546875" style="2" customWidth="1"/>
    <col min="13582" max="13584" width="9.140625" style="2" customWidth="1"/>
    <col min="13585" max="13824" width="9.140625" style="2"/>
    <col min="13825" max="13825" width="8.28515625" style="2" bestFit="1" customWidth="1"/>
    <col min="13826" max="13827" width="26.5703125" style="2" customWidth="1"/>
    <col min="13828" max="13828" width="9" style="2" customWidth="1"/>
    <col min="13829" max="13829" width="16.42578125" style="2" customWidth="1"/>
    <col min="13830" max="13830" width="13.85546875" style="2" customWidth="1"/>
    <col min="13831" max="13834" width="12.5703125" style="2" customWidth="1"/>
    <col min="13835" max="13835" width="24.28515625" style="2" customWidth="1"/>
    <col min="13836" max="13836" width="64.5703125" style="2" customWidth="1"/>
    <col min="13837" max="13837" width="50.85546875" style="2" customWidth="1"/>
    <col min="13838" max="13840" width="9.140625" style="2" customWidth="1"/>
    <col min="13841" max="14080" width="9.140625" style="2"/>
    <col min="14081" max="14081" width="8.28515625" style="2" bestFit="1" customWidth="1"/>
    <col min="14082" max="14083" width="26.5703125" style="2" customWidth="1"/>
    <col min="14084" max="14084" width="9" style="2" customWidth="1"/>
    <col min="14085" max="14085" width="16.42578125" style="2" customWidth="1"/>
    <col min="14086" max="14086" width="13.85546875" style="2" customWidth="1"/>
    <col min="14087" max="14090" width="12.5703125" style="2" customWidth="1"/>
    <col min="14091" max="14091" width="24.28515625" style="2" customWidth="1"/>
    <col min="14092" max="14092" width="64.5703125" style="2" customWidth="1"/>
    <col min="14093" max="14093" width="50.85546875" style="2" customWidth="1"/>
    <col min="14094" max="14096" width="9.140625" style="2" customWidth="1"/>
    <col min="14097" max="14336" width="9.140625" style="2"/>
    <col min="14337" max="14337" width="8.28515625" style="2" bestFit="1" customWidth="1"/>
    <col min="14338" max="14339" width="26.5703125" style="2" customWidth="1"/>
    <col min="14340" max="14340" width="9" style="2" customWidth="1"/>
    <col min="14341" max="14341" width="16.42578125" style="2" customWidth="1"/>
    <col min="14342" max="14342" width="13.85546875" style="2" customWidth="1"/>
    <col min="14343" max="14346" width="12.5703125" style="2" customWidth="1"/>
    <col min="14347" max="14347" width="24.28515625" style="2" customWidth="1"/>
    <col min="14348" max="14348" width="64.5703125" style="2" customWidth="1"/>
    <col min="14349" max="14349" width="50.85546875" style="2" customWidth="1"/>
    <col min="14350" max="14352" width="9.140625" style="2" customWidth="1"/>
    <col min="14353" max="14592" width="9.140625" style="2"/>
    <col min="14593" max="14593" width="8.28515625" style="2" bestFit="1" customWidth="1"/>
    <col min="14594" max="14595" width="26.5703125" style="2" customWidth="1"/>
    <col min="14596" max="14596" width="9" style="2" customWidth="1"/>
    <col min="14597" max="14597" width="16.42578125" style="2" customWidth="1"/>
    <col min="14598" max="14598" width="13.85546875" style="2" customWidth="1"/>
    <col min="14599" max="14602" width="12.5703125" style="2" customWidth="1"/>
    <col min="14603" max="14603" width="24.28515625" style="2" customWidth="1"/>
    <col min="14604" max="14604" width="64.5703125" style="2" customWidth="1"/>
    <col min="14605" max="14605" width="50.85546875" style="2" customWidth="1"/>
    <col min="14606" max="14608" width="9.140625" style="2" customWidth="1"/>
    <col min="14609" max="14848" width="9.140625" style="2"/>
    <col min="14849" max="14849" width="8.28515625" style="2" bestFit="1" customWidth="1"/>
    <col min="14850" max="14851" width="26.5703125" style="2" customWidth="1"/>
    <col min="14852" max="14852" width="9" style="2" customWidth="1"/>
    <col min="14853" max="14853" width="16.42578125" style="2" customWidth="1"/>
    <col min="14854" max="14854" width="13.85546875" style="2" customWidth="1"/>
    <col min="14855" max="14858" width="12.5703125" style="2" customWidth="1"/>
    <col min="14859" max="14859" width="24.28515625" style="2" customWidth="1"/>
    <col min="14860" max="14860" width="64.5703125" style="2" customWidth="1"/>
    <col min="14861" max="14861" width="50.85546875" style="2" customWidth="1"/>
    <col min="14862" max="14864" width="9.140625" style="2" customWidth="1"/>
    <col min="14865" max="15104" width="9.140625" style="2"/>
    <col min="15105" max="15105" width="8.28515625" style="2" bestFit="1" customWidth="1"/>
    <col min="15106" max="15107" width="26.5703125" style="2" customWidth="1"/>
    <col min="15108" max="15108" width="9" style="2" customWidth="1"/>
    <col min="15109" max="15109" width="16.42578125" style="2" customWidth="1"/>
    <col min="15110" max="15110" width="13.85546875" style="2" customWidth="1"/>
    <col min="15111" max="15114" width="12.5703125" style="2" customWidth="1"/>
    <col min="15115" max="15115" width="24.28515625" style="2" customWidth="1"/>
    <col min="15116" max="15116" width="64.5703125" style="2" customWidth="1"/>
    <col min="15117" max="15117" width="50.85546875" style="2" customWidth="1"/>
    <col min="15118" max="15120" width="9.140625" style="2" customWidth="1"/>
    <col min="15121" max="15360" width="9.140625" style="2"/>
    <col min="15361" max="15361" width="8.28515625" style="2" bestFit="1" customWidth="1"/>
    <col min="15362" max="15363" width="26.5703125" style="2" customWidth="1"/>
    <col min="15364" max="15364" width="9" style="2" customWidth="1"/>
    <col min="15365" max="15365" width="16.42578125" style="2" customWidth="1"/>
    <col min="15366" max="15366" width="13.85546875" style="2" customWidth="1"/>
    <col min="15367" max="15370" width="12.5703125" style="2" customWidth="1"/>
    <col min="15371" max="15371" width="24.28515625" style="2" customWidth="1"/>
    <col min="15372" max="15372" width="64.5703125" style="2" customWidth="1"/>
    <col min="15373" max="15373" width="50.85546875" style="2" customWidth="1"/>
    <col min="15374" max="15376" width="9.140625" style="2" customWidth="1"/>
    <col min="15377" max="15616" width="9.140625" style="2"/>
    <col min="15617" max="15617" width="8.28515625" style="2" bestFit="1" customWidth="1"/>
    <col min="15618" max="15619" width="26.5703125" style="2" customWidth="1"/>
    <col min="15620" max="15620" width="9" style="2" customWidth="1"/>
    <col min="15621" max="15621" width="16.42578125" style="2" customWidth="1"/>
    <col min="15622" max="15622" width="13.85546875" style="2" customWidth="1"/>
    <col min="15623" max="15626" width="12.5703125" style="2" customWidth="1"/>
    <col min="15627" max="15627" width="24.28515625" style="2" customWidth="1"/>
    <col min="15628" max="15628" width="64.5703125" style="2" customWidth="1"/>
    <col min="15629" max="15629" width="50.85546875" style="2" customWidth="1"/>
    <col min="15630" max="15632" width="9.140625" style="2" customWidth="1"/>
    <col min="15633" max="15872" width="9.140625" style="2"/>
    <col min="15873" max="15873" width="8.28515625" style="2" bestFit="1" customWidth="1"/>
    <col min="15874" max="15875" width="26.5703125" style="2" customWidth="1"/>
    <col min="15876" max="15876" width="9" style="2" customWidth="1"/>
    <col min="15877" max="15877" width="16.42578125" style="2" customWidth="1"/>
    <col min="15878" max="15878" width="13.85546875" style="2" customWidth="1"/>
    <col min="15879" max="15882" width="12.5703125" style="2" customWidth="1"/>
    <col min="15883" max="15883" width="24.28515625" style="2" customWidth="1"/>
    <col min="15884" max="15884" width="64.5703125" style="2" customWidth="1"/>
    <col min="15885" max="15885" width="50.85546875" style="2" customWidth="1"/>
    <col min="15886" max="15888" width="9.140625" style="2" customWidth="1"/>
    <col min="15889" max="16128" width="9.140625" style="2"/>
    <col min="16129" max="16129" width="8.28515625" style="2" bestFit="1" customWidth="1"/>
    <col min="16130" max="16131" width="26.5703125" style="2" customWidth="1"/>
    <col min="16132" max="16132" width="9" style="2" customWidth="1"/>
    <col min="16133" max="16133" width="16.42578125" style="2" customWidth="1"/>
    <col min="16134" max="16134" width="13.85546875" style="2" customWidth="1"/>
    <col min="16135" max="16138" width="12.5703125" style="2" customWidth="1"/>
    <col min="16139" max="16139" width="24.28515625" style="2" customWidth="1"/>
    <col min="16140" max="16140" width="64.5703125" style="2" customWidth="1"/>
    <col min="16141" max="16141" width="50.85546875" style="2" customWidth="1"/>
    <col min="16142" max="16144" width="9.140625" style="2" customWidth="1"/>
    <col min="16145" max="16384" width="9.140625" style="2"/>
  </cols>
  <sheetData>
    <row r="1" spans="1:13" s="16" customFormat="1" ht="56.25" customHeight="1" x14ac:dyDescent="0.2">
      <c r="D1" s="32"/>
      <c r="E1" s="32"/>
      <c r="F1" s="32"/>
      <c r="G1" s="32"/>
      <c r="H1" s="32"/>
      <c r="I1" s="83" t="s">
        <v>461</v>
      </c>
      <c r="J1" s="83"/>
      <c r="K1" s="83"/>
      <c r="L1" s="38"/>
      <c r="M1" s="17"/>
    </row>
    <row r="2" spans="1:13" s="16" customFormat="1" ht="68.25" customHeight="1" x14ac:dyDescent="0.2">
      <c r="F2" s="32"/>
      <c r="G2" s="32"/>
      <c r="H2" s="37"/>
      <c r="I2" s="84" t="s">
        <v>412</v>
      </c>
      <c r="J2" s="84"/>
      <c r="K2" s="84"/>
      <c r="L2" s="32"/>
      <c r="M2" s="17"/>
    </row>
    <row r="3" spans="1:13" s="17" customFormat="1" ht="26.25" customHeight="1" x14ac:dyDescent="0.2">
      <c r="A3" s="93" t="s">
        <v>167</v>
      </c>
      <c r="B3" s="93"/>
      <c r="C3" s="93"/>
      <c r="D3" s="93"/>
      <c r="E3" s="93"/>
      <c r="F3" s="93"/>
      <c r="G3" s="93"/>
      <c r="H3" s="93"/>
      <c r="I3" s="93"/>
      <c r="J3" s="93"/>
      <c r="K3" s="30"/>
    </row>
    <row r="4" spans="1:13" s="17" customFormat="1" ht="15.75" x14ac:dyDescent="0.2">
      <c r="A4" s="93" t="s">
        <v>168</v>
      </c>
      <c r="B4" s="93"/>
      <c r="C4" s="93"/>
      <c r="D4" s="93"/>
      <c r="E4" s="93"/>
      <c r="F4" s="93"/>
      <c r="G4" s="93"/>
      <c r="H4" s="93"/>
      <c r="I4" s="93"/>
      <c r="J4" s="93"/>
      <c r="K4" s="30"/>
    </row>
    <row r="5" spans="1:13" s="17" customFormat="1" ht="15.75" x14ac:dyDescent="0.2">
      <c r="A5" s="93"/>
      <c r="B5" s="93"/>
      <c r="C5" s="93"/>
      <c r="D5" s="93"/>
      <c r="E5" s="93"/>
      <c r="F5" s="93"/>
      <c r="G5" s="93"/>
      <c r="H5" s="93"/>
      <c r="I5" s="93"/>
      <c r="J5" s="93"/>
      <c r="K5" s="30"/>
    </row>
    <row r="6" spans="1:13" s="16" customFormat="1" ht="60" customHeight="1" x14ac:dyDescent="0.2">
      <c r="A6" s="94" t="s">
        <v>39</v>
      </c>
      <c r="B6" s="94" t="s">
        <v>321</v>
      </c>
      <c r="C6" s="94" t="s">
        <v>57</v>
      </c>
      <c r="D6" s="94" t="s">
        <v>58</v>
      </c>
      <c r="E6" s="94" t="s">
        <v>393</v>
      </c>
      <c r="F6" s="94" t="s">
        <v>59</v>
      </c>
      <c r="G6" s="94"/>
      <c r="H6" s="94"/>
      <c r="I6" s="94"/>
      <c r="J6" s="94"/>
      <c r="K6" s="95"/>
      <c r="L6" s="32"/>
      <c r="M6" s="17"/>
    </row>
    <row r="7" spans="1:13" s="16" customFormat="1" ht="64.5" customHeight="1" x14ac:dyDescent="0.2">
      <c r="A7" s="94"/>
      <c r="B7" s="94"/>
      <c r="C7" s="95"/>
      <c r="D7" s="94"/>
      <c r="E7" s="94"/>
      <c r="F7" s="59" t="s">
        <v>93</v>
      </c>
      <c r="G7" s="59" t="s">
        <v>94</v>
      </c>
      <c r="H7" s="59" t="s">
        <v>95</v>
      </c>
      <c r="I7" s="59" t="s">
        <v>96</v>
      </c>
      <c r="J7" s="59" t="s">
        <v>326</v>
      </c>
      <c r="K7" s="19" t="s">
        <v>166</v>
      </c>
      <c r="L7" s="32"/>
      <c r="M7" s="17"/>
    </row>
    <row r="8" spans="1:13" s="18" customFormat="1" ht="11.25" x14ac:dyDescent="0.2">
      <c r="A8" s="35">
        <v>1</v>
      </c>
      <c r="B8" s="35">
        <v>2</v>
      </c>
      <c r="C8" s="35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9"/>
      <c r="M8" s="40"/>
    </row>
    <row r="9" spans="1:13" s="27" customFormat="1" ht="36" customHeight="1" x14ac:dyDescent="0.2">
      <c r="A9" s="19" t="s">
        <v>26</v>
      </c>
      <c r="B9" s="88" t="s">
        <v>120</v>
      </c>
      <c r="C9" s="91"/>
      <c r="D9" s="91"/>
      <c r="E9" s="91"/>
      <c r="F9" s="91"/>
      <c r="G9" s="91"/>
      <c r="H9" s="91"/>
      <c r="I9" s="91"/>
      <c r="J9" s="91"/>
      <c r="K9" s="92"/>
      <c r="L9" s="32"/>
      <c r="M9" s="17"/>
    </row>
    <row r="10" spans="1:13" s="27" customFormat="1" ht="143.25" customHeight="1" x14ac:dyDescent="0.2">
      <c r="A10" s="23"/>
      <c r="B10" s="45" t="s">
        <v>340</v>
      </c>
      <c r="C10" s="51" t="s">
        <v>338</v>
      </c>
      <c r="D10" s="19" t="s">
        <v>62</v>
      </c>
      <c r="E10" s="19">
        <v>2241</v>
      </c>
      <c r="F10" s="19">
        <v>2129</v>
      </c>
      <c r="G10" s="19">
        <v>1889</v>
      </c>
      <c r="H10" s="19">
        <v>2137</v>
      </c>
      <c r="I10" s="19">
        <v>2030</v>
      </c>
      <c r="J10" s="19">
        <v>1928</v>
      </c>
      <c r="K10" s="19" t="s">
        <v>341</v>
      </c>
      <c r="L10" s="34"/>
      <c r="M10" s="34"/>
    </row>
    <row r="11" spans="1:13" s="27" customFormat="1" ht="140.25" customHeight="1" x14ac:dyDescent="0.2">
      <c r="A11" s="23" t="s">
        <v>25</v>
      </c>
      <c r="B11" s="46" t="s">
        <v>343</v>
      </c>
      <c r="C11" s="19" t="s">
        <v>345</v>
      </c>
      <c r="D11" s="52" t="s">
        <v>111</v>
      </c>
      <c r="E11" s="53">
        <v>99</v>
      </c>
      <c r="F11" s="53">
        <v>99.2</v>
      </c>
      <c r="G11" s="53">
        <v>99.43</v>
      </c>
      <c r="H11" s="52">
        <v>100</v>
      </c>
      <c r="I11" s="52">
        <v>100</v>
      </c>
      <c r="J11" s="52">
        <v>100</v>
      </c>
      <c r="K11" s="54" t="s">
        <v>336</v>
      </c>
      <c r="L11" s="34"/>
      <c r="M11" s="34"/>
    </row>
    <row r="12" spans="1:13" s="27" customFormat="1" ht="93" customHeight="1" x14ac:dyDescent="0.2">
      <c r="A12" s="23" t="s">
        <v>24</v>
      </c>
      <c r="B12" s="46" t="s">
        <v>363</v>
      </c>
      <c r="C12" s="19" t="s">
        <v>345</v>
      </c>
      <c r="D12" s="19" t="s">
        <v>111</v>
      </c>
      <c r="E12" s="43">
        <v>100</v>
      </c>
      <c r="F12" s="43">
        <v>105</v>
      </c>
      <c r="G12" s="43">
        <v>110</v>
      </c>
      <c r="H12" s="19">
        <v>115</v>
      </c>
      <c r="I12" s="19">
        <v>120</v>
      </c>
      <c r="J12" s="19">
        <v>125</v>
      </c>
      <c r="K12" s="54" t="s">
        <v>337</v>
      </c>
      <c r="L12" s="32"/>
      <c r="M12" s="17"/>
    </row>
    <row r="13" spans="1:13" s="27" customFormat="1" ht="117" customHeight="1" x14ac:dyDescent="0.2">
      <c r="A13" s="23" t="s">
        <v>23</v>
      </c>
      <c r="B13" s="31" t="s">
        <v>344</v>
      </c>
      <c r="C13" s="19" t="s">
        <v>345</v>
      </c>
      <c r="D13" s="19" t="s">
        <v>111</v>
      </c>
      <c r="E13" s="43">
        <v>100</v>
      </c>
      <c r="F13" s="43">
        <v>99.9</v>
      </c>
      <c r="G13" s="43">
        <v>99.8</v>
      </c>
      <c r="H13" s="19">
        <v>99.7</v>
      </c>
      <c r="I13" s="19">
        <v>99.6</v>
      </c>
      <c r="J13" s="19">
        <v>99.5</v>
      </c>
      <c r="K13" s="47" t="s">
        <v>350</v>
      </c>
      <c r="L13" s="32"/>
      <c r="M13" s="17"/>
    </row>
    <row r="14" spans="1:13" s="27" customFormat="1" ht="216.75" customHeight="1" x14ac:dyDescent="0.2">
      <c r="A14" s="23" t="s">
        <v>22</v>
      </c>
      <c r="B14" s="45" t="s">
        <v>442</v>
      </c>
      <c r="C14" s="19" t="s">
        <v>345</v>
      </c>
      <c r="D14" s="78" t="s">
        <v>112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47" t="s">
        <v>351</v>
      </c>
      <c r="L14" s="32"/>
      <c r="M14" s="17"/>
    </row>
    <row r="15" spans="1:13" s="27" customFormat="1" ht="208.5" customHeight="1" x14ac:dyDescent="0.2">
      <c r="A15" s="23" t="s">
        <v>21</v>
      </c>
      <c r="B15" s="45" t="s">
        <v>443</v>
      </c>
      <c r="C15" s="60" t="s">
        <v>121</v>
      </c>
      <c r="D15" s="19" t="s">
        <v>111</v>
      </c>
      <c r="E15" s="19">
        <v>50</v>
      </c>
      <c r="F15" s="19">
        <v>50</v>
      </c>
      <c r="G15" s="19" t="s">
        <v>77</v>
      </c>
      <c r="H15" s="19" t="s">
        <v>77</v>
      </c>
      <c r="I15" s="19" t="s">
        <v>77</v>
      </c>
      <c r="J15" s="19" t="s">
        <v>77</v>
      </c>
      <c r="K15" s="47" t="s">
        <v>352</v>
      </c>
      <c r="L15" s="32"/>
      <c r="M15" s="17"/>
    </row>
    <row r="16" spans="1:13" s="27" customFormat="1" ht="237.75" customHeight="1" x14ac:dyDescent="0.2">
      <c r="A16" s="23" t="s">
        <v>83</v>
      </c>
      <c r="B16" s="45" t="s">
        <v>444</v>
      </c>
      <c r="C16" s="60" t="s">
        <v>121</v>
      </c>
      <c r="D16" s="19" t="s">
        <v>111</v>
      </c>
      <c r="E16" s="19">
        <v>20</v>
      </c>
      <c r="F16" s="19">
        <v>12.5</v>
      </c>
      <c r="G16" s="19" t="s">
        <v>77</v>
      </c>
      <c r="H16" s="19" t="s">
        <v>77</v>
      </c>
      <c r="I16" s="19" t="s">
        <v>77</v>
      </c>
      <c r="J16" s="19" t="s">
        <v>77</v>
      </c>
      <c r="K16" s="47" t="s">
        <v>353</v>
      </c>
      <c r="L16" s="32"/>
      <c r="M16" s="17"/>
    </row>
    <row r="17" spans="1:13" s="27" customFormat="1" ht="243" customHeight="1" x14ac:dyDescent="0.2">
      <c r="A17" s="23" t="s">
        <v>84</v>
      </c>
      <c r="B17" s="45" t="s">
        <v>445</v>
      </c>
      <c r="C17" s="60" t="s">
        <v>121</v>
      </c>
      <c r="D17" s="19" t="s">
        <v>111</v>
      </c>
      <c r="E17" s="19">
        <v>99</v>
      </c>
      <c r="F17" s="43">
        <v>100</v>
      </c>
      <c r="G17" s="19" t="s">
        <v>77</v>
      </c>
      <c r="H17" s="19" t="s">
        <v>77</v>
      </c>
      <c r="I17" s="19" t="s">
        <v>77</v>
      </c>
      <c r="J17" s="19" t="s">
        <v>77</v>
      </c>
      <c r="K17" s="47" t="s">
        <v>352</v>
      </c>
      <c r="L17" s="32"/>
      <c r="M17" s="17"/>
    </row>
    <row r="18" spans="1:13" s="16" customFormat="1" ht="225.75" customHeight="1" x14ac:dyDescent="0.2">
      <c r="A18" s="20" t="s">
        <v>85</v>
      </c>
      <c r="B18" s="46" t="s">
        <v>446</v>
      </c>
      <c r="C18" s="19" t="s">
        <v>338</v>
      </c>
      <c r="D18" s="78" t="s">
        <v>169</v>
      </c>
      <c r="E18" s="19">
        <v>1993</v>
      </c>
      <c r="F18" s="19" t="s">
        <v>77</v>
      </c>
      <c r="G18" s="19">
        <v>2100</v>
      </c>
      <c r="H18" s="19">
        <v>2588</v>
      </c>
      <c r="I18" s="19">
        <v>2717</v>
      </c>
      <c r="J18" s="19">
        <v>2852</v>
      </c>
      <c r="K18" s="47" t="s">
        <v>352</v>
      </c>
      <c r="L18" s="32"/>
      <c r="M18" s="17"/>
    </row>
    <row r="19" spans="1:13" s="16" customFormat="1" ht="229.5" customHeight="1" x14ac:dyDescent="0.2">
      <c r="A19" s="23" t="s">
        <v>86</v>
      </c>
      <c r="B19" s="46" t="s">
        <v>447</v>
      </c>
      <c r="C19" s="19" t="s">
        <v>345</v>
      </c>
      <c r="D19" s="19" t="s">
        <v>111</v>
      </c>
      <c r="E19" s="19">
        <v>100</v>
      </c>
      <c r="F19" s="43">
        <v>102</v>
      </c>
      <c r="G19" s="19">
        <v>104</v>
      </c>
      <c r="H19" s="19">
        <v>106</v>
      </c>
      <c r="I19" s="19">
        <v>108</v>
      </c>
      <c r="J19" s="19">
        <v>110</v>
      </c>
      <c r="K19" s="47" t="s">
        <v>354</v>
      </c>
      <c r="L19" s="32"/>
      <c r="M19" s="17"/>
    </row>
    <row r="20" spans="1:13" s="16" customFormat="1" ht="229.5" customHeight="1" x14ac:dyDescent="0.2">
      <c r="A20" s="62" t="s">
        <v>116</v>
      </c>
      <c r="B20" s="63" t="s">
        <v>448</v>
      </c>
      <c r="C20" s="64" t="s">
        <v>364</v>
      </c>
      <c r="D20" s="64" t="s">
        <v>366</v>
      </c>
      <c r="E20" s="19" t="s">
        <v>77</v>
      </c>
      <c r="F20" s="19" t="s">
        <v>77</v>
      </c>
      <c r="G20" s="19">
        <v>117</v>
      </c>
      <c r="H20" s="19">
        <v>93.04</v>
      </c>
      <c r="I20" s="19">
        <v>91.51</v>
      </c>
      <c r="J20" s="19">
        <v>90.49</v>
      </c>
      <c r="K20" s="65" t="s">
        <v>365</v>
      </c>
      <c r="L20" s="32"/>
      <c r="M20" s="17"/>
    </row>
    <row r="21" spans="1:13" s="16" customFormat="1" ht="201.75" customHeight="1" x14ac:dyDescent="0.2">
      <c r="A21" s="23" t="s">
        <v>117</v>
      </c>
      <c r="B21" s="46" t="s">
        <v>449</v>
      </c>
      <c r="C21" s="170" t="s">
        <v>364</v>
      </c>
      <c r="D21" s="170" t="s">
        <v>366</v>
      </c>
      <c r="E21" s="19" t="s">
        <v>77</v>
      </c>
      <c r="F21" s="19" t="s">
        <v>77</v>
      </c>
      <c r="G21" s="19">
        <v>209</v>
      </c>
      <c r="H21" s="19">
        <v>78.22</v>
      </c>
      <c r="I21" s="19">
        <v>77.19</v>
      </c>
      <c r="J21" s="19">
        <v>75.760000000000005</v>
      </c>
      <c r="K21" s="171" t="s">
        <v>365</v>
      </c>
      <c r="L21" s="32"/>
      <c r="M21" s="17"/>
    </row>
    <row r="22" spans="1:13" s="16" customFormat="1" ht="64.5" customHeight="1" x14ac:dyDescent="0.2">
      <c r="A22" s="66" t="s">
        <v>122</v>
      </c>
      <c r="B22" s="67" t="s">
        <v>450</v>
      </c>
      <c r="C22" s="70" t="s">
        <v>345</v>
      </c>
      <c r="D22" s="68" t="s">
        <v>111</v>
      </c>
      <c r="E22" s="70">
        <v>60.22</v>
      </c>
      <c r="F22" s="19" t="s">
        <v>77</v>
      </c>
      <c r="G22" s="70">
        <v>100</v>
      </c>
      <c r="H22" s="70">
        <v>100</v>
      </c>
      <c r="I22" s="52">
        <v>100</v>
      </c>
      <c r="J22" s="52">
        <v>100</v>
      </c>
      <c r="K22" s="69" t="s">
        <v>339</v>
      </c>
      <c r="L22" s="32"/>
      <c r="M22" s="17"/>
    </row>
    <row r="23" spans="1:13" s="16" customFormat="1" ht="102" customHeight="1" x14ac:dyDescent="0.2">
      <c r="A23" s="44" t="s">
        <v>170</v>
      </c>
      <c r="B23" s="55" t="s">
        <v>451</v>
      </c>
      <c r="C23" s="64" t="s">
        <v>121</v>
      </c>
      <c r="D23" s="64" t="s">
        <v>169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72" t="s">
        <v>355</v>
      </c>
      <c r="L23" s="32"/>
      <c r="M23" s="17"/>
    </row>
    <row r="24" spans="1:13" s="16" customFormat="1" ht="102" customHeight="1" x14ac:dyDescent="0.2">
      <c r="A24" s="44" t="s">
        <v>171</v>
      </c>
      <c r="B24" s="71" t="s">
        <v>452</v>
      </c>
      <c r="C24" s="19" t="s">
        <v>367</v>
      </c>
      <c r="D24" s="19" t="s">
        <v>111</v>
      </c>
      <c r="E24" s="19">
        <v>76.569999999999993</v>
      </c>
      <c r="F24" s="19">
        <v>81.44</v>
      </c>
      <c r="G24" s="19">
        <v>90</v>
      </c>
      <c r="H24" s="19">
        <v>94</v>
      </c>
      <c r="I24" s="19">
        <v>100</v>
      </c>
      <c r="J24" s="19">
        <v>100</v>
      </c>
      <c r="K24" s="172" t="s">
        <v>368</v>
      </c>
      <c r="L24" s="173"/>
      <c r="M24" s="17"/>
    </row>
    <row r="25" spans="1:13" s="16" customFormat="1" ht="178.5" customHeight="1" x14ac:dyDescent="0.2">
      <c r="A25" s="44" t="s">
        <v>342</v>
      </c>
      <c r="B25" s="56" t="s">
        <v>453</v>
      </c>
      <c r="C25" s="70" t="s">
        <v>345</v>
      </c>
      <c r="D25" s="70" t="s">
        <v>111</v>
      </c>
      <c r="E25" s="70">
        <v>0</v>
      </c>
      <c r="F25" s="70">
        <v>100</v>
      </c>
      <c r="G25" s="70">
        <v>100</v>
      </c>
      <c r="H25" s="70">
        <v>100</v>
      </c>
      <c r="I25" s="70">
        <v>100</v>
      </c>
      <c r="J25" s="70">
        <v>100</v>
      </c>
      <c r="K25" s="69" t="s">
        <v>355</v>
      </c>
      <c r="L25" s="32"/>
      <c r="M25" s="17"/>
    </row>
    <row r="26" spans="1:13" s="16" customFormat="1" ht="238.5" customHeight="1" x14ac:dyDescent="0.2">
      <c r="A26" s="44" t="s">
        <v>454</v>
      </c>
      <c r="B26" s="56" t="s">
        <v>455</v>
      </c>
      <c r="C26" s="19" t="s">
        <v>364</v>
      </c>
      <c r="D26" s="19" t="s">
        <v>169</v>
      </c>
      <c r="E26" s="26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47" t="s">
        <v>351</v>
      </c>
      <c r="L26" s="32"/>
      <c r="M26" s="17"/>
    </row>
    <row r="27" spans="1:13" s="16" customFormat="1" ht="52.5" customHeight="1" x14ac:dyDescent="0.2">
      <c r="A27" s="44" t="s">
        <v>456</v>
      </c>
      <c r="B27" s="56" t="s">
        <v>457</v>
      </c>
      <c r="C27" s="64" t="s">
        <v>121</v>
      </c>
      <c r="D27" s="19" t="s">
        <v>169</v>
      </c>
      <c r="E27" s="26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2" t="s">
        <v>355</v>
      </c>
      <c r="L27" s="32"/>
      <c r="M27" s="17"/>
    </row>
    <row r="28" spans="1:13" s="16" customFormat="1" ht="111.75" customHeight="1" x14ac:dyDescent="0.2">
      <c r="A28" s="44" t="s">
        <v>458</v>
      </c>
      <c r="B28" s="56" t="s">
        <v>459</v>
      </c>
      <c r="C28" s="64" t="s">
        <v>121</v>
      </c>
      <c r="D28" s="19" t="s">
        <v>169</v>
      </c>
      <c r="E28" s="26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2" t="s">
        <v>355</v>
      </c>
      <c r="L28" s="32"/>
      <c r="M28" s="17"/>
    </row>
    <row r="29" spans="1:13" s="27" customFormat="1" ht="36" customHeight="1" x14ac:dyDescent="0.2">
      <c r="A29" s="19" t="s">
        <v>20</v>
      </c>
      <c r="B29" s="88" t="s">
        <v>322</v>
      </c>
      <c r="C29" s="91"/>
      <c r="D29" s="91"/>
      <c r="E29" s="91"/>
      <c r="F29" s="91"/>
      <c r="G29" s="91"/>
      <c r="H29" s="91"/>
      <c r="I29" s="91"/>
      <c r="J29" s="91"/>
      <c r="K29" s="92"/>
      <c r="L29" s="32"/>
      <c r="M29" s="17"/>
    </row>
    <row r="30" spans="1:13" s="27" customFormat="1" ht="369" customHeight="1" x14ac:dyDescent="0.2">
      <c r="A30" s="20" t="s">
        <v>30</v>
      </c>
      <c r="B30" s="45" t="s">
        <v>434</v>
      </c>
      <c r="C30" s="23" t="s">
        <v>394</v>
      </c>
      <c r="D30" s="19" t="s">
        <v>60</v>
      </c>
      <c r="E30" s="43">
        <v>7.3</v>
      </c>
      <c r="F30" s="43" t="s">
        <v>77</v>
      </c>
      <c r="G30" s="19">
        <v>12.5</v>
      </c>
      <c r="H30" s="19">
        <v>23</v>
      </c>
      <c r="I30" s="19">
        <v>28</v>
      </c>
      <c r="J30" s="19">
        <v>31.5</v>
      </c>
      <c r="K30" s="47" t="s">
        <v>356</v>
      </c>
      <c r="L30" s="32"/>
      <c r="M30" s="17"/>
    </row>
    <row r="31" spans="1:13" s="27" customFormat="1" ht="219.75" customHeight="1" x14ac:dyDescent="0.2">
      <c r="A31" s="20" t="s">
        <v>29</v>
      </c>
      <c r="B31" s="45" t="s">
        <v>418</v>
      </c>
      <c r="C31" s="23" t="s">
        <v>395</v>
      </c>
      <c r="D31" s="19" t="s">
        <v>60</v>
      </c>
      <c r="E31" s="43">
        <v>14</v>
      </c>
      <c r="F31" s="43" t="s">
        <v>77</v>
      </c>
      <c r="G31" s="19">
        <v>18</v>
      </c>
      <c r="H31" s="19">
        <v>22</v>
      </c>
      <c r="I31" s="19">
        <v>24</v>
      </c>
      <c r="J31" s="19">
        <v>26</v>
      </c>
      <c r="K31" s="49" t="s">
        <v>357</v>
      </c>
      <c r="L31" s="17"/>
      <c r="M31" s="17"/>
    </row>
    <row r="32" spans="1:13" s="27" customFormat="1" ht="329.25" customHeight="1" x14ac:dyDescent="0.2">
      <c r="A32" s="20" t="s">
        <v>18</v>
      </c>
      <c r="B32" s="45" t="s">
        <v>397</v>
      </c>
      <c r="C32" s="23" t="s">
        <v>396</v>
      </c>
      <c r="D32" s="19" t="s">
        <v>60</v>
      </c>
      <c r="E32" s="19">
        <v>85</v>
      </c>
      <c r="F32" s="19">
        <v>82.5</v>
      </c>
      <c r="G32" s="19">
        <v>80</v>
      </c>
      <c r="H32" s="19">
        <v>77.5</v>
      </c>
      <c r="I32" s="19">
        <v>75</v>
      </c>
      <c r="J32" s="19">
        <v>72.5</v>
      </c>
      <c r="K32" s="47" t="s">
        <v>346</v>
      </c>
      <c r="L32" s="17"/>
      <c r="M32" s="17"/>
    </row>
    <row r="33" spans="1:15" s="27" customFormat="1" ht="409.5" customHeight="1" x14ac:dyDescent="0.2">
      <c r="A33" s="20" t="s">
        <v>17</v>
      </c>
      <c r="B33" s="45" t="s">
        <v>398</v>
      </c>
      <c r="C33" s="81" t="s">
        <v>399</v>
      </c>
      <c r="D33" s="19" t="s">
        <v>60</v>
      </c>
      <c r="E33" s="19">
        <v>70</v>
      </c>
      <c r="F33" s="19">
        <v>75</v>
      </c>
      <c r="G33" s="43" t="s">
        <v>77</v>
      </c>
      <c r="H33" s="43" t="s">
        <v>77</v>
      </c>
      <c r="I33" s="43" t="s">
        <v>77</v>
      </c>
      <c r="J33" s="43" t="s">
        <v>77</v>
      </c>
      <c r="K33" s="47" t="s">
        <v>356</v>
      </c>
      <c r="L33" s="17"/>
      <c r="M33" s="17"/>
    </row>
    <row r="34" spans="1:15" s="27" customFormat="1" ht="175.5" customHeight="1" x14ac:dyDescent="0.2">
      <c r="A34" s="20" t="s">
        <v>174</v>
      </c>
      <c r="B34" s="46" t="s">
        <v>400</v>
      </c>
      <c r="C34" s="23" t="s">
        <v>401</v>
      </c>
      <c r="D34" s="19" t="s">
        <v>60</v>
      </c>
      <c r="E34" s="21">
        <v>64</v>
      </c>
      <c r="F34" s="19">
        <v>66</v>
      </c>
      <c r="G34" s="43" t="s">
        <v>77</v>
      </c>
      <c r="H34" s="43" t="s">
        <v>77</v>
      </c>
      <c r="I34" s="43" t="s">
        <v>77</v>
      </c>
      <c r="J34" s="43" t="s">
        <v>77</v>
      </c>
      <c r="K34" s="49" t="s">
        <v>357</v>
      </c>
      <c r="L34" s="17"/>
      <c r="M34" s="17"/>
    </row>
    <row r="35" spans="1:15" s="4" customFormat="1" ht="170.25" customHeight="1" x14ac:dyDescent="0.2">
      <c r="A35" s="20" t="s">
        <v>402</v>
      </c>
      <c r="B35" s="45" t="s">
        <v>403</v>
      </c>
      <c r="C35" s="23" t="s">
        <v>123</v>
      </c>
      <c r="D35" s="19" t="s">
        <v>60</v>
      </c>
      <c r="E35" s="43">
        <v>0</v>
      </c>
      <c r="F35" s="43">
        <v>100</v>
      </c>
      <c r="G35" s="43" t="s">
        <v>77</v>
      </c>
      <c r="H35" s="43" t="s">
        <v>77</v>
      </c>
      <c r="I35" s="43" t="s">
        <v>77</v>
      </c>
      <c r="J35" s="43" t="s">
        <v>77</v>
      </c>
      <c r="K35" s="49" t="s">
        <v>348</v>
      </c>
      <c r="L35" s="82"/>
      <c r="M35" s="33"/>
    </row>
    <row r="36" spans="1:15" s="27" customFormat="1" ht="38.25" customHeight="1" x14ac:dyDescent="0.2">
      <c r="A36" s="22" t="s">
        <v>82</v>
      </c>
      <c r="B36" s="85" t="s">
        <v>325</v>
      </c>
      <c r="C36" s="86"/>
      <c r="D36" s="86"/>
      <c r="E36" s="86"/>
      <c r="F36" s="86"/>
      <c r="G36" s="86"/>
      <c r="H36" s="86"/>
      <c r="I36" s="86"/>
      <c r="J36" s="86"/>
      <c r="K36" s="87"/>
      <c r="L36" s="17"/>
      <c r="M36" s="17"/>
    </row>
    <row r="37" spans="1:15" s="27" customFormat="1" ht="305.25" customHeight="1" x14ac:dyDescent="0.2">
      <c r="A37" s="23" t="s">
        <v>15</v>
      </c>
      <c r="B37" s="45" t="s">
        <v>347</v>
      </c>
      <c r="C37" s="23" t="s">
        <v>124</v>
      </c>
      <c r="D37" s="19" t="s">
        <v>60</v>
      </c>
      <c r="E37" s="19">
        <v>95</v>
      </c>
      <c r="F37" s="19">
        <v>97</v>
      </c>
      <c r="G37" s="19">
        <v>98</v>
      </c>
      <c r="H37" s="19">
        <v>99</v>
      </c>
      <c r="I37" s="19">
        <v>100</v>
      </c>
      <c r="J37" s="43" t="s">
        <v>77</v>
      </c>
      <c r="K37" s="49" t="s">
        <v>358</v>
      </c>
      <c r="L37" s="32"/>
      <c r="M37" s="17"/>
    </row>
    <row r="38" spans="1:15" s="4" customFormat="1" ht="41.25" customHeight="1" x14ac:dyDescent="0.2">
      <c r="A38" s="19" t="s">
        <v>14</v>
      </c>
      <c r="B38" s="85" t="s">
        <v>323</v>
      </c>
      <c r="C38" s="86"/>
      <c r="D38" s="86"/>
      <c r="E38" s="86"/>
      <c r="F38" s="86"/>
      <c r="G38" s="86"/>
      <c r="H38" s="86"/>
      <c r="I38" s="86"/>
      <c r="J38" s="86"/>
      <c r="K38" s="87"/>
      <c r="L38" s="82"/>
      <c r="M38" s="33"/>
      <c r="O38" s="4">
        <v>76799</v>
      </c>
    </row>
    <row r="39" spans="1:15" s="27" customFormat="1" ht="162.75" customHeight="1" x14ac:dyDescent="0.2">
      <c r="A39" s="23" t="s">
        <v>13</v>
      </c>
      <c r="B39" s="45" t="s">
        <v>435</v>
      </c>
      <c r="C39" s="23" t="s">
        <v>125</v>
      </c>
      <c r="D39" s="24" t="s">
        <v>60</v>
      </c>
      <c r="E39" s="19">
        <v>57</v>
      </c>
      <c r="F39" s="19">
        <v>59</v>
      </c>
      <c r="G39" s="19">
        <v>17</v>
      </c>
      <c r="H39" s="19">
        <v>18.5</v>
      </c>
      <c r="I39" s="19">
        <v>19.5</v>
      </c>
      <c r="J39" s="19">
        <v>20</v>
      </c>
      <c r="K39" s="49" t="s">
        <v>359</v>
      </c>
      <c r="L39" s="32"/>
      <c r="M39" s="17"/>
    </row>
    <row r="40" spans="1:15" s="27" customFormat="1" ht="33" customHeight="1" x14ac:dyDescent="0.2">
      <c r="A40" s="26" t="s">
        <v>12</v>
      </c>
      <c r="B40" s="88" t="s">
        <v>324</v>
      </c>
      <c r="C40" s="89"/>
      <c r="D40" s="89"/>
      <c r="E40" s="89"/>
      <c r="F40" s="89"/>
      <c r="G40" s="89"/>
      <c r="H40" s="89"/>
      <c r="I40" s="89"/>
      <c r="J40" s="89"/>
      <c r="K40" s="90"/>
      <c r="L40" s="32"/>
      <c r="M40" s="17"/>
    </row>
    <row r="41" spans="1:15" s="27" customFormat="1" ht="159" customHeight="1" x14ac:dyDescent="0.2">
      <c r="A41" s="25" t="s">
        <v>11</v>
      </c>
      <c r="B41" s="46" t="s">
        <v>404</v>
      </c>
      <c r="C41" s="23" t="s">
        <v>405</v>
      </c>
      <c r="D41" s="24" t="s">
        <v>60</v>
      </c>
      <c r="E41" s="43">
        <v>1</v>
      </c>
      <c r="F41" s="43" t="s">
        <v>77</v>
      </c>
      <c r="G41" s="19">
        <v>3</v>
      </c>
      <c r="H41" s="19">
        <v>4</v>
      </c>
      <c r="I41" s="19">
        <v>5</v>
      </c>
      <c r="J41" s="19">
        <v>6</v>
      </c>
      <c r="K41" s="47" t="s">
        <v>360</v>
      </c>
      <c r="L41" s="32"/>
      <c r="M41" s="17"/>
    </row>
    <row r="42" spans="1:15" s="27" customFormat="1" ht="165.75" customHeight="1" x14ac:dyDescent="0.2">
      <c r="A42" s="20" t="s">
        <v>10</v>
      </c>
      <c r="B42" s="45" t="s">
        <v>406</v>
      </c>
      <c r="C42" s="23" t="s">
        <v>407</v>
      </c>
      <c r="D42" s="19" t="s">
        <v>60</v>
      </c>
      <c r="E42" s="19">
        <v>10</v>
      </c>
      <c r="F42" s="19">
        <v>10</v>
      </c>
      <c r="G42" s="19">
        <v>12</v>
      </c>
      <c r="H42" s="19">
        <v>14</v>
      </c>
      <c r="I42" s="19">
        <v>16</v>
      </c>
      <c r="J42" s="19">
        <v>18</v>
      </c>
      <c r="K42" s="48" t="s">
        <v>361</v>
      </c>
      <c r="L42" s="32"/>
      <c r="M42" s="17"/>
    </row>
    <row r="43" spans="1:15" s="27" customFormat="1" ht="155.25" customHeight="1" x14ac:dyDescent="0.2">
      <c r="A43" s="25" t="s">
        <v>408</v>
      </c>
      <c r="B43" s="46" t="s">
        <v>409</v>
      </c>
      <c r="C43" s="23" t="s">
        <v>126</v>
      </c>
      <c r="D43" s="24" t="s">
        <v>60</v>
      </c>
      <c r="E43" s="19">
        <v>35</v>
      </c>
      <c r="F43" s="19">
        <v>40</v>
      </c>
      <c r="G43" s="43" t="s">
        <v>77</v>
      </c>
      <c r="H43" s="43" t="s">
        <v>77</v>
      </c>
      <c r="I43" s="43" t="s">
        <v>77</v>
      </c>
      <c r="J43" s="43" t="s">
        <v>77</v>
      </c>
      <c r="K43" s="47" t="s">
        <v>360</v>
      </c>
      <c r="L43" s="17"/>
      <c r="M43" s="17"/>
    </row>
    <row r="54" spans="1:25" s="13" customFormat="1" x14ac:dyDescent="0.2">
      <c r="D54" s="14"/>
      <c r="E54" s="14"/>
      <c r="F54" s="14"/>
      <c r="G54" s="14"/>
      <c r="H54" s="14"/>
      <c r="I54" s="14"/>
      <c r="J54" s="14"/>
      <c r="K54" s="14"/>
      <c r="L54" s="14"/>
      <c r="M54" s="15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1:25" s="13" customFormat="1" x14ac:dyDescent="0.2">
      <c r="D55" s="14"/>
      <c r="E55" s="14"/>
      <c r="F55" s="14"/>
      <c r="G55" s="14"/>
      <c r="H55" s="14"/>
      <c r="I55" s="14"/>
      <c r="J55" s="14"/>
      <c r="K55" s="14"/>
      <c r="L55" s="14"/>
      <c r="M55" s="15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  <row r="56" spans="1:25" s="13" customFormat="1" x14ac:dyDescent="0.2">
      <c r="D56" s="14"/>
      <c r="E56" s="14"/>
      <c r="F56" s="14"/>
      <c r="G56" s="14"/>
      <c r="H56" s="14"/>
      <c r="I56" s="14"/>
      <c r="J56" s="14"/>
      <c r="K56" s="14"/>
      <c r="L56" s="14"/>
      <c r="M56" s="15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</row>
    <row r="57" spans="1:25" s="13" customFormat="1" x14ac:dyDescent="0.2">
      <c r="D57" s="14"/>
      <c r="E57" s="14"/>
      <c r="F57" s="14"/>
      <c r="G57" s="14"/>
      <c r="H57" s="14"/>
      <c r="I57" s="14"/>
      <c r="J57" s="14"/>
      <c r="K57" s="14"/>
      <c r="L57" s="14"/>
      <c r="M57" s="15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spans="1:25" s="13" customFormat="1" x14ac:dyDescent="0.2">
      <c r="D58" s="14"/>
      <c r="E58" s="14"/>
      <c r="F58" s="14"/>
      <c r="G58" s="14"/>
      <c r="H58" s="14"/>
      <c r="I58" s="14"/>
      <c r="J58" s="14"/>
      <c r="K58" s="14"/>
      <c r="L58" s="14"/>
      <c r="M58" s="15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spans="1:25" s="13" customFormat="1" x14ac:dyDescent="0.2">
      <c r="D59" s="14"/>
      <c r="E59" s="14"/>
      <c r="F59" s="14"/>
      <c r="G59" s="14"/>
      <c r="H59" s="14"/>
      <c r="I59" s="14"/>
      <c r="J59" s="14"/>
      <c r="K59" s="14"/>
      <c r="L59" s="14"/>
      <c r="M59" s="15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</row>
    <row r="60" spans="1:25" s="13" customFormat="1" x14ac:dyDescent="0.2">
      <c r="A60" s="2"/>
      <c r="B60" s="2"/>
      <c r="C60" s="2"/>
      <c r="D60" s="28"/>
      <c r="E60" s="28"/>
      <c r="F60" s="14"/>
      <c r="G60" s="14"/>
      <c r="H60" s="28"/>
      <c r="I60" s="28"/>
      <c r="J60" s="28"/>
      <c r="K60" s="28"/>
      <c r="L60" s="14"/>
      <c r="M60" s="15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</sheetData>
  <mergeCells count="16">
    <mergeCell ref="I1:K1"/>
    <mergeCell ref="I2:K2"/>
    <mergeCell ref="B36:K36"/>
    <mergeCell ref="B38:K38"/>
    <mergeCell ref="B40:K40"/>
    <mergeCell ref="B29:K29"/>
    <mergeCell ref="A3:J3"/>
    <mergeCell ref="A4:J4"/>
    <mergeCell ref="A5:J5"/>
    <mergeCell ref="F6:K6"/>
    <mergeCell ref="B9:K9"/>
    <mergeCell ref="A6:A7"/>
    <mergeCell ref="B6:B7"/>
    <mergeCell ref="C6:C7"/>
    <mergeCell ref="D6:D7"/>
    <mergeCell ref="E6:E7"/>
  </mergeCells>
  <printOptions horizontalCentered="1" verticalCentered="1"/>
  <pageMargins left="0.35433070866141736" right="0.35433070866141736" top="0.19685039370078741" bottom="0.19685039370078741" header="0" footer="0"/>
  <pageSetup paperSize="9" scale="80" fitToHeight="0" orientation="landscape" r:id="rId1"/>
  <headerFooter alignWithMargins="0"/>
  <rowBreaks count="12" manualBreakCount="12">
    <brk id="10" max="10" man="1"/>
    <brk id="15" max="10" man="1"/>
    <brk id="17" max="10" man="1"/>
    <brk id="19" max="10" man="1"/>
    <brk id="21" max="10" man="1"/>
    <brk id="25" max="10" man="1"/>
    <brk id="28" max="10" man="1"/>
    <brk id="30" max="10" man="1"/>
    <brk id="32" max="10" man="1"/>
    <brk id="33" max="10" man="1"/>
    <brk id="35" max="10" man="1"/>
    <brk id="39" max="10" man="1"/>
  </rowBreaks>
  <colBreaks count="1" manualBreakCount="1">
    <brk id="5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540"/>
  <sheetViews>
    <sheetView view="pageBreakPreview" zoomScaleNormal="100" zoomScaleSheetLayoutView="100" workbookViewId="0">
      <selection activeCell="J5" sqref="A1:XFD1048576"/>
    </sheetView>
  </sheetViews>
  <sheetFormatPr defaultRowHeight="12.75" x14ac:dyDescent="0.2"/>
  <cols>
    <col min="1" max="1" width="28.28515625" style="1" customWidth="1"/>
    <col min="2" max="2" width="19.85546875" style="1" customWidth="1"/>
    <col min="3" max="3" width="25.5703125" style="1" customWidth="1"/>
    <col min="4" max="4" width="17" style="1" customWidth="1"/>
    <col min="5" max="5" width="28.5703125" style="1" customWidth="1"/>
    <col min="6" max="6" width="32.42578125" style="1" customWidth="1"/>
    <col min="7" max="7" width="9.5703125" style="1" bestFit="1" customWidth="1"/>
    <col min="8" max="256" width="9.140625" style="1"/>
    <col min="257" max="257" width="28.28515625" style="1" customWidth="1"/>
    <col min="258" max="258" width="19.85546875" style="1" customWidth="1"/>
    <col min="259" max="259" width="25.5703125" style="1" customWidth="1"/>
    <col min="260" max="260" width="17" style="1" customWidth="1"/>
    <col min="261" max="261" width="28.5703125" style="1" customWidth="1"/>
    <col min="262" max="262" width="32.42578125" style="1" customWidth="1"/>
    <col min="263" max="512" width="9.140625" style="1"/>
    <col min="513" max="513" width="28.28515625" style="1" customWidth="1"/>
    <col min="514" max="514" width="19.85546875" style="1" customWidth="1"/>
    <col min="515" max="515" width="25.5703125" style="1" customWidth="1"/>
    <col min="516" max="516" width="17" style="1" customWidth="1"/>
    <col min="517" max="517" width="28.5703125" style="1" customWidth="1"/>
    <col min="518" max="518" width="32.42578125" style="1" customWidth="1"/>
    <col min="519" max="768" width="9.140625" style="1"/>
    <col min="769" max="769" width="28.28515625" style="1" customWidth="1"/>
    <col min="770" max="770" width="19.85546875" style="1" customWidth="1"/>
    <col min="771" max="771" width="25.5703125" style="1" customWidth="1"/>
    <col min="772" max="772" width="17" style="1" customWidth="1"/>
    <col min="773" max="773" width="28.5703125" style="1" customWidth="1"/>
    <col min="774" max="774" width="32.42578125" style="1" customWidth="1"/>
    <col min="775" max="1024" width="9.140625" style="1"/>
    <col min="1025" max="1025" width="28.28515625" style="1" customWidth="1"/>
    <col min="1026" max="1026" width="19.85546875" style="1" customWidth="1"/>
    <col min="1027" max="1027" width="25.5703125" style="1" customWidth="1"/>
    <col min="1028" max="1028" width="17" style="1" customWidth="1"/>
    <col min="1029" max="1029" width="28.5703125" style="1" customWidth="1"/>
    <col min="1030" max="1030" width="32.42578125" style="1" customWidth="1"/>
    <col min="1031" max="1280" width="9.140625" style="1"/>
    <col min="1281" max="1281" width="28.28515625" style="1" customWidth="1"/>
    <col min="1282" max="1282" width="19.85546875" style="1" customWidth="1"/>
    <col min="1283" max="1283" width="25.5703125" style="1" customWidth="1"/>
    <col min="1284" max="1284" width="17" style="1" customWidth="1"/>
    <col min="1285" max="1285" width="28.5703125" style="1" customWidth="1"/>
    <col min="1286" max="1286" width="32.42578125" style="1" customWidth="1"/>
    <col min="1287" max="1536" width="9.140625" style="1"/>
    <col min="1537" max="1537" width="28.28515625" style="1" customWidth="1"/>
    <col min="1538" max="1538" width="19.85546875" style="1" customWidth="1"/>
    <col min="1539" max="1539" width="25.5703125" style="1" customWidth="1"/>
    <col min="1540" max="1540" width="17" style="1" customWidth="1"/>
    <col min="1541" max="1541" width="28.5703125" style="1" customWidth="1"/>
    <col min="1542" max="1542" width="32.42578125" style="1" customWidth="1"/>
    <col min="1543" max="1792" width="9.140625" style="1"/>
    <col min="1793" max="1793" width="28.28515625" style="1" customWidth="1"/>
    <col min="1794" max="1794" width="19.85546875" style="1" customWidth="1"/>
    <col min="1795" max="1795" width="25.5703125" style="1" customWidth="1"/>
    <col min="1796" max="1796" width="17" style="1" customWidth="1"/>
    <col min="1797" max="1797" width="28.5703125" style="1" customWidth="1"/>
    <col min="1798" max="1798" width="32.42578125" style="1" customWidth="1"/>
    <col min="1799" max="2048" width="9.140625" style="1"/>
    <col min="2049" max="2049" width="28.28515625" style="1" customWidth="1"/>
    <col min="2050" max="2050" width="19.85546875" style="1" customWidth="1"/>
    <col min="2051" max="2051" width="25.5703125" style="1" customWidth="1"/>
    <col min="2052" max="2052" width="17" style="1" customWidth="1"/>
    <col min="2053" max="2053" width="28.5703125" style="1" customWidth="1"/>
    <col min="2054" max="2054" width="32.42578125" style="1" customWidth="1"/>
    <col min="2055" max="2304" width="9.140625" style="1"/>
    <col min="2305" max="2305" width="28.28515625" style="1" customWidth="1"/>
    <col min="2306" max="2306" width="19.85546875" style="1" customWidth="1"/>
    <col min="2307" max="2307" width="25.5703125" style="1" customWidth="1"/>
    <col min="2308" max="2308" width="17" style="1" customWidth="1"/>
    <col min="2309" max="2309" width="28.5703125" style="1" customWidth="1"/>
    <col min="2310" max="2310" width="32.42578125" style="1" customWidth="1"/>
    <col min="2311" max="2560" width="9.140625" style="1"/>
    <col min="2561" max="2561" width="28.28515625" style="1" customWidth="1"/>
    <col min="2562" max="2562" width="19.85546875" style="1" customWidth="1"/>
    <col min="2563" max="2563" width="25.5703125" style="1" customWidth="1"/>
    <col min="2564" max="2564" width="17" style="1" customWidth="1"/>
    <col min="2565" max="2565" width="28.5703125" style="1" customWidth="1"/>
    <col min="2566" max="2566" width="32.42578125" style="1" customWidth="1"/>
    <col min="2567" max="2816" width="9.140625" style="1"/>
    <col min="2817" max="2817" width="28.28515625" style="1" customWidth="1"/>
    <col min="2818" max="2818" width="19.85546875" style="1" customWidth="1"/>
    <col min="2819" max="2819" width="25.5703125" style="1" customWidth="1"/>
    <col min="2820" max="2820" width="17" style="1" customWidth="1"/>
    <col min="2821" max="2821" width="28.5703125" style="1" customWidth="1"/>
    <col min="2822" max="2822" width="32.42578125" style="1" customWidth="1"/>
    <col min="2823" max="3072" width="9.140625" style="1"/>
    <col min="3073" max="3073" width="28.28515625" style="1" customWidth="1"/>
    <col min="3074" max="3074" width="19.85546875" style="1" customWidth="1"/>
    <col min="3075" max="3075" width="25.5703125" style="1" customWidth="1"/>
    <col min="3076" max="3076" width="17" style="1" customWidth="1"/>
    <col min="3077" max="3077" width="28.5703125" style="1" customWidth="1"/>
    <col min="3078" max="3078" width="32.42578125" style="1" customWidth="1"/>
    <col min="3079" max="3328" width="9.140625" style="1"/>
    <col min="3329" max="3329" width="28.28515625" style="1" customWidth="1"/>
    <col min="3330" max="3330" width="19.85546875" style="1" customWidth="1"/>
    <col min="3331" max="3331" width="25.5703125" style="1" customWidth="1"/>
    <col min="3332" max="3332" width="17" style="1" customWidth="1"/>
    <col min="3333" max="3333" width="28.5703125" style="1" customWidth="1"/>
    <col min="3334" max="3334" width="32.42578125" style="1" customWidth="1"/>
    <col min="3335" max="3584" width="9.140625" style="1"/>
    <col min="3585" max="3585" width="28.28515625" style="1" customWidth="1"/>
    <col min="3586" max="3586" width="19.85546875" style="1" customWidth="1"/>
    <col min="3587" max="3587" width="25.5703125" style="1" customWidth="1"/>
    <col min="3588" max="3588" width="17" style="1" customWidth="1"/>
    <col min="3589" max="3589" width="28.5703125" style="1" customWidth="1"/>
    <col min="3590" max="3590" width="32.42578125" style="1" customWidth="1"/>
    <col min="3591" max="3840" width="9.140625" style="1"/>
    <col min="3841" max="3841" width="28.28515625" style="1" customWidth="1"/>
    <col min="3842" max="3842" width="19.85546875" style="1" customWidth="1"/>
    <col min="3843" max="3843" width="25.5703125" style="1" customWidth="1"/>
    <col min="3844" max="3844" width="17" style="1" customWidth="1"/>
    <col min="3845" max="3845" width="28.5703125" style="1" customWidth="1"/>
    <col min="3846" max="3846" width="32.42578125" style="1" customWidth="1"/>
    <col min="3847" max="4096" width="9.140625" style="1"/>
    <col min="4097" max="4097" width="28.28515625" style="1" customWidth="1"/>
    <col min="4098" max="4098" width="19.85546875" style="1" customWidth="1"/>
    <col min="4099" max="4099" width="25.5703125" style="1" customWidth="1"/>
    <col min="4100" max="4100" width="17" style="1" customWidth="1"/>
    <col min="4101" max="4101" width="28.5703125" style="1" customWidth="1"/>
    <col min="4102" max="4102" width="32.42578125" style="1" customWidth="1"/>
    <col min="4103" max="4352" width="9.140625" style="1"/>
    <col min="4353" max="4353" width="28.28515625" style="1" customWidth="1"/>
    <col min="4354" max="4354" width="19.85546875" style="1" customWidth="1"/>
    <col min="4355" max="4355" width="25.5703125" style="1" customWidth="1"/>
    <col min="4356" max="4356" width="17" style="1" customWidth="1"/>
    <col min="4357" max="4357" width="28.5703125" style="1" customWidth="1"/>
    <col min="4358" max="4358" width="32.42578125" style="1" customWidth="1"/>
    <col min="4359" max="4608" width="9.140625" style="1"/>
    <col min="4609" max="4609" width="28.28515625" style="1" customWidth="1"/>
    <col min="4610" max="4610" width="19.85546875" style="1" customWidth="1"/>
    <col min="4611" max="4611" width="25.5703125" style="1" customWidth="1"/>
    <col min="4612" max="4612" width="17" style="1" customWidth="1"/>
    <col min="4613" max="4613" width="28.5703125" style="1" customWidth="1"/>
    <col min="4614" max="4614" width="32.42578125" style="1" customWidth="1"/>
    <col min="4615" max="4864" width="9.140625" style="1"/>
    <col min="4865" max="4865" width="28.28515625" style="1" customWidth="1"/>
    <col min="4866" max="4866" width="19.85546875" style="1" customWidth="1"/>
    <col min="4867" max="4867" width="25.5703125" style="1" customWidth="1"/>
    <col min="4868" max="4868" width="17" style="1" customWidth="1"/>
    <col min="4869" max="4869" width="28.5703125" style="1" customWidth="1"/>
    <col min="4870" max="4870" width="32.42578125" style="1" customWidth="1"/>
    <col min="4871" max="5120" width="9.140625" style="1"/>
    <col min="5121" max="5121" width="28.28515625" style="1" customWidth="1"/>
    <col min="5122" max="5122" width="19.85546875" style="1" customWidth="1"/>
    <col min="5123" max="5123" width="25.5703125" style="1" customWidth="1"/>
    <col min="5124" max="5124" width="17" style="1" customWidth="1"/>
    <col min="5125" max="5125" width="28.5703125" style="1" customWidth="1"/>
    <col min="5126" max="5126" width="32.42578125" style="1" customWidth="1"/>
    <col min="5127" max="5376" width="9.140625" style="1"/>
    <col min="5377" max="5377" width="28.28515625" style="1" customWidth="1"/>
    <col min="5378" max="5378" width="19.85546875" style="1" customWidth="1"/>
    <col min="5379" max="5379" width="25.5703125" style="1" customWidth="1"/>
    <col min="5380" max="5380" width="17" style="1" customWidth="1"/>
    <col min="5381" max="5381" width="28.5703125" style="1" customWidth="1"/>
    <col min="5382" max="5382" width="32.42578125" style="1" customWidth="1"/>
    <col min="5383" max="5632" width="9.140625" style="1"/>
    <col min="5633" max="5633" width="28.28515625" style="1" customWidth="1"/>
    <col min="5634" max="5634" width="19.85546875" style="1" customWidth="1"/>
    <col min="5635" max="5635" width="25.5703125" style="1" customWidth="1"/>
    <col min="5636" max="5636" width="17" style="1" customWidth="1"/>
    <col min="5637" max="5637" width="28.5703125" style="1" customWidth="1"/>
    <col min="5638" max="5638" width="32.42578125" style="1" customWidth="1"/>
    <col min="5639" max="5888" width="9.140625" style="1"/>
    <col min="5889" max="5889" width="28.28515625" style="1" customWidth="1"/>
    <col min="5890" max="5890" width="19.85546875" style="1" customWidth="1"/>
    <col min="5891" max="5891" width="25.5703125" style="1" customWidth="1"/>
    <col min="5892" max="5892" width="17" style="1" customWidth="1"/>
    <col min="5893" max="5893" width="28.5703125" style="1" customWidth="1"/>
    <col min="5894" max="5894" width="32.42578125" style="1" customWidth="1"/>
    <col min="5895" max="6144" width="9.140625" style="1"/>
    <col min="6145" max="6145" width="28.28515625" style="1" customWidth="1"/>
    <col min="6146" max="6146" width="19.85546875" style="1" customWidth="1"/>
    <col min="6147" max="6147" width="25.5703125" style="1" customWidth="1"/>
    <col min="6148" max="6148" width="17" style="1" customWidth="1"/>
    <col min="6149" max="6149" width="28.5703125" style="1" customWidth="1"/>
    <col min="6150" max="6150" width="32.42578125" style="1" customWidth="1"/>
    <col min="6151" max="6400" width="9.140625" style="1"/>
    <col min="6401" max="6401" width="28.28515625" style="1" customWidth="1"/>
    <col min="6402" max="6402" width="19.85546875" style="1" customWidth="1"/>
    <col min="6403" max="6403" width="25.5703125" style="1" customWidth="1"/>
    <col min="6404" max="6404" width="17" style="1" customWidth="1"/>
    <col min="6405" max="6405" width="28.5703125" style="1" customWidth="1"/>
    <col min="6406" max="6406" width="32.42578125" style="1" customWidth="1"/>
    <col min="6407" max="6656" width="9.140625" style="1"/>
    <col min="6657" max="6657" width="28.28515625" style="1" customWidth="1"/>
    <col min="6658" max="6658" width="19.85546875" style="1" customWidth="1"/>
    <col min="6659" max="6659" width="25.5703125" style="1" customWidth="1"/>
    <col min="6660" max="6660" width="17" style="1" customWidth="1"/>
    <col min="6661" max="6661" width="28.5703125" style="1" customWidth="1"/>
    <col min="6662" max="6662" width="32.42578125" style="1" customWidth="1"/>
    <col min="6663" max="6912" width="9.140625" style="1"/>
    <col min="6913" max="6913" width="28.28515625" style="1" customWidth="1"/>
    <col min="6914" max="6914" width="19.85546875" style="1" customWidth="1"/>
    <col min="6915" max="6915" width="25.5703125" style="1" customWidth="1"/>
    <col min="6916" max="6916" width="17" style="1" customWidth="1"/>
    <col min="6917" max="6917" width="28.5703125" style="1" customWidth="1"/>
    <col min="6918" max="6918" width="32.42578125" style="1" customWidth="1"/>
    <col min="6919" max="7168" width="9.140625" style="1"/>
    <col min="7169" max="7169" width="28.28515625" style="1" customWidth="1"/>
    <col min="7170" max="7170" width="19.85546875" style="1" customWidth="1"/>
    <col min="7171" max="7171" width="25.5703125" style="1" customWidth="1"/>
    <col min="7172" max="7172" width="17" style="1" customWidth="1"/>
    <col min="7173" max="7173" width="28.5703125" style="1" customWidth="1"/>
    <col min="7174" max="7174" width="32.42578125" style="1" customWidth="1"/>
    <col min="7175" max="7424" width="9.140625" style="1"/>
    <col min="7425" max="7425" width="28.28515625" style="1" customWidth="1"/>
    <col min="7426" max="7426" width="19.85546875" style="1" customWidth="1"/>
    <col min="7427" max="7427" width="25.5703125" style="1" customWidth="1"/>
    <col min="7428" max="7428" width="17" style="1" customWidth="1"/>
    <col min="7429" max="7429" width="28.5703125" style="1" customWidth="1"/>
    <col min="7430" max="7430" width="32.42578125" style="1" customWidth="1"/>
    <col min="7431" max="7680" width="9.140625" style="1"/>
    <col min="7681" max="7681" width="28.28515625" style="1" customWidth="1"/>
    <col min="7682" max="7682" width="19.85546875" style="1" customWidth="1"/>
    <col min="7683" max="7683" width="25.5703125" style="1" customWidth="1"/>
    <col min="7684" max="7684" width="17" style="1" customWidth="1"/>
    <col min="7685" max="7685" width="28.5703125" style="1" customWidth="1"/>
    <col min="7686" max="7686" width="32.42578125" style="1" customWidth="1"/>
    <col min="7687" max="7936" width="9.140625" style="1"/>
    <col min="7937" max="7937" width="28.28515625" style="1" customWidth="1"/>
    <col min="7938" max="7938" width="19.85546875" style="1" customWidth="1"/>
    <col min="7939" max="7939" width="25.5703125" style="1" customWidth="1"/>
    <col min="7940" max="7940" width="17" style="1" customWidth="1"/>
    <col min="7941" max="7941" width="28.5703125" style="1" customWidth="1"/>
    <col min="7942" max="7942" width="32.42578125" style="1" customWidth="1"/>
    <col min="7943" max="8192" width="9.140625" style="1"/>
    <col min="8193" max="8193" width="28.28515625" style="1" customWidth="1"/>
    <col min="8194" max="8194" width="19.85546875" style="1" customWidth="1"/>
    <col min="8195" max="8195" width="25.5703125" style="1" customWidth="1"/>
    <col min="8196" max="8196" width="17" style="1" customWidth="1"/>
    <col min="8197" max="8197" width="28.5703125" style="1" customWidth="1"/>
    <col min="8198" max="8198" width="32.42578125" style="1" customWidth="1"/>
    <col min="8199" max="8448" width="9.140625" style="1"/>
    <col min="8449" max="8449" width="28.28515625" style="1" customWidth="1"/>
    <col min="8450" max="8450" width="19.85546875" style="1" customWidth="1"/>
    <col min="8451" max="8451" width="25.5703125" style="1" customWidth="1"/>
    <col min="8452" max="8452" width="17" style="1" customWidth="1"/>
    <col min="8453" max="8453" width="28.5703125" style="1" customWidth="1"/>
    <col min="8454" max="8454" width="32.42578125" style="1" customWidth="1"/>
    <col min="8455" max="8704" width="9.140625" style="1"/>
    <col min="8705" max="8705" width="28.28515625" style="1" customWidth="1"/>
    <col min="8706" max="8706" width="19.85546875" style="1" customWidth="1"/>
    <col min="8707" max="8707" width="25.5703125" style="1" customWidth="1"/>
    <col min="8708" max="8708" width="17" style="1" customWidth="1"/>
    <col min="8709" max="8709" width="28.5703125" style="1" customWidth="1"/>
    <col min="8710" max="8710" width="32.42578125" style="1" customWidth="1"/>
    <col min="8711" max="8960" width="9.140625" style="1"/>
    <col min="8961" max="8961" width="28.28515625" style="1" customWidth="1"/>
    <col min="8962" max="8962" width="19.85546875" style="1" customWidth="1"/>
    <col min="8963" max="8963" width="25.5703125" style="1" customWidth="1"/>
    <col min="8964" max="8964" width="17" style="1" customWidth="1"/>
    <col min="8965" max="8965" width="28.5703125" style="1" customWidth="1"/>
    <col min="8966" max="8966" width="32.42578125" style="1" customWidth="1"/>
    <col min="8967" max="9216" width="9.140625" style="1"/>
    <col min="9217" max="9217" width="28.28515625" style="1" customWidth="1"/>
    <col min="9218" max="9218" width="19.85546875" style="1" customWidth="1"/>
    <col min="9219" max="9219" width="25.5703125" style="1" customWidth="1"/>
    <col min="9220" max="9220" width="17" style="1" customWidth="1"/>
    <col min="9221" max="9221" width="28.5703125" style="1" customWidth="1"/>
    <col min="9222" max="9222" width="32.42578125" style="1" customWidth="1"/>
    <col min="9223" max="9472" width="9.140625" style="1"/>
    <col min="9473" max="9473" width="28.28515625" style="1" customWidth="1"/>
    <col min="9474" max="9474" width="19.85546875" style="1" customWidth="1"/>
    <col min="9475" max="9475" width="25.5703125" style="1" customWidth="1"/>
    <col min="9476" max="9476" width="17" style="1" customWidth="1"/>
    <col min="9477" max="9477" width="28.5703125" style="1" customWidth="1"/>
    <col min="9478" max="9478" width="32.42578125" style="1" customWidth="1"/>
    <col min="9479" max="9728" width="9.140625" style="1"/>
    <col min="9729" max="9729" width="28.28515625" style="1" customWidth="1"/>
    <col min="9730" max="9730" width="19.85546875" style="1" customWidth="1"/>
    <col min="9731" max="9731" width="25.5703125" style="1" customWidth="1"/>
    <col min="9732" max="9732" width="17" style="1" customWidth="1"/>
    <col min="9733" max="9733" width="28.5703125" style="1" customWidth="1"/>
    <col min="9734" max="9734" width="32.42578125" style="1" customWidth="1"/>
    <col min="9735" max="9984" width="9.140625" style="1"/>
    <col min="9985" max="9985" width="28.28515625" style="1" customWidth="1"/>
    <col min="9986" max="9986" width="19.85546875" style="1" customWidth="1"/>
    <col min="9987" max="9987" width="25.5703125" style="1" customWidth="1"/>
    <col min="9988" max="9988" width="17" style="1" customWidth="1"/>
    <col min="9989" max="9989" width="28.5703125" style="1" customWidth="1"/>
    <col min="9990" max="9990" width="32.42578125" style="1" customWidth="1"/>
    <col min="9991" max="10240" width="9.140625" style="1"/>
    <col min="10241" max="10241" width="28.28515625" style="1" customWidth="1"/>
    <col min="10242" max="10242" width="19.85546875" style="1" customWidth="1"/>
    <col min="10243" max="10243" width="25.5703125" style="1" customWidth="1"/>
    <col min="10244" max="10244" width="17" style="1" customWidth="1"/>
    <col min="10245" max="10245" width="28.5703125" style="1" customWidth="1"/>
    <col min="10246" max="10246" width="32.42578125" style="1" customWidth="1"/>
    <col min="10247" max="10496" width="9.140625" style="1"/>
    <col min="10497" max="10497" width="28.28515625" style="1" customWidth="1"/>
    <col min="10498" max="10498" width="19.85546875" style="1" customWidth="1"/>
    <col min="10499" max="10499" width="25.5703125" style="1" customWidth="1"/>
    <col min="10500" max="10500" width="17" style="1" customWidth="1"/>
    <col min="10501" max="10501" width="28.5703125" style="1" customWidth="1"/>
    <col min="10502" max="10502" width="32.42578125" style="1" customWidth="1"/>
    <col min="10503" max="10752" width="9.140625" style="1"/>
    <col min="10753" max="10753" width="28.28515625" style="1" customWidth="1"/>
    <col min="10754" max="10754" width="19.85546875" style="1" customWidth="1"/>
    <col min="10755" max="10755" width="25.5703125" style="1" customWidth="1"/>
    <col min="10756" max="10756" width="17" style="1" customWidth="1"/>
    <col min="10757" max="10757" width="28.5703125" style="1" customWidth="1"/>
    <col min="10758" max="10758" width="32.42578125" style="1" customWidth="1"/>
    <col min="10759" max="11008" width="9.140625" style="1"/>
    <col min="11009" max="11009" width="28.28515625" style="1" customWidth="1"/>
    <col min="11010" max="11010" width="19.85546875" style="1" customWidth="1"/>
    <col min="11011" max="11011" width="25.5703125" style="1" customWidth="1"/>
    <col min="11012" max="11012" width="17" style="1" customWidth="1"/>
    <col min="11013" max="11013" width="28.5703125" style="1" customWidth="1"/>
    <col min="11014" max="11014" width="32.42578125" style="1" customWidth="1"/>
    <col min="11015" max="11264" width="9.140625" style="1"/>
    <col min="11265" max="11265" width="28.28515625" style="1" customWidth="1"/>
    <col min="11266" max="11266" width="19.85546875" style="1" customWidth="1"/>
    <col min="11267" max="11267" width="25.5703125" style="1" customWidth="1"/>
    <col min="11268" max="11268" width="17" style="1" customWidth="1"/>
    <col min="11269" max="11269" width="28.5703125" style="1" customWidth="1"/>
    <col min="11270" max="11270" width="32.42578125" style="1" customWidth="1"/>
    <col min="11271" max="11520" width="9.140625" style="1"/>
    <col min="11521" max="11521" width="28.28515625" style="1" customWidth="1"/>
    <col min="11522" max="11522" width="19.85546875" style="1" customWidth="1"/>
    <col min="11523" max="11523" width="25.5703125" style="1" customWidth="1"/>
    <col min="11524" max="11524" width="17" style="1" customWidth="1"/>
    <col min="11525" max="11525" width="28.5703125" style="1" customWidth="1"/>
    <col min="11526" max="11526" width="32.42578125" style="1" customWidth="1"/>
    <col min="11527" max="11776" width="9.140625" style="1"/>
    <col min="11777" max="11777" width="28.28515625" style="1" customWidth="1"/>
    <col min="11778" max="11778" width="19.85546875" style="1" customWidth="1"/>
    <col min="11779" max="11779" width="25.5703125" style="1" customWidth="1"/>
    <col min="11780" max="11780" width="17" style="1" customWidth="1"/>
    <col min="11781" max="11781" width="28.5703125" style="1" customWidth="1"/>
    <col min="11782" max="11782" width="32.42578125" style="1" customWidth="1"/>
    <col min="11783" max="12032" width="9.140625" style="1"/>
    <col min="12033" max="12033" width="28.28515625" style="1" customWidth="1"/>
    <col min="12034" max="12034" width="19.85546875" style="1" customWidth="1"/>
    <col min="12035" max="12035" width="25.5703125" style="1" customWidth="1"/>
    <col min="12036" max="12036" width="17" style="1" customWidth="1"/>
    <col min="12037" max="12037" width="28.5703125" style="1" customWidth="1"/>
    <col min="12038" max="12038" width="32.42578125" style="1" customWidth="1"/>
    <col min="12039" max="12288" width="9.140625" style="1"/>
    <col min="12289" max="12289" width="28.28515625" style="1" customWidth="1"/>
    <col min="12290" max="12290" width="19.85546875" style="1" customWidth="1"/>
    <col min="12291" max="12291" width="25.5703125" style="1" customWidth="1"/>
    <col min="12292" max="12292" width="17" style="1" customWidth="1"/>
    <col min="12293" max="12293" width="28.5703125" style="1" customWidth="1"/>
    <col min="12294" max="12294" width="32.42578125" style="1" customWidth="1"/>
    <col min="12295" max="12544" width="9.140625" style="1"/>
    <col min="12545" max="12545" width="28.28515625" style="1" customWidth="1"/>
    <col min="12546" max="12546" width="19.85546875" style="1" customWidth="1"/>
    <col min="12547" max="12547" width="25.5703125" style="1" customWidth="1"/>
    <col min="12548" max="12548" width="17" style="1" customWidth="1"/>
    <col min="12549" max="12549" width="28.5703125" style="1" customWidth="1"/>
    <col min="12550" max="12550" width="32.42578125" style="1" customWidth="1"/>
    <col min="12551" max="12800" width="9.140625" style="1"/>
    <col min="12801" max="12801" width="28.28515625" style="1" customWidth="1"/>
    <col min="12802" max="12802" width="19.85546875" style="1" customWidth="1"/>
    <col min="12803" max="12803" width="25.5703125" style="1" customWidth="1"/>
    <col min="12804" max="12804" width="17" style="1" customWidth="1"/>
    <col min="12805" max="12805" width="28.5703125" style="1" customWidth="1"/>
    <col min="12806" max="12806" width="32.42578125" style="1" customWidth="1"/>
    <col min="12807" max="13056" width="9.140625" style="1"/>
    <col min="13057" max="13057" width="28.28515625" style="1" customWidth="1"/>
    <col min="13058" max="13058" width="19.85546875" style="1" customWidth="1"/>
    <col min="13059" max="13059" width="25.5703125" style="1" customWidth="1"/>
    <col min="13060" max="13060" width="17" style="1" customWidth="1"/>
    <col min="13061" max="13061" width="28.5703125" style="1" customWidth="1"/>
    <col min="13062" max="13062" width="32.42578125" style="1" customWidth="1"/>
    <col min="13063" max="13312" width="9.140625" style="1"/>
    <col min="13313" max="13313" width="28.28515625" style="1" customWidth="1"/>
    <col min="13314" max="13314" width="19.85546875" style="1" customWidth="1"/>
    <col min="13315" max="13315" width="25.5703125" style="1" customWidth="1"/>
    <col min="13316" max="13316" width="17" style="1" customWidth="1"/>
    <col min="13317" max="13317" width="28.5703125" style="1" customWidth="1"/>
    <col min="13318" max="13318" width="32.42578125" style="1" customWidth="1"/>
    <col min="13319" max="13568" width="9.140625" style="1"/>
    <col min="13569" max="13569" width="28.28515625" style="1" customWidth="1"/>
    <col min="13570" max="13570" width="19.85546875" style="1" customWidth="1"/>
    <col min="13571" max="13571" width="25.5703125" style="1" customWidth="1"/>
    <col min="13572" max="13572" width="17" style="1" customWidth="1"/>
    <col min="13573" max="13573" width="28.5703125" style="1" customWidth="1"/>
    <col min="13574" max="13574" width="32.42578125" style="1" customWidth="1"/>
    <col min="13575" max="13824" width="9.140625" style="1"/>
    <col min="13825" max="13825" width="28.28515625" style="1" customWidth="1"/>
    <col min="13826" max="13826" width="19.85546875" style="1" customWidth="1"/>
    <col min="13827" max="13827" width="25.5703125" style="1" customWidth="1"/>
    <col min="13828" max="13828" width="17" style="1" customWidth="1"/>
    <col min="13829" max="13829" width="28.5703125" style="1" customWidth="1"/>
    <col min="13830" max="13830" width="32.42578125" style="1" customWidth="1"/>
    <col min="13831" max="14080" width="9.140625" style="1"/>
    <col min="14081" max="14081" width="28.28515625" style="1" customWidth="1"/>
    <col min="14082" max="14082" width="19.85546875" style="1" customWidth="1"/>
    <col min="14083" max="14083" width="25.5703125" style="1" customWidth="1"/>
    <col min="14084" max="14084" width="17" style="1" customWidth="1"/>
    <col min="14085" max="14085" width="28.5703125" style="1" customWidth="1"/>
    <col min="14086" max="14086" width="32.42578125" style="1" customWidth="1"/>
    <col min="14087" max="14336" width="9.140625" style="1"/>
    <col min="14337" max="14337" width="28.28515625" style="1" customWidth="1"/>
    <col min="14338" max="14338" width="19.85546875" style="1" customWidth="1"/>
    <col min="14339" max="14339" width="25.5703125" style="1" customWidth="1"/>
    <col min="14340" max="14340" width="17" style="1" customWidth="1"/>
    <col min="14341" max="14341" width="28.5703125" style="1" customWidth="1"/>
    <col min="14342" max="14342" width="32.42578125" style="1" customWidth="1"/>
    <col min="14343" max="14592" width="9.140625" style="1"/>
    <col min="14593" max="14593" width="28.28515625" style="1" customWidth="1"/>
    <col min="14594" max="14594" width="19.85546875" style="1" customWidth="1"/>
    <col min="14595" max="14595" width="25.5703125" style="1" customWidth="1"/>
    <col min="14596" max="14596" width="17" style="1" customWidth="1"/>
    <col min="14597" max="14597" width="28.5703125" style="1" customWidth="1"/>
    <col min="14598" max="14598" width="32.42578125" style="1" customWidth="1"/>
    <col min="14599" max="14848" width="9.140625" style="1"/>
    <col min="14849" max="14849" width="28.28515625" style="1" customWidth="1"/>
    <col min="14850" max="14850" width="19.85546875" style="1" customWidth="1"/>
    <col min="14851" max="14851" width="25.5703125" style="1" customWidth="1"/>
    <col min="14852" max="14852" width="17" style="1" customWidth="1"/>
    <col min="14853" max="14853" width="28.5703125" style="1" customWidth="1"/>
    <col min="14854" max="14854" width="32.42578125" style="1" customWidth="1"/>
    <col min="14855" max="15104" width="9.140625" style="1"/>
    <col min="15105" max="15105" width="28.28515625" style="1" customWidth="1"/>
    <col min="15106" max="15106" width="19.85546875" style="1" customWidth="1"/>
    <col min="15107" max="15107" width="25.5703125" style="1" customWidth="1"/>
    <col min="15108" max="15108" width="17" style="1" customWidth="1"/>
    <col min="15109" max="15109" width="28.5703125" style="1" customWidth="1"/>
    <col min="15110" max="15110" width="32.42578125" style="1" customWidth="1"/>
    <col min="15111" max="15360" width="9.140625" style="1"/>
    <col min="15361" max="15361" width="28.28515625" style="1" customWidth="1"/>
    <col min="15362" max="15362" width="19.85546875" style="1" customWidth="1"/>
    <col min="15363" max="15363" width="25.5703125" style="1" customWidth="1"/>
    <col min="15364" max="15364" width="17" style="1" customWidth="1"/>
    <col min="15365" max="15365" width="28.5703125" style="1" customWidth="1"/>
    <col min="15366" max="15366" width="32.42578125" style="1" customWidth="1"/>
    <col min="15367" max="15616" width="9.140625" style="1"/>
    <col min="15617" max="15617" width="28.28515625" style="1" customWidth="1"/>
    <col min="15618" max="15618" width="19.85546875" style="1" customWidth="1"/>
    <col min="15619" max="15619" width="25.5703125" style="1" customWidth="1"/>
    <col min="15620" max="15620" width="17" style="1" customWidth="1"/>
    <col min="15621" max="15621" width="28.5703125" style="1" customWidth="1"/>
    <col min="15622" max="15622" width="32.42578125" style="1" customWidth="1"/>
    <col min="15623" max="15872" width="9.140625" style="1"/>
    <col min="15873" max="15873" width="28.28515625" style="1" customWidth="1"/>
    <col min="15874" max="15874" width="19.85546875" style="1" customWidth="1"/>
    <col min="15875" max="15875" width="25.5703125" style="1" customWidth="1"/>
    <col min="15876" max="15876" width="17" style="1" customWidth="1"/>
    <col min="15877" max="15877" width="28.5703125" style="1" customWidth="1"/>
    <col min="15878" max="15878" width="32.42578125" style="1" customWidth="1"/>
    <col min="15879" max="16128" width="9.140625" style="1"/>
    <col min="16129" max="16129" width="28.28515625" style="1" customWidth="1"/>
    <col min="16130" max="16130" width="19.85546875" style="1" customWidth="1"/>
    <col min="16131" max="16131" width="25.5703125" style="1" customWidth="1"/>
    <col min="16132" max="16132" width="17" style="1" customWidth="1"/>
    <col min="16133" max="16133" width="28.5703125" style="1" customWidth="1"/>
    <col min="16134" max="16134" width="32.42578125" style="1" customWidth="1"/>
    <col min="16135" max="16384" width="9.140625" style="1"/>
  </cols>
  <sheetData>
    <row r="1" spans="1:8" ht="66.75" customHeight="1" x14ac:dyDescent="0.2">
      <c r="E1" s="134" t="s">
        <v>462</v>
      </c>
      <c r="F1" s="135"/>
    </row>
    <row r="2" spans="1:8" ht="51.75" customHeight="1" x14ac:dyDescent="0.2">
      <c r="E2" s="137" t="s">
        <v>158</v>
      </c>
      <c r="F2" s="137"/>
    </row>
    <row r="3" spans="1:8" ht="64.5" customHeight="1" x14ac:dyDescent="0.25">
      <c r="A3" s="138" t="s">
        <v>127</v>
      </c>
      <c r="B3" s="138"/>
      <c r="C3" s="138"/>
      <c r="D3" s="138"/>
      <c r="E3" s="138"/>
      <c r="F3" s="138"/>
    </row>
    <row r="4" spans="1:8" ht="15.75" x14ac:dyDescent="0.2">
      <c r="A4" s="11"/>
      <c r="B4" s="11"/>
      <c r="C4" s="11"/>
      <c r="D4" s="11"/>
      <c r="E4" s="12"/>
      <c r="F4" s="11"/>
    </row>
    <row r="5" spans="1:8" ht="45" x14ac:dyDescent="0.2">
      <c r="A5" s="78" t="s">
        <v>41</v>
      </c>
      <c r="B5" s="78" t="s">
        <v>42</v>
      </c>
      <c r="C5" s="78" t="s">
        <v>43</v>
      </c>
      <c r="D5" s="94" t="s">
        <v>44</v>
      </c>
      <c r="E5" s="94"/>
      <c r="F5" s="78" t="s">
        <v>45</v>
      </c>
    </row>
    <row r="6" spans="1:8" ht="15" x14ac:dyDescent="0.2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</row>
    <row r="7" spans="1:8" ht="18" customHeight="1" x14ac:dyDescent="0.2">
      <c r="A7" s="96" t="s">
        <v>128</v>
      </c>
      <c r="B7" s="96"/>
      <c r="C7" s="96"/>
      <c r="D7" s="96"/>
      <c r="E7" s="96"/>
      <c r="F7" s="96"/>
    </row>
    <row r="8" spans="1:8" ht="27" customHeight="1" x14ac:dyDescent="0.2">
      <c r="A8" s="107" t="s">
        <v>261</v>
      </c>
      <c r="B8" s="108" t="s">
        <v>49</v>
      </c>
      <c r="C8" s="103"/>
      <c r="D8" s="78" t="s">
        <v>46</v>
      </c>
      <c r="E8" s="5">
        <f>E9+E10+E11+E12+E13</f>
        <v>8117.5</v>
      </c>
      <c r="F8" s="94"/>
    </row>
    <row r="9" spans="1:8" ht="30" customHeight="1" x14ac:dyDescent="0.2">
      <c r="A9" s="107"/>
      <c r="B9" s="108"/>
      <c r="C9" s="103"/>
      <c r="D9" s="78" t="s">
        <v>47</v>
      </c>
      <c r="E9" s="5">
        <f>E15+E21+E27</f>
        <v>586.6</v>
      </c>
      <c r="F9" s="94"/>
      <c r="G9" s="50">
        <f>E9+E33+E69+E141+E177+E213</f>
        <v>116741.4</v>
      </c>
      <c r="H9" s="78" t="s">
        <v>47</v>
      </c>
    </row>
    <row r="10" spans="1:8" ht="31.5" customHeight="1" x14ac:dyDescent="0.2">
      <c r="A10" s="107"/>
      <c r="B10" s="108"/>
      <c r="C10" s="103"/>
      <c r="D10" s="78" t="s">
        <v>48</v>
      </c>
      <c r="E10" s="5">
        <f>E16+E22+E28</f>
        <v>3110.9</v>
      </c>
      <c r="F10" s="94"/>
      <c r="G10" s="50">
        <f>E10+E34+E70+E142+E178+E214</f>
        <v>119070.9</v>
      </c>
      <c r="H10" s="78" t="s">
        <v>48</v>
      </c>
    </row>
    <row r="11" spans="1:8" ht="23.25" customHeight="1" x14ac:dyDescent="0.2">
      <c r="A11" s="107"/>
      <c r="B11" s="108"/>
      <c r="C11" s="103"/>
      <c r="D11" s="78" t="s">
        <v>87</v>
      </c>
      <c r="E11" s="5">
        <f>E17+E23+E29</f>
        <v>1060</v>
      </c>
      <c r="F11" s="94"/>
      <c r="G11" s="50">
        <f>E11+E35+E71+E143+E179+E215</f>
        <v>138235.5</v>
      </c>
      <c r="H11" s="78" t="s">
        <v>87</v>
      </c>
    </row>
    <row r="12" spans="1:8" ht="21" customHeight="1" x14ac:dyDescent="0.2">
      <c r="A12" s="107"/>
      <c r="B12" s="108"/>
      <c r="C12" s="103"/>
      <c r="D12" s="78" t="s">
        <v>88</v>
      </c>
      <c r="E12" s="5">
        <f>E18+E24+E30</f>
        <v>1680</v>
      </c>
      <c r="F12" s="94"/>
      <c r="G12" s="50">
        <f>E12+E36+E72+E144+E180+E216</f>
        <v>145939.90000000002</v>
      </c>
      <c r="H12" s="78" t="s">
        <v>88</v>
      </c>
    </row>
    <row r="13" spans="1:8" ht="20.25" customHeight="1" x14ac:dyDescent="0.2">
      <c r="A13" s="107"/>
      <c r="B13" s="108"/>
      <c r="C13" s="103"/>
      <c r="D13" s="78" t="s">
        <v>89</v>
      </c>
      <c r="E13" s="5">
        <f>E19+E25+E31</f>
        <v>1680</v>
      </c>
      <c r="F13" s="94"/>
      <c r="G13" s="50">
        <f>E13+E37+E73+E145+E181+E217</f>
        <v>145939.90000000002</v>
      </c>
      <c r="H13" s="78" t="s">
        <v>89</v>
      </c>
    </row>
    <row r="14" spans="1:8" ht="24.6" customHeight="1" x14ac:dyDescent="0.2">
      <c r="A14" s="107" t="s">
        <v>262</v>
      </c>
      <c r="B14" s="108" t="s">
        <v>49</v>
      </c>
      <c r="C14" s="107"/>
      <c r="D14" s="78" t="s">
        <v>46</v>
      </c>
      <c r="E14" s="5">
        <f>E15+E16+E17+E18+E19</f>
        <v>90</v>
      </c>
      <c r="F14" s="94"/>
    </row>
    <row r="15" spans="1:8" ht="24" customHeight="1" x14ac:dyDescent="0.2">
      <c r="A15" s="107"/>
      <c r="B15" s="108"/>
      <c r="C15" s="107"/>
      <c r="D15" s="78" t="s">
        <v>47</v>
      </c>
      <c r="E15" s="5">
        <f>'Перечень мероприятий'!G19</f>
        <v>0</v>
      </c>
      <c r="F15" s="94"/>
    </row>
    <row r="16" spans="1:8" ht="26.45" customHeight="1" x14ac:dyDescent="0.2">
      <c r="A16" s="107"/>
      <c r="B16" s="108"/>
      <c r="C16" s="107"/>
      <c r="D16" s="78" t="s">
        <v>48</v>
      </c>
      <c r="E16" s="5">
        <f>'Перечень мероприятий'!H19</f>
        <v>0</v>
      </c>
      <c r="F16" s="94"/>
    </row>
    <row r="17" spans="1:6" ht="25.9" customHeight="1" x14ac:dyDescent="0.2">
      <c r="A17" s="107"/>
      <c r="B17" s="108"/>
      <c r="C17" s="107"/>
      <c r="D17" s="78" t="s">
        <v>87</v>
      </c>
      <c r="E17" s="5">
        <f>'Перечень мероприятий'!I19</f>
        <v>30</v>
      </c>
      <c r="F17" s="94"/>
    </row>
    <row r="18" spans="1:6" ht="27" customHeight="1" x14ac:dyDescent="0.2">
      <c r="A18" s="107"/>
      <c r="B18" s="108"/>
      <c r="C18" s="107"/>
      <c r="D18" s="78" t="s">
        <v>88</v>
      </c>
      <c r="E18" s="5">
        <f>'Перечень мероприятий'!J19</f>
        <v>30</v>
      </c>
      <c r="F18" s="94"/>
    </row>
    <row r="19" spans="1:6" ht="27.6" customHeight="1" x14ac:dyDescent="0.2">
      <c r="A19" s="107"/>
      <c r="B19" s="108"/>
      <c r="C19" s="107"/>
      <c r="D19" s="78" t="s">
        <v>89</v>
      </c>
      <c r="E19" s="5">
        <f>'Перечень мероприятий'!K19</f>
        <v>30</v>
      </c>
      <c r="F19" s="94"/>
    </row>
    <row r="20" spans="1:6" ht="24" customHeight="1" x14ac:dyDescent="0.2">
      <c r="A20" s="107" t="s">
        <v>263</v>
      </c>
      <c r="B20" s="108" t="s">
        <v>49</v>
      </c>
      <c r="C20" s="108"/>
      <c r="D20" s="78" t="s">
        <v>46</v>
      </c>
      <c r="E20" s="5">
        <f>E21+E22+E23+E24+E25</f>
        <v>175</v>
      </c>
      <c r="F20" s="94"/>
    </row>
    <row r="21" spans="1:6" ht="24" customHeight="1" x14ac:dyDescent="0.2">
      <c r="A21" s="107"/>
      <c r="B21" s="108"/>
      <c r="C21" s="108"/>
      <c r="D21" s="78" t="s">
        <v>47</v>
      </c>
      <c r="E21" s="5">
        <f>'Перечень мероприятий'!G24</f>
        <v>25</v>
      </c>
      <c r="F21" s="94"/>
    </row>
    <row r="22" spans="1:6" ht="25.9" customHeight="1" x14ac:dyDescent="0.2">
      <c r="A22" s="107"/>
      <c r="B22" s="108"/>
      <c r="C22" s="108"/>
      <c r="D22" s="78" t="s">
        <v>48</v>
      </c>
      <c r="E22" s="5">
        <f>'Перечень мероприятий'!H24</f>
        <v>0</v>
      </c>
      <c r="F22" s="94"/>
    </row>
    <row r="23" spans="1:6" ht="27" customHeight="1" x14ac:dyDescent="0.2">
      <c r="A23" s="107"/>
      <c r="B23" s="108"/>
      <c r="C23" s="108"/>
      <c r="D23" s="78" t="s">
        <v>87</v>
      </c>
      <c r="E23" s="5">
        <f>'Перечень мероприятий'!I24</f>
        <v>50</v>
      </c>
      <c r="F23" s="94"/>
    </row>
    <row r="24" spans="1:6" ht="25.9" customHeight="1" x14ac:dyDescent="0.2">
      <c r="A24" s="107"/>
      <c r="B24" s="108"/>
      <c r="C24" s="108"/>
      <c r="D24" s="78" t="s">
        <v>88</v>
      </c>
      <c r="E24" s="5">
        <f>'Перечень мероприятий'!J24</f>
        <v>50</v>
      </c>
      <c r="F24" s="94"/>
    </row>
    <row r="25" spans="1:6" ht="28.9" customHeight="1" x14ac:dyDescent="0.2">
      <c r="A25" s="107"/>
      <c r="B25" s="108"/>
      <c r="C25" s="108"/>
      <c r="D25" s="78" t="s">
        <v>89</v>
      </c>
      <c r="E25" s="5">
        <f>'Перечень мероприятий'!K24</f>
        <v>50</v>
      </c>
      <c r="F25" s="94"/>
    </row>
    <row r="26" spans="1:6" ht="25.15" customHeight="1" x14ac:dyDescent="0.2">
      <c r="A26" s="107" t="s">
        <v>264</v>
      </c>
      <c r="B26" s="108" t="s">
        <v>49</v>
      </c>
      <c r="C26" s="108"/>
      <c r="D26" s="78" t="s">
        <v>46</v>
      </c>
      <c r="E26" s="5">
        <f>E27+E28+E29+E30+E31</f>
        <v>7852.5</v>
      </c>
      <c r="F26" s="104"/>
    </row>
    <row r="27" spans="1:6" ht="26.45" customHeight="1" x14ac:dyDescent="0.2">
      <c r="A27" s="107"/>
      <c r="B27" s="108"/>
      <c r="C27" s="108"/>
      <c r="D27" s="78" t="s">
        <v>47</v>
      </c>
      <c r="E27" s="5">
        <f>'Перечень мероприятий'!G29</f>
        <v>561.6</v>
      </c>
      <c r="F27" s="105"/>
    </row>
    <row r="28" spans="1:6" ht="25.9" customHeight="1" x14ac:dyDescent="0.2">
      <c r="A28" s="107"/>
      <c r="B28" s="108"/>
      <c r="C28" s="108"/>
      <c r="D28" s="78" t="s">
        <v>48</v>
      </c>
      <c r="E28" s="5">
        <f>'Перечень мероприятий'!H29</f>
        <v>3110.9</v>
      </c>
      <c r="F28" s="105"/>
    </row>
    <row r="29" spans="1:6" ht="25.9" customHeight="1" x14ac:dyDescent="0.2">
      <c r="A29" s="107"/>
      <c r="B29" s="108"/>
      <c r="C29" s="108"/>
      <c r="D29" s="78" t="s">
        <v>87</v>
      </c>
      <c r="E29" s="5">
        <f>'Перечень мероприятий'!I29</f>
        <v>980</v>
      </c>
      <c r="F29" s="105"/>
    </row>
    <row r="30" spans="1:6" ht="27" customHeight="1" x14ac:dyDescent="0.2">
      <c r="A30" s="107"/>
      <c r="B30" s="108"/>
      <c r="C30" s="108"/>
      <c r="D30" s="78" t="s">
        <v>88</v>
      </c>
      <c r="E30" s="5">
        <f>'Перечень мероприятий'!J29</f>
        <v>1600</v>
      </c>
      <c r="F30" s="105"/>
    </row>
    <row r="31" spans="1:6" ht="38.25" customHeight="1" x14ac:dyDescent="0.2">
      <c r="A31" s="107"/>
      <c r="B31" s="108"/>
      <c r="C31" s="108"/>
      <c r="D31" s="78" t="s">
        <v>89</v>
      </c>
      <c r="E31" s="5">
        <f>'Перечень мероприятий'!K29</f>
        <v>1600</v>
      </c>
      <c r="F31" s="106"/>
    </row>
    <row r="32" spans="1:6" ht="19.899999999999999" customHeight="1" x14ac:dyDescent="0.2">
      <c r="A32" s="107" t="s">
        <v>265</v>
      </c>
      <c r="B32" s="108" t="s">
        <v>49</v>
      </c>
      <c r="C32" s="108"/>
      <c r="D32" s="78" t="s">
        <v>46</v>
      </c>
      <c r="E32" s="5">
        <f>E33+E34+E35+E36+E37</f>
        <v>65129.7</v>
      </c>
      <c r="F32" s="94"/>
    </row>
    <row r="33" spans="1:6" ht="18.600000000000001" customHeight="1" x14ac:dyDescent="0.2">
      <c r="A33" s="107"/>
      <c r="B33" s="108"/>
      <c r="C33" s="108"/>
      <c r="D33" s="78" t="s">
        <v>47</v>
      </c>
      <c r="E33" s="5">
        <f>E39+E45+E51+E57+E63</f>
        <v>14437.5</v>
      </c>
      <c r="F33" s="94"/>
    </row>
    <row r="34" spans="1:6" ht="21" customHeight="1" x14ac:dyDescent="0.2">
      <c r="A34" s="107"/>
      <c r="B34" s="108"/>
      <c r="C34" s="108"/>
      <c r="D34" s="78" t="s">
        <v>48</v>
      </c>
      <c r="E34" s="5">
        <f>E40+E46+E52+E58+E64</f>
        <v>10096.4</v>
      </c>
      <c r="F34" s="94"/>
    </row>
    <row r="35" spans="1:6" ht="19.899999999999999" customHeight="1" x14ac:dyDescent="0.2">
      <c r="A35" s="107"/>
      <c r="B35" s="108"/>
      <c r="C35" s="108"/>
      <c r="D35" s="78" t="s">
        <v>87</v>
      </c>
      <c r="E35" s="5">
        <f>E41+E47+E53+E59+E65</f>
        <v>13478.6</v>
      </c>
      <c r="F35" s="94"/>
    </row>
    <row r="36" spans="1:6" ht="18" customHeight="1" x14ac:dyDescent="0.2">
      <c r="A36" s="107"/>
      <c r="B36" s="108"/>
      <c r="C36" s="108"/>
      <c r="D36" s="78" t="s">
        <v>88</v>
      </c>
      <c r="E36" s="5">
        <f>E42+E48+E54+E60+E66</f>
        <v>13558.6</v>
      </c>
      <c r="F36" s="94"/>
    </row>
    <row r="37" spans="1:6" ht="14.45" customHeight="1" x14ac:dyDescent="0.2">
      <c r="A37" s="107"/>
      <c r="B37" s="108"/>
      <c r="C37" s="108"/>
      <c r="D37" s="78" t="s">
        <v>89</v>
      </c>
      <c r="E37" s="5">
        <f>E43+E49+E55+E61+E67</f>
        <v>13558.6</v>
      </c>
      <c r="F37" s="94"/>
    </row>
    <row r="38" spans="1:6" ht="16.899999999999999" customHeight="1" x14ac:dyDescent="0.2">
      <c r="A38" s="107" t="s">
        <v>266</v>
      </c>
      <c r="B38" s="108" t="s">
        <v>49</v>
      </c>
      <c r="C38" s="107"/>
      <c r="D38" s="78" t="s">
        <v>46</v>
      </c>
      <c r="E38" s="5">
        <f>E39++E40+E41+E42+E43</f>
        <v>0</v>
      </c>
      <c r="F38" s="94"/>
    </row>
    <row r="39" spans="1:6" ht="15.6" customHeight="1" x14ac:dyDescent="0.2">
      <c r="A39" s="107"/>
      <c r="B39" s="108"/>
      <c r="C39" s="107"/>
      <c r="D39" s="78" t="s">
        <v>47</v>
      </c>
      <c r="E39" s="5">
        <f>'Перечень мероприятий'!G39</f>
        <v>0</v>
      </c>
      <c r="F39" s="94"/>
    </row>
    <row r="40" spans="1:6" ht="19.149999999999999" customHeight="1" x14ac:dyDescent="0.2">
      <c r="A40" s="107"/>
      <c r="B40" s="108"/>
      <c r="C40" s="107"/>
      <c r="D40" s="78" t="s">
        <v>48</v>
      </c>
      <c r="E40" s="5">
        <f>'Перечень мероприятий'!H39</f>
        <v>0</v>
      </c>
      <c r="F40" s="94"/>
    </row>
    <row r="41" spans="1:6" ht="15" x14ac:dyDescent="0.2">
      <c r="A41" s="107"/>
      <c r="B41" s="108"/>
      <c r="C41" s="107"/>
      <c r="D41" s="78" t="s">
        <v>87</v>
      </c>
      <c r="E41" s="5">
        <f>'Перечень мероприятий'!I39</f>
        <v>0</v>
      </c>
      <c r="F41" s="94"/>
    </row>
    <row r="42" spans="1:6" ht="15" x14ac:dyDescent="0.2">
      <c r="A42" s="107"/>
      <c r="B42" s="108"/>
      <c r="C42" s="107"/>
      <c r="D42" s="78" t="s">
        <v>88</v>
      </c>
      <c r="E42" s="5">
        <f>'Перечень мероприятий'!J39</f>
        <v>0</v>
      </c>
      <c r="F42" s="94"/>
    </row>
    <row r="43" spans="1:6" ht="18.600000000000001" customHeight="1" x14ac:dyDescent="0.2">
      <c r="A43" s="107"/>
      <c r="B43" s="108"/>
      <c r="C43" s="107"/>
      <c r="D43" s="78" t="s">
        <v>89</v>
      </c>
      <c r="E43" s="5">
        <f>'Перечень мероприятий'!K39</f>
        <v>0</v>
      </c>
      <c r="F43" s="94"/>
    </row>
    <row r="44" spans="1:6" ht="15" customHeight="1" x14ac:dyDescent="0.2">
      <c r="A44" s="107" t="s">
        <v>267</v>
      </c>
      <c r="B44" s="108" t="s">
        <v>49</v>
      </c>
      <c r="C44" s="108" t="s">
        <v>53</v>
      </c>
      <c r="D44" s="78" t="s">
        <v>46</v>
      </c>
      <c r="E44" s="5">
        <f>E45+E46+E47+E48+E49</f>
        <v>64914.7</v>
      </c>
      <c r="F44" s="94"/>
    </row>
    <row r="45" spans="1:6" ht="15" x14ac:dyDescent="0.2">
      <c r="A45" s="107"/>
      <c r="B45" s="108"/>
      <c r="C45" s="108"/>
      <c r="D45" s="78" t="s">
        <v>47</v>
      </c>
      <c r="E45" s="5">
        <f>'Перечень мероприятий'!G44</f>
        <v>14382.5</v>
      </c>
      <c r="F45" s="94"/>
    </row>
    <row r="46" spans="1:6" ht="15" x14ac:dyDescent="0.2">
      <c r="A46" s="107"/>
      <c r="B46" s="108"/>
      <c r="C46" s="108"/>
      <c r="D46" s="78" t="s">
        <v>48</v>
      </c>
      <c r="E46" s="5">
        <f>'Перечень мероприятий'!H44</f>
        <v>10096.4</v>
      </c>
      <c r="F46" s="94"/>
    </row>
    <row r="47" spans="1:6" ht="15" x14ac:dyDescent="0.2">
      <c r="A47" s="107"/>
      <c r="B47" s="108"/>
      <c r="C47" s="108"/>
      <c r="D47" s="78" t="s">
        <v>87</v>
      </c>
      <c r="E47" s="5">
        <f>'Перечень мероприятий'!I44</f>
        <v>13478.6</v>
      </c>
      <c r="F47" s="94"/>
    </row>
    <row r="48" spans="1:6" ht="15" x14ac:dyDescent="0.2">
      <c r="A48" s="107"/>
      <c r="B48" s="108"/>
      <c r="C48" s="108"/>
      <c r="D48" s="78" t="s">
        <v>88</v>
      </c>
      <c r="E48" s="5">
        <f>'Перечень мероприятий'!J44</f>
        <v>13478.6</v>
      </c>
      <c r="F48" s="94"/>
    </row>
    <row r="49" spans="1:6" ht="15" x14ac:dyDescent="0.2">
      <c r="A49" s="107"/>
      <c r="B49" s="108"/>
      <c r="C49" s="108"/>
      <c r="D49" s="78" t="s">
        <v>89</v>
      </c>
      <c r="E49" s="5">
        <f>'Перечень мероприятий'!K44</f>
        <v>13478.6</v>
      </c>
      <c r="F49" s="94"/>
    </row>
    <row r="50" spans="1:6" ht="15" customHeight="1" x14ac:dyDescent="0.2">
      <c r="A50" s="107" t="s">
        <v>268</v>
      </c>
      <c r="B50" s="108" t="s">
        <v>49</v>
      </c>
      <c r="C50" s="108"/>
      <c r="D50" s="78" t="s">
        <v>46</v>
      </c>
      <c r="E50" s="5">
        <f>E51+E52+E53+E54+E55</f>
        <v>155</v>
      </c>
      <c r="F50" s="94"/>
    </row>
    <row r="51" spans="1:6" ht="15" x14ac:dyDescent="0.2">
      <c r="A51" s="107"/>
      <c r="B51" s="108"/>
      <c r="C51" s="108"/>
      <c r="D51" s="78" t="s">
        <v>47</v>
      </c>
      <c r="E51" s="5">
        <f>'Перечень мероприятий'!G49</f>
        <v>55</v>
      </c>
      <c r="F51" s="94"/>
    </row>
    <row r="52" spans="1:6" ht="15" x14ac:dyDescent="0.2">
      <c r="A52" s="107"/>
      <c r="B52" s="108"/>
      <c r="C52" s="108"/>
      <c r="D52" s="78" t="s">
        <v>48</v>
      </c>
      <c r="E52" s="5">
        <f>'Перечень мероприятий'!H49</f>
        <v>0</v>
      </c>
      <c r="F52" s="94"/>
    </row>
    <row r="53" spans="1:6" ht="15" x14ac:dyDescent="0.2">
      <c r="A53" s="107"/>
      <c r="B53" s="108"/>
      <c r="C53" s="108"/>
      <c r="D53" s="78" t="s">
        <v>87</v>
      </c>
      <c r="E53" s="5">
        <f>'Перечень мероприятий'!I49</f>
        <v>0</v>
      </c>
      <c r="F53" s="94"/>
    </row>
    <row r="54" spans="1:6" ht="15" x14ac:dyDescent="0.2">
      <c r="A54" s="107"/>
      <c r="B54" s="108"/>
      <c r="C54" s="108"/>
      <c r="D54" s="78" t="s">
        <v>88</v>
      </c>
      <c r="E54" s="5">
        <f>'Перечень мероприятий'!J49</f>
        <v>50</v>
      </c>
      <c r="F54" s="94"/>
    </row>
    <row r="55" spans="1:6" ht="15" x14ac:dyDescent="0.2">
      <c r="A55" s="107"/>
      <c r="B55" s="108"/>
      <c r="C55" s="108"/>
      <c r="D55" s="78" t="s">
        <v>89</v>
      </c>
      <c r="E55" s="5">
        <f>'Перечень мероприятий'!K49</f>
        <v>50</v>
      </c>
      <c r="F55" s="94"/>
    </row>
    <row r="56" spans="1:6" ht="16.149999999999999" customHeight="1" x14ac:dyDescent="0.2">
      <c r="A56" s="107" t="s">
        <v>269</v>
      </c>
      <c r="B56" s="108" t="s">
        <v>49</v>
      </c>
      <c r="C56" s="103"/>
      <c r="D56" s="78" t="s">
        <v>46</v>
      </c>
      <c r="E56" s="5">
        <f>E57+E58+E59+E60+E61</f>
        <v>60</v>
      </c>
      <c r="F56" s="94"/>
    </row>
    <row r="57" spans="1:6" ht="18" customHeight="1" x14ac:dyDescent="0.2">
      <c r="A57" s="107"/>
      <c r="B57" s="108"/>
      <c r="C57" s="103"/>
      <c r="D57" s="78" t="s">
        <v>47</v>
      </c>
      <c r="E57" s="5">
        <f>'Перечень мероприятий'!G54</f>
        <v>0</v>
      </c>
      <c r="F57" s="94"/>
    </row>
    <row r="58" spans="1:6" ht="16.899999999999999" customHeight="1" x14ac:dyDescent="0.2">
      <c r="A58" s="107"/>
      <c r="B58" s="108"/>
      <c r="C58" s="103"/>
      <c r="D58" s="78" t="s">
        <v>48</v>
      </c>
      <c r="E58" s="5">
        <f>'Перечень мероприятий'!H54</f>
        <v>0</v>
      </c>
      <c r="F58" s="94"/>
    </row>
    <row r="59" spans="1:6" ht="15" customHeight="1" x14ac:dyDescent="0.2">
      <c r="A59" s="107"/>
      <c r="B59" s="108"/>
      <c r="C59" s="103"/>
      <c r="D59" s="78" t="s">
        <v>87</v>
      </c>
      <c r="E59" s="5">
        <f>'Перечень мероприятий'!I54</f>
        <v>0</v>
      </c>
      <c r="F59" s="94"/>
    </row>
    <row r="60" spans="1:6" ht="15.6" customHeight="1" x14ac:dyDescent="0.2">
      <c r="A60" s="107"/>
      <c r="B60" s="108"/>
      <c r="C60" s="103"/>
      <c r="D60" s="78" t="s">
        <v>88</v>
      </c>
      <c r="E60" s="5">
        <f>'Перечень мероприятий'!J54</f>
        <v>30</v>
      </c>
      <c r="F60" s="94"/>
    </row>
    <row r="61" spans="1:6" ht="16.899999999999999" customHeight="1" x14ac:dyDescent="0.2">
      <c r="A61" s="107"/>
      <c r="B61" s="108"/>
      <c r="C61" s="103"/>
      <c r="D61" s="78" t="s">
        <v>89</v>
      </c>
      <c r="E61" s="5">
        <f>'Перечень мероприятий'!K54</f>
        <v>30</v>
      </c>
      <c r="F61" s="94"/>
    </row>
    <row r="62" spans="1:6" ht="15" customHeight="1" x14ac:dyDescent="0.2">
      <c r="A62" s="107" t="s">
        <v>270</v>
      </c>
      <c r="B62" s="108" t="s">
        <v>49</v>
      </c>
      <c r="C62" s="103"/>
      <c r="D62" s="78" t="s">
        <v>46</v>
      </c>
      <c r="E62" s="5">
        <f>E63+E64+E65+E66+E67</f>
        <v>0</v>
      </c>
      <c r="F62" s="104"/>
    </row>
    <row r="63" spans="1:6" ht="15" customHeight="1" x14ac:dyDescent="0.2">
      <c r="A63" s="107"/>
      <c r="B63" s="108"/>
      <c r="C63" s="103"/>
      <c r="D63" s="78" t="s">
        <v>47</v>
      </c>
      <c r="E63" s="5">
        <f>'Перечень мероприятий'!G59</f>
        <v>0</v>
      </c>
      <c r="F63" s="105"/>
    </row>
    <row r="64" spans="1:6" ht="15" customHeight="1" x14ac:dyDescent="0.2">
      <c r="A64" s="107"/>
      <c r="B64" s="108"/>
      <c r="C64" s="103"/>
      <c r="D64" s="78" t="s">
        <v>48</v>
      </c>
      <c r="E64" s="5">
        <f>'Перечень мероприятий'!H59</f>
        <v>0</v>
      </c>
      <c r="F64" s="105"/>
    </row>
    <row r="65" spans="1:6" ht="12.6" customHeight="1" x14ac:dyDescent="0.2">
      <c r="A65" s="107"/>
      <c r="B65" s="108"/>
      <c r="C65" s="103"/>
      <c r="D65" s="78" t="s">
        <v>87</v>
      </c>
      <c r="E65" s="5">
        <f>'Перечень мероприятий'!I59</f>
        <v>0</v>
      </c>
      <c r="F65" s="105"/>
    </row>
    <row r="66" spans="1:6" ht="13.15" customHeight="1" x14ac:dyDescent="0.2">
      <c r="A66" s="107"/>
      <c r="B66" s="108"/>
      <c r="C66" s="103"/>
      <c r="D66" s="78" t="s">
        <v>88</v>
      </c>
      <c r="E66" s="5">
        <f>'Перечень мероприятий'!J59</f>
        <v>0</v>
      </c>
      <c r="F66" s="105"/>
    </row>
    <row r="67" spans="1:6" ht="15" customHeight="1" x14ac:dyDescent="0.2">
      <c r="A67" s="107"/>
      <c r="B67" s="108"/>
      <c r="C67" s="103"/>
      <c r="D67" s="78" t="s">
        <v>89</v>
      </c>
      <c r="E67" s="5">
        <f>'Перечень мероприятий'!K59</f>
        <v>0</v>
      </c>
      <c r="F67" s="106"/>
    </row>
    <row r="68" spans="1:6" ht="20.25" customHeight="1" x14ac:dyDescent="0.2">
      <c r="A68" s="107" t="s">
        <v>440</v>
      </c>
      <c r="B68" s="108" t="s">
        <v>49</v>
      </c>
      <c r="C68" s="103"/>
      <c r="D68" s="78" t="s">
        <v>46</v>
      </c>
      <c r="E68" s="5">
        <f>E69+E70+E71+E72+E73</f>
        <v>254.8</v>
      </c>
      <c r="F68" s="94"/>
    </row>
    <row r="69" spans="1:6" ht="19.149999999999999" customHeight="1" x14ac:dyDescent="0.2">
      <c r="A69" s="107"/>
      <c r="B69" s="108"/>
      <c r="C69" s="103"/>
      <c r="D69" s="78" t="s">
        <v>47</v>
      </c>
      <c r="E69" s="5">
        <f>E75+E81+E87+E93+E99+E105+E111+E135</f>
        <v>25</v>
      </c>
      <c r="F69" s="94"/>
    </row>
    <row r="70" spans="1:6" ht="14.45" customHeight="1" x14ac:dyDescent="0.2">
      <c r="A70" s="107"/>
      <c r="B70" s="108"/>
      <c r="C70" s="103"/>
      <c r="D70" s="78" t="s">
        <v>48</v>
      </c>
      <c r="E70" s="5">
        <f>E76+E82+E88+E94+E100+E106+E112+E136</f>
        <v>19.8</v>
      </c>
      <c r="F70" s="94"/>
    </row>
    <row r="71" spans="1:6" ht="21" customHeight="1" x14ac:dyDescent="0.2">
      <c r="A71" s="107"/>
      <c r="B71" s="108"/>
      <c r="C71" s="103"/>
      <c r="D71" s="78" t="s">
        <v>87</v>
      </c>
      <c r="E71" s="5">
        <f>E77+E83+E89+E95+E101+E107+E113+E137</f>
        <v>50</v>
      </c>
      <c r="F71" s="94"/>
    </row>
    <row r="72" spans="1:6" ht="16.899999999999999" customHeight="1" x14ac:dyDescent="0.2">
      <c r="A72" s="107"/>
      <c r="B72" s="108"/>
      <c r="C72" s="103"/>
      <c r="D72" s="78" t="s">
        <v>88</v>
      </c>
      <c r="E72" s="5">
        <f>E78+E84+E90+E96+E102+E108+E114+E138</f>
        <v>80</v>
      </c>
      <c r="F72" s="94"/>
    </row>
    <row r="73" spans="1:6" ht="46.5" customHeight="1" x14ac:dyDescent="0.2">
      <c r="A73" s="107"/>
      <c r="B73" s="108"/>
      <c r="C73" s="103"/>
      <c r="D73" s="78" t="s">
        <v>89</v>
      </c>
      <c r="E73" s="5">
        <f>E79+E85+E91+E97+E103+E109+E115+E139</f>
        <v>80</v>
      </c>
      <c r="F73" s="94"/>
    </row>
    <row r="74" spans="1:6" ht="54" customHeight="1" x14ac:dyDescent="0.2">
      <c r="A74" s="107" t="s">
        <v>271</v>
      </c>
      <c r="B74" s="108" t="s">
        <v>49</v>
      </c>
      <c r="C74" s="107"/>
      <c r="D74" s="78" t="s">
        <v>46</v>
      </c>
      <c r="E74" s="5">
        <f>E75+E76+E77+E78+E79</f>
        <v>0</v>
      </c>
      <c r="F74" s="94"/>
    </row>
    <row r="75" spans="1:6" ht="45" customHeight="1" x14ac:dyDescent="0.2">
      <c r="A75" s="107"/>
      <c r="B75" s="108"/>
      <c r="C75" s="130"/>
      <c r="D75" s="78" t="s">
        <v>47</v>
      </c>
      <c r="E75" s="5">
        <f>'Перечень мероприятий'!G69</f>
        <v>0</v>
      </c>
      <c r="F75" s="94"/>
    </row>
    <row r="76" spans="1:6" ht="45.6" customHeight="1" x14ac:dyDescent="0.2">
      <c r="A76" s="107"/>
      <c r="B76" s="108"/>
      <c r="C76" s="130"/>
      <c r="D76" s="78" t="s">
        <v>48</v>
      </c>
      <c r="E76" s="5">
        <f>'Перечень мероприятий'!H69</f>
        <v>0</v>
      </c>
      <c r="F76" s="94"/>
    </row>
    <row r="77" spans="1:6" ht="54" customHeight="1" x14ac:dyDescent="0.2">
      <c r="A77" s="107"/>
      <c r="B77" s="108"/>
      <c r="C77" s="130"/>
      <c r="D77" s="78" t="s">
        <v>87</v>
      </c>
      <c r="E77" s="5">
        <f>'Перечень мероприятий'!I69</f>
        <v>0</v>
      </c>
      <c r="F77" s="94"/>
    </row>
    <row r="78" spans="1:6" ht="57.6" customHeight="1" x14ac:dyDescent="0.2">
      <c r="A78" s="107"/>
      <c r="B78" s="108"/>
      <c r="C78" s="130"/>
      <c r="D78" s="78" t="s">
        <v>88</v>
      </c>
      <c r="E78" s="5">
        <f>'Перечень мероприятий'!J69</f>
        <v>0</v>
      </c>
      <c r="F78" s="94"/>
    </row>
    <row r="79" spans="1:6" ht="89.25" customHeight="1" x14ac:dyDescent="0.2">
      <c r="A79" s="107"/>
      <c r="B79" s="108"/>
      <c r="C79" s="130"/>
      <c r="D79" s="78" t="s">
        <v>89</v>
      </c>
      <c r="E79" s="5">
        <f>'Перечень мероприятий'!K69</f>
        <v>0</v>
      </c>
      <c r="F79" s="94"/>
    </row>
    <row r="80" spans="1:6" ht="44.45" customHeight="1" x14ac:dyDescent="0.2">
      <c r="A80" s="107" t="s">
        <v>272</v>
      </c>
      <c r="B80" s="108" t="s">
        <v>49</v>
      </c>
      <c r="C80" s="103"/>
      <c r="D80" s="78" t="s">
        <v>46</v>
      </c>
      <c r="E80" s="5">
        <f>E81+E82+E83+E84+E85</f>
        <v>0</v>
      </c>
      <c r="F80" s="94"/>
    </row>
    <row r="81" spans="1:6" ht="42" customHeight="1" x14ac:dyDescent="0.2">
      <c r="A81" s="107"/>
      <c r="B81" s="108"/>
      <c r="C81" s="103"/>
      <c r="D81" s="78" t="s">
        <v>47</v>
      </c>
      <c r="E81" s="5">
        <f>'Перечень мероприятий'!G74</f>
        <v>0</v>
      </c>
      <c r="F81" s="94"/>
    </row>
    <row r="82" spans="1:6" ht="47.25" customHeight="1" x14ac:dyDescent="0.2">
      <c r="A82" s="107"/>
      <c r="B82" s="108"/>
      <c r="C82" s="103"/>
      <c r="D82" s="78" t="s">
        <v>48</v>
      </c>
      <c r="E82" s="5">
        <f>'Перечень мероприятий'!H74</f>
        <v>0</v>
      </c>
      <c r="F82" s="94"/>
    </row>
    <row r="83" spans="1:6" ht="44.45" customHeight="1" x14ac:dyDescent="0.2">
      <c r="A83" s="107"/>
      <c r="B83" s="108"/>
      <c r="C83" s="103"/>
      <c r="D83" s="78" t="s">
        <v>87</v>
      </c>
      <c r="E83" s="5">
        <f>'Перечень мероприятий'!I74</f>
        <v>0</v>
      </c>
      <c r="F83" s="94"/>
    </row>
    <row r="84" spans="1:6" ht="44.45" customHeight="1" x14ac:dyDescent="0.2">
      <c r="A84" s="107"/>
      <c r="B84" s="108"/>
      <c r="C84" s="103"/>
      <c r="D84" s="78" t="s">
        <v>88</v>
      </c>
      <c r="E84" s="5">
        <f>'Перечень мероприятий'!J74</f>
        <v>0</v>
      </c>
      <c r="F84" s="94"/>
    </row>
    <row r="85" spans="1:6" ht="84" customHeight="1" x14ac:dyDescent="0.2">
      <c r="A85" s="107"/>
      <c r="B85" s="108"/>
      <c r="C85" s="103"/>
      <c r="D85" s="78" t="s">
        <v>89</v>
      </c>
      <c r="E85" s="5">
        <f>'Перечень мероприятий'!K74</f>
        <v>0</v>
      </c>
      <c r="F85" s="94"/>
    </row>
    <row r="86" spans="1:6" ht="19.5" customHeight="1" x14ac:dyDescent="0.2">
      <c r="A86" s="97" t="s">
        <v>273</v>
      </c>
      <c r="B86" s="100" t="s">
        <v>49</v>
      </c>
      <c r="C86" s="127"/>
      <c r="D86" s="78" t="s">
        <v>46</v>
      </c>
      <c r="E86" s="5">
        <f>E87+E88+E89+E90+E91</f>
        <v>119.8</v>
      </c>
      <c r="F86" s="104"/>
    </row>
    <row r="87" spans="1:6" ht="18.75" customHeight="1" x14ac:dyDescent="0.2">
      <c r="A87" s="98"/>
      <c r="B87" s="101"/>
      <c r="C87" s="128"/>
      <c r="D87" s="78" t="s">
        <v>47</v>
      </c>
      <c r="E87" s="5">
        <f>'Перечень мероприятий'!G79</f>
        <v>25</v>
      </c>
      <c r="F87" s="105"/>
    </row>
    <row r="88" spans="1:6" ht="21" customHeight="1" x14ac:dyDescent="0.2">
      <c r="A88" s="98"/>
      <c r="B88" s="101"/>
      <c r="C88" s="128"/>
      <c r="D88" s="78" t="s">
        <v>48</v>
      </c>
      <c r="E88" s="5">
        <f>'Перечень мероприятий'!H79</f>
        <v>19.8</v>
      </c>
      <c r="F88" s="105"/>
    </row>
    <row r="89" spans="1:6" ht="21" customHeight="1" x14ac:dyDescent="0.2">
      <c r="A89" s="98"/>
      <c r="B89" s="101"/>
      <c r="C89" s="128"/>
      <c r="D89" s="78" t="s">
        <v>87</v>
      </c>
      <c r="E89" s="5">
        <f>'Перечень мероприятий'!I79</f>
        <v>25</v>
      </c>
      <c r="F89" s="105"/>
    </row>
    <row r="90" spans="1:6" ht="21" customHeight="1" x14ac:dyDescent="0.2">
      <c r="A90" s="98"/>
      <c r="B90" s="101"/>
      <c r="C90" s="128"/>
      <c r="D90" s="78" t="s">
        <v>88</v>
      </c>
      <c r="E90" s="5">
        <f>'Перечень мероприятий'!J79</f>
        <v>25</v>
      </c>
      <c r="F90" s="105"/>
    </row>
    <row r="91" spans="1:6" ht="21" customHeight="1" x14ac:dyDescent="0.2">
      <c r="A91" s="99"/>
      <c r="B91" s="102"/>
      <c r="C91" s="129"/>
      <c r="D91" s="78" t="s">
        <v>89</v>
      </c>
      <c r="E91" s="5">
        <f>'Перечень мероприятий'!K79</f>
        <v>25</v>
      </c>
      <c r="F91" s="106"/>
    </row>
    <row r="92" spans="1:6" ht="18" customHeight="1" x14ac:dyDescent="0.2">
      <c r="A92" s="107" t="s">
        <v>274</v>
      </c>
      <c r="B92" s="108" t="s">
        <v>49</v>
      </c>
      <c r="C92" s="103"/>
      <c r="D92" s="78" t="s">
        <v>46</v>
      </c>
      <c r="E92" s="5">
        <f>E93+E94+E95+E96+E97</f>
        <v>75</v>
      </c>
      <c r="F92" s="94"/>
    </row>
    <row r="93" spans="1:6" ht="16.899999999999999" customHeight="1" x14ac:dyDescent="0.2">
      <c r="A93" s="107"/>
      <c r="B93" s="108"/>
      <c r="C93" s="103"/>
      <c r="D93" s="78" t="s">
        <v>47</v>
      </c>
      <c r="E93" s="5">
        <f>'Перечень мероприятий'!G84</f>
        <v>0</v>
      </c>
      <c r="F93" s="94"/>
    </row>
    <row r="94" spans="1:6" ht="18" customHeight="1" x14ac:dyDescent="0.2">
      <c r="A94" s="107"/>
      <c r="B94" s="108"/>
      <c r="C94" s="103"/>
      <c r="D94" s="78" t="s">
        <v>48</v>
      </c>
      <c r="E94" s="5">
        <f>'Перечень мероприятий'!H84</f>
        <v>0</v>
      </c>
      <c r="F94" s="94"/>
    </row>
    <row r="95" spans="1:6" ht="21.6" customHeight="1" x14ac:dyDescent="0.2">
      <c r="A95" s="107"/>
      <c r="B95" s="108"/>
      <c r="C95" s="103"/>
      <c r="D95" s="78" t="s">
        <v>87</v>
      </c>
      <c r="E95" s="5">
        <f>'Перечень мероприятий'!I84</f>
        <v>25</v>
      </c>
      <c r="F95" s="94"/>
    </row>
    <row r="96" spans="1:6" ht="21.6" customHeight="1" x14ac:dyDescent="0.2">
      <c r="A96" s="107"/>
      <c r="B96" s="108"/>
      <c r="C96" s="103"/>
      <c r="D96" s="78" t="s">
        <v>88</v>
      </c>
      <c r="E96" s="5">
        <f>'Перечень мероприятий'!J84</f>
        <v>25</v>
      </c>
      <c r="F96" s="94"/>
    </row>
    <row r="97" spans="1:6" ht="26.25" customHeight="1" x14ac:dyDescent="0.2">
      <c r="A97" s="107"/>
      <c r="B97" s="108"/>
      <c r="C97" s="103"/>
      <c r="D97" s="78" t="s">
        <v>89</v>
      </c>
      <c r="E97" s="5">
        <f>'Перечень мероприятий'!K84</f>
        <v>25</v>
      </c>
      <c r="F97" s="94"/>
    </row>
    <row r="98" spans="1:6" ht="39.75" customHeight="1" x14ac:dyDescent="0.2">
      <c r="A98" s="107" t="s">
        <v>275</v>
      </c>
      <c r="B98" s="108" t="s">
        <v>49</v>
      </c>
      <c r="C98" s="103"/>
      <c r="D98" s="78" t="s">
        <v>46</v>
      </c>
      <c r="E98" s="5">
        <f>E99+E100+E101+E102+E103</f>
        <v>20</v>
      </c>
      <c r="F98" s="104"/>
    </row>
    <row r="99" spans="1:6" ht="40.5" customHeight="1" x14ac:dyDescent="0.2">
      <c r="A99" s="107"/>
      <c r="B99" s="108"/>
      <c r="C99" s="103"/>
      <c r="D99" s="78" t="s">
        <v>47</v>
      </c>
      <c r="E99" s="5">
        <f>'Обоснование финансовых ресу '!G94</f>
        <v>0</v>
      </c>
      <c r="F99" s="105"/>
    </row>
    <row r="100" spans="1:6" ht="26.25" customHeight="1" x14ac:dyDescent="0.2">
      <c r="A100" s="107"/>
      <c r="B100" s="108"/>
      <c r="C100" s="103"/>
      <c r="D100" s="78" t="s">
        <v>48</v>
      </c>
      <c r="E100" s="5">
        <f>'Перечень мероприятий'!H89</f>
        <v>0</v>
      </c>
      <c r="F100" s="105"/>
    </row>
    <row r="101" spans="1:6" ht="30.75" customHeight="1" x14ac:dyDescent="0.2">
      <c r="A101" s="107"/>
      <c r="B101" s="108"/>
      <c r="C101" s="103"/>
      <c r="D101" s="78" t="s">
        <v>87</v>
      </c>
      <c r="E101" s="5">
        <f>'Перечень мероприятий'!I89</f>
        <v>0</v>
      </c>
      <c r="F101" s="105"/>
    </row>
    <row r="102" spans="1:6" ht="36" customHeight="1" x14ac:dyDescent="0.2">
      <c r="A102" s="107"/>
      <c r="B102" s="108"/>
      <c r="C102" s="103"/>
      <c r="D102" s="78" t="s">
        <v>88</v>
      </c>
      <c r="E102" s="5">
        <f>'Перечень мероприятий'!J89</f>
        <v>10</v>
      </c>
      <c r="F102" s="105"/>
    </row>
    <row r="103" spans="1:6" ht="38.25" customHeight="1" x14ac:dyDescent="0.2">
      <c r="A103" s="107"/>
      <c r="B103" s="108"/>
      <c r="C103" s="103"/>
      <c r="D103" s="78" t="s">
        <v>89</v>
      </c>
      <c r="E103" s="5">
        <f>'Перечень мероприятий'!K89</f>
        <v>10</v>
      </c>
      <c r="F103" s="106"/>
    </row>
    <row r="104" spans="1:6" ht="24.75" customHeight="1" x14ac:dyDescent="0.2">
      <c r="A104" s="97" t="s">
        <v>276</v>
      </c>
      <c r="B104" s="100" t="s">
        <v>49</v>
      </c>
      <c r="C104" s="127"/>
      <c r="D104" s="78" t="s">
        <v>46</v>
      </c>
      <c r="E104" s="5">
        <f>E105+E106+E107+E108+E109</f>
        <v>40</v>
      </c>
      <c r="F104" s="104"/>
    </row>
    <row r="105" spans="1:6" ht="25.5" customHeight="1" x14ac:dyDescent="0.2">
      <c r="A105" s="98"/>
      <c r="B105" s="101"/>
      <c r="C105" s="128"/>
      <c r="D105" s="78" t="s">
        <v>47</v>
      </c>
      <c r="E105" s="5">
        <f>'Перечень мероприятий'!G94</f>
        <v>0</v>
      </c>
      <c r="F105" s="105"/>
    </row>
    <row r="106" spans="1:6" ht="25.5" customHeight="1" x14ac:dyDescent="0.2">
      <c r="A106" s="98"/>
      <c r="B106" s="101"/>
      <c r="C106" s="128"/>
      <c r="D106" s="78" t="s">
        <v>48</v>
      </c>
      <c r="E106" s="5">
        <f>'Перечень мероприятий'!H94</f>
        <v>0</v>
      </c>
      <c r="F106" s="105"/>
    </row>
    <row r="107" spans="1:6" ht="27.75" customHeight="1" x14ac:dyDescent="0.2">
      <c r="A107" s="98"/>
      <c r="B107" s="101"/>
      <c r="C107" s="128"/>
      <c r="D107" s="78" t="s">
        <v>87</v>
      </c>
      <c r="E107" s="5">
        <f>'Перечень мероприятий'!I94</f>
        <v>0</v>
      </c>
      <c r="F107" s="105"/>
    </row>
    <row r="108" spans="1:6" ht="26.25" customHeight="1" x14ac:dyDescent="0.2">
      <c r="A108" s="98"/>
      <c r="B108" s="101"/>
      <c r="C108" s="128"/>
      <c r="D108" s="78" t="s">
        <v>88</v>
      </c>
      <c r="E108" s="5">
        <f>'Перечень мероприятий'!J94</f>
        <v>20</v>
      </c>
      <c r="F108" s="105"/>
    </row>
    <row r="109" spans="1:6" ht="21" customHeight="1" x14ac:dyDescent="0.2">
      <c r="A109" s="99"/>
      <c r="B109" s="102"/>
      <c r="C109" s="129"/>
      <c r="D109" s="78" t="s">
        <v>89</v>
      </c>
      <c r="E109" s="5">
        <f>'Перечень мероприятий'!K94</f>
        <v>20</v>
      </c>
      <c r="F109" s="106"/>
    </row>
    <row r="110" spans="1:6" ht="38.25" customHeight="1" x14ac:dyDescent="0.2">
      <c r="A110" s="97" t="s">
        <v>277</v>
      </c>
      <c r="B110" s="100" t="s">
        <v>49</v>
      </c>
      <c r="C110" s="127"/>
      <c r="D110" s="78" t="s">
        <v>46</v>
      </c>
      <c r="E110" s="5">
        <f>E111+E112+E113+E114+E115</f>
        <v>0</v>
      </c>
      <c r="F110" s="104"/>
    </row>
    <row r="111" spans="1:6" ht="29.25" customHeight="1" x14ac:dyDescent="0.2">
      <c r="A111" s="98"/>
      <c r="B111" s="101"/>
      <c r="C111" s="128"/>
      <c r="D111" s="78" t="s">
        <v>47</v>
      </c>
      <c r="E111" s="5">
        <f>'Перечень мероприятий'!G99</f>
        <v>0</v>
      </c>
      <c r="F111" s="105"/>
    </row>
    <row r="112" spans="1:6" ht="29.25" customHeight="1" x14ac:dyDescent="0.2">
      <c r="A112" s="98"/>
      <c r="B112" s="101"/>
      <c r="C112" s="128"/>
      <c r="D112" s="78" t="s">
        <v>48</v>
      </c>
      <c r="E112" s="5">
        <f>'Перечень мероприятий'!H99</f>
        <v>0</v>
      </c>
      <c r="F112" s="105"/>
    </row>
    <row r="113" spans="1:6" ht="26.25" customHeight="1" x14ac:dyDescent="0.2">
      <c r="A113" s="98"/>
      <c r="B113" s="101"/>
      <c r="C113" s="128"/>
      <c r="D113" s="78" t="s">
        <v>87</v>
      </c>
      <c r="E113" s="5">
        <f>'Перечень мероприятий'!I99</f>
        <v>0</v>
      </c>
      <c r="F113" s="105"/>
    </row>
    <row r="114" spans="1:6" ht="30" customHeight="1" x14ac:dyDescent="0.2">
      <c r="A114" s="98"/>
      <c r="B114" s="101"/>
      <c r="C114" s="128"/>
      <c r="D114" s="78" t="s">
        <v>88</v>
      </c>
      <c r="E114" s="5">
        <f>'Перечень мероприятий'!J99</f>
        <v>0</v>
      </c>
      <c r="F114" s="105"/>
    </row>
    <row r="115" spans="1:6" ht="27" customHeight="1" x14ac:dyDescent="0.2">
      <c r="A115" s="99"/>
      <c r="B115" s="102"/>
      <c r="C115" s="129"/>
      <c r="D115" s="78" t="s">
        <v>89</v>
      </c>
      <c r="E115" s="5">
        <f>'Перечень мероприятий'!K99</f>
        <v>0</v>
      </c>
      <c r="F115" s="106"/>
    </row>
    <row r="116" spans="1:6" ht="16.5" customHeight="1" x14ac:dyDescent="0.2">
      <c r="A116" s="97" t="s">
        <v>415</v>
      </c>
      <c r="B116" s="100" t="s">
        <v>49</v>
      </c>
      <c r="C116" s="127"/>
      <c r="D116" s="78" t="s">
        <v>46</v>
      </c>
      <c r="E116" s="5">
        <f>E117+E118+E119+E120+E121</f>
        <v>0</v>
      </c>
      <c r="F116" s="104"/>
    </row>
    <row r="117" spans="1:6" ht="18" customHeight="1" x14ac:dyDescent="0.2">
      <c r="A117" s="98"/>
      <c r="B117" s="101"/>
      <c r="C117" s="128"/>
      <c r="D117" s="78" t="s">
        <v>47</v>
      </c>
      <c r="E117" s="5">
        <f>'Перечень мероприятий'!G104</f>
        <v>0</v>
      </c>
      <c r="F117" s="105"/>
    </row>
    <row r="118" spans="1:6" ht="18.75" customHeight="1" x14ac:dyDescent="0.2">
      <c r="A118" s="98"/>
      <c r="B118" s="101"/>
      <c r="C118" s="128"/>
      <c r="D118" s="78" t="s">
        <v>48</v>
      </c>
      <c r="E118" s="5">
        <f>'Перечень мероприятий'!H104</f>
        <v>0</v>
      </c>
      <c r="F118" s="105"/>
    </row>
    <row r="119" spans="1:6" ht="18.75" customHeight="1" x14ac:dyDescent="0.2">
      <c r="A119" s="98"/>
      <c r="B119" s="101"/>
      <c r="C119" s="128"/>
      <c r="D119" s="78" t="s">
        <v>87</v>
      </c>
      <c r="E119" s="5">
        <f>'Перечень мероприятий'!I104</f>
        <v>0</v>
      </c>
      <c r="F119" s="105"/>
    </row>
    <row r="120" spans="1:6" ht="18.75" customHeight="1" x14ac:dyDescent="0.2">
      <c r="A120" s="98"/>
      <c r="B120" s="101"/>
      <c r="C120" s="128"/>
      <c r="D120" s="78" t="s">
        <v>88</v>
      </c>
      <c r="E120" s="5">
        <f>'Перечень мероприятий'!J104</f>
        <v>0</v>
      </c>
      <c r="F120" s="105"/>
    </row>
    <row r="121" spans="1:6" ht="30" customHeight="1" x14ac:dyDescent="0.2">
      <c r="A121" s="99"/>
      <c r="B121" s="102"/>
      <c r="C121" s="129"/>
      <c r="D121" s="78" t="s">
        <v>89</v>
      </c>
      <c r="E121" s="5">
        <f>'Перечень мероприятий'!K104</f>
        <v>0</v>
      </c>
      <c r="F121" s="106"/>
    </row>
    <row r="122" spans="1:6" ht="30" customHeight="1" x14ac:dyDescent="0.2">
      <c r="A122" s="107" t="s">
        <v>423</v>
      </c>
      <c r="B122" s="100" t="s">
        <v>49</v>
      </c>
      <c r="C122" s="127"/>
      <c r="D122" s="78" t="s">
        <v>46</v>
      </c>
      <c r="E122" s="5">
        <f>E123+E124+E125+E126+E127</f>
        <v>0</v>
      </c>
      <c r="F122" s="94"/>
    </row>
    <row r="123" spans="1:6" ht="30" customHeight="1" x14ac:dyDescent="0.2">
      <c r="A123" s="107"/>
      <c r="B123" s="101"/>
      <c r="C123" s="128"/>
      <c r="D123" s="78" t="s">
        <v>47</v>
      </c>
      <c r="E123" s="5">
        <f>'Перечень мероприятий'!G109</f>
        <v>0</v>
      </c>
      <c r="F123" s="94"/>
    </row>
    <row r="124" spans="1:6" ht="30" customHeight="1" x14ac:dyDescent="0.2">
      <c r="A124" s="107"/>
      <c r="B124" s="101"/>
      <c r="C124" s="128"/>
      <c r="D124" s="78" t="s">
        <v>48</v>
      </c>
      <c r="E124" s="5">
        <f>'Перечень мероприятий'!H109</f>
        <v>0</v>
      </c>
      <c r="F124" s="94"/>
    </row>
    <row r="125" spans="1:6" ht="30" customHeight="1" x14ac:dyDescent="0.2">
      <c r="A125" s="107"/>
      <c r="B125" s="101"/>
      <c r="C125" s="128"/>
      <c r="D125" s="78" t="s">
        <v>87</v>
      </c>
      <c r="E125" s="5">
        <f>'Перечень мероприятий'!I109</f>
        <v>0</v>
      </c>
      <c r="F125" s="94"/>
    </row>
    <row r="126" spans="1:6" ht="30" customHeight="1" x14ac:dyDescent="0.2">
      <c r="A126" s="107"/>
      <c r="B126" s="101"/>
      <c r="C126" s="128"/>
      <c r="D126" s="78" t="s">
        <v>88</v>
      </c>
      <c r="E126" s="5">
        <f>'Перечень мероприятий'!J109</f>
        <v>0</v>
      </c>
      <c r="F126" s="94"/>
    </row>
    <row r="127" spans="1:6" ht="33" customHeight="1" x14ac:dyDescent="0.2">
      <c r="A127" s="107"/>
      <c r="B127" s="102"/>
      <c r="C127" s="129"/>
      <c r="D127" s="78" t="s">
        <v>89</v>
      </c>
      <c r="E127" s="5">
        <f>'Перечень мероприятий'!K109</f>
        <v>0</v>
      </c>
      <c r="F127" s="94"/>
    </row>
    <row r="128" spans="1:6" ht="30" customHeight="1" x14ac:dyDescent="0.2">
      <c r="A128" s="97" t="s">
        <v>413</v>
      </c>
      <c r="B128" s="100" t="s">
        <v>49</v>
      </c>
      <c r="C128" s="127"/>
      <c r="D128" s="78" t="s">
        <v>46</v>
      </c>
      <c r="E128" s="5">
        <f>E129+E130+E131+E132+E133</f>
        <v>0</v>
      </c>
      <c r="F128" s="94"/>
    </row>
    <row r="129" spans="1:6" ht="30" customHeight="1" x14ac:dyDescent="0.2">
      <c r="A129" s="98"/>
      <c r="B129" s="101"/>
      <c r="C129" s="128"/>
      <c r="D129" s="78" t="s">
        <v>47</v>
      </c>
      <c r="E129" s="5">
        <f>'Перечень мероприятий'!G114</f>
        <v>0</v>
      </c>
      <c r="F129" s="94"/>
    </row>
    <row r="130" spans="1:6" ht="30" customHeight="1" x14ac:dyDescent="0.2">
      <c r="A130" s="98"/>
      <c r="B130" s="101"/>
      <c r="C130" s="128"/>
      <c r="D130" s="78" t="s">
        <v>48</v>
      </c>
      <c r="E130" s="5">
        <f>'Перечень мероприятий'!H114</f>
        <v>0</v>
      </c>
      <c r="F130" s="94"/>
    </row>
    <row r="131" spans="1:6" ht="30" customHeight="1" x14ac:dyDescent="0.2">
      <c r="A131" s="98"/>
      <c r="B131" s="101"/>
      <c r="C131" s="128"/>
      <c r="D131" s="78" t="s">
        <v>87</v>
      </c>
      <c r="E131" s="5">
        <f>'Перечень мероприятий'!I114</f>
        <v>0</v>
      </c>
      <c r="F131" s="94"/>
    </row>
    <row r="132" spans="1:6" ht="30" customHeight="1" x14ac:dyDescent="0.2">
      <c r="A132" s="98"/>
      <c r="B132" s="101"/>
      <c r="C132" s="128"/>
      <c r="D132" s="78" t="s">
        <v>88</v>
      </c>
      <c r="E132" s="5">
        <f>'Перечень мероприятий'!J114</f>
        <v>0</v>
      </c>
      <c r="F132" s="94"/>
    </row>
    <row r="133" spans="1:6" ht="30" customHeight="1" x14ac:dyDescent="0.2">
      <c r="A133" s="99"/>
      <c r="B133" s="102"/>
      <c r="C133" s="129"/>
      <c r="D133" s="78" t="s">
        <v>89</v>
      </c>
      <c r="E133" s="5">
        <f>'Перечень мероприятий'!K114</f>
        <v>0</v>
      </c>
      <c r="F133" s="94"/>
    </row>
    <row r="134" spans="1:6" ht="18" customHeight="1" x14ac:dyDescent="0.2">
      <c r="A134" s="97" t="s">
        <v>424</v>
      </c>
      <c r="B134" s="100" t="s">
        <v>49</v>
      </c>
      <c r="C134" s="127"/>
      <c r="D134" s="78" t="s">
        <v>46</v>
      </c>
      <c r="E134" s="5">
        <f>E135+E136+E137+E138+E139</f>
        <v>0</v>
      </c>
      <c r="F134" s="104"/>
    </row>
    <row r="135" spans="1:6" ht="19.5" customHeight="1" x14ac:dyDescent="0.2">
      <c r="A135" s="98"/>
      <c r="B135" s="101"/>
      <c r="C135" s="128"/>
      <c r="D135" s="78" t="s">
        <v>47</v>
      </c>
      <c r="E135" s="5">
        <f>'Перечень мероприятий'!G119</f>
        <v>0</v>
      </c>
      <c r="F135" s="105"/>
    </row>
    <row r="136" spans="1:6" ht="20.25" customHeight="1" x14ac:dyDescent="0.2">
      <c r="A136" s="98"/>
      <c r="B136" s="101"/>
      <c r="C136" s="128"/>
      <c r="D136" s="78" t="s">
        <v>48</v>
      </c>
      <c r="E136" s="5">
        <f>'Перечень мероприятий'!H119</f>
        <v>0</v>
      </c>
      <c r="F136" s="105"/>
    </row>
    <row r="137" spans="1:6" ht="22.5" customHeight="1" x14ac:dyDescent="0.2">
      <c r="A137" s="98"/>
      <c r="B137" s="101"/>
      <c r="C137" s="128"/>
      <c r="D137" s="78" t="s">
        <v>87</v>
      </c>
      <c r="E137" s="5">
        <f>'Перечень мероприятий'!I119</f>
        <v>0</v>
      </c>
      <c r="F137" s="105"/>
    </row>
    <row r="138" spans="1:6" ht="21.75" customHeight="1" x14ac:dyDescent="0.2">
      <c r="A138" s="98"/>
      <c r="B138" s="101"/>
      <c r="C138" s="128"/>
      <c r="D138" s="78" t="s">
        <v>88</v>
      </c>
      <c r="E138" s="5">
        <f>'Перечень мероприятий'!J119</f>
        <v>0</v>
      </c>
      <c r="F138" s="105"/>
    </row>
    <row r="139" spans="1:6" ht="21.75" customHeight="1" x14ac:dyDescent="0.2">
      <c r="A139" s="99"/>
      <c r="B139" s="102"/>
      <c r="C139" s="129"/>
      <c r="D139" s="78" t="s">
        <v>89</v>
      </c>
      <c r="E139" s="5">
        <f>'Перечень мероприятий'!K119</f>
        <v>0</v>
      </c>
      <c r="F139" s="106"/>
    </row>
    <row r="140" spans="1:6" ht="20.25" customHeight="1" x14ac:dyDescent="0.2">
      <c r="A140" s="107" t="s">
        <v>278</v>
      </c>
      <c r="B140" s="108" t="s">
        <v>49</v>
      </c>
      <c r="C140" s="103"/>
      <c r="D140" s="78" t="s">
        <v>46</v>
      </c>
      <c r="E140" s="5">
        <f>E141+E142+E143+E144+E145</f>
        <v>216512.6</v>
      </c>
      <c r="F140" s="94"/>
    </row>
    <row r="141" spans="1:6" ht="17.25" customHeight="1" x14ac:dyDescent="0.2">
      <c r="A141" s="107"/>
      <c r="B141" s="108"/>
      <c r="C141" s="103"/>
      <c r="D141" s="78" t="s">
        <v>47</v>
      </c>
      <c r="E141" s="5">
        <f>E147+E153+E159+E165</f>
        <v>36476.300000000003</v>
      </c>
      <c r="F141" s="94"/>
    </row>
    <row r="142" spans="1:6" ht="21" customHeight="1" x14ac:dyDescent="0.2">
      <c r="A142" s="107"/>
      <c r="B142" s="108"/>
      <c r="C142" s="103"/>
      <c r="D142" s="78" t="s">
        <v>48</v>
      </c>
      <c r="E142" s="5">
        <f>E148+E154+E160+E166</f>
        <v>34755.300000000003</v>
      </c>
      <c r="F142" s="94"/>
    </row>
    <row r="143" spans="1:6" ht="24.75" customHeight="1" x14ac:dyDescent="0.2">
      <c r="A143" s="107"/>
      <c r="B143" s="108"/>
      <c r="C143" s="103"/>
      <c r="D143" s="78" t="s">
        <v>87</v>
      </c>
      <c r="E143" s="5">
        <f>E149+E155+E161+E167</f>
        <v>41227</v>
      </c>
      <c r="F143" s="94"/>
    </row>
    <row r="144" spans="1:6" ht="21" customHeight="1" x14ac:dyDescent="0.2">
      <c r="A144" s="107"/>
      <c r="B144" s="108"/>
      <c r="C144" s="103"/>
      <c r="D144" s="78" t="s">
        <v>88</v>
      </c>
      <c r="E144" s="5">
        <f>E150+E156+E162+E168</f>
        <v>52027</v>
      </c>
      <c r="F144" s="94"/>
    </row>
    <row r="145" spans="1:6" ht="18" customHeight="1" x14ac:dyDescent="0.2">
      <c r="A145" s="107"/>
      <c r="B145" s="108"/>
      <c r="C145" s="103"/>
      <c r="D145" s="78" t="s">
        <v>89</v>
      </c>
      <c r="E145" s="5">
        <f>E151+E157+E163+E169</f>
        <v>52027</v>
      </c>
      <c r="F145" s="94"/>
    </row>
    <row r="146" spans="1:6" ht="21" customHeight="1" x14ac:dyDescent="0.2">
      <c r="A146" s="107" t="s">
        <v>279</v>
      </c>
      <c r="B146" s="108" t="s">
        <v>49</v>
      </c>
      <c r="C146" s="108" t="s">
        <v>113</v>
      </c>
      <c r="D146" s="78" t="s">
        <v>46</v>
      </c>
      <c r="E146" s="5">
        <f>E147+E148+E149+E150+E151</f>
        <v>204750.7</v>
      </c>
      <c r="F146" s="104"/>
    </row>
    <row r="147" spans="1:6" ht="21" customHeight="1" x14ac:dyDescent="0.2">
      <c r="A147" s="107"/>
      <c r="B147" s="108"/>
      <c r="C147" s="108"/>
      <c r="D147" s="78" t="s">
        <v>47</v>
      </c>
      <c r="E147" s="5">
        <f>'Перечень мероприятий'!G129</f>
        <v>35714.400000000001</v>
      </c>
      <c r="F147" s="105"/>
    </row>
    <row r="148" spans="1:6" ht="21" customHeight="1" x14ac:dyDescent="0.2">
      <c r="A148" s="107"/>
      <c r="B148" s="108"/>
      <c r="C148" s="108"/>
      <c r="D148" s="78" t="s">
        <v>48</v>
      </c>
      <c r="E148" s="5">
        <f>'Перечень мероприятий'!H129</f>
        <v>31755.3</v>
      </c>
      <c r="F148" s="105"/>
    </row>
    <row r="149" spans="1:6" ht="21" customHeight="1" x14ac:dyDescent="0.2">
      <c r="A149" s="107"/>
      <c r="B149" s="108"/>
      <c r="C149" s="108"/>
      <c r="D149" s="78" t="s">
        <v>87</v>
      </c>
      <c r="E149" s="5">
        <f>'Перечень мероприятий'!I129</f>
        <v>39227</v>
      </c>
      <c r="F149" s="105"/>
    </row>
    <row r="150" spans="1:6" ht="21" customHeight="1" x14ac:dyDescent="0.2">
      <c r="A150" s="107"/>
      <c r="B150" s="108"/>
      <c r="C150" s="108"/>
      <c r="D150" s="78" t="s">
        <v>88</v>
      </c>
      <c r="E150" s="5">
        <f>'Перечень мероприятий'!J129</f>
        <v>49027</v>
      </c>
      <c r="F150" s="105"/>
    </row>
    <row r="151" spans="1:6" ht="34.5" customHeight="1" x14ac:dyDescent="0.2">
      <c r="A151" s="107"/>
      <c r="B151" s="108"/>
      <c r="C151" s="108"/>
      <c r="D151" s="78" t="s">
        <v>89</v>
      </c>
      <c r="E151" s="5">
        <f>'Перечень мероприятий'!K129</f>
        <v>49027</v>
      </c>
      <c r="F151" s="106"/>
    </row>
    <row r="152" spans="1:6" ht="21" customHeight="1" x14ac:dyDescent="0.2">
      <c r="A152" s="107" t="s">
        <v>280</v>
      </c>
      <c r="B152" s="108" t="s">
        <v>49</v>
      </c>
      <c r="C152" s="103"/>
      <c r="D152" s="78" t="s">
        <v>46</v>
      </c>
      <c r="E152" s="5">
        <f>E153+E154+E155+E156+E157</f>
        <v>0</v>
      </c>
      <c r="F152" s="104"/>
    </row>
    <row r="153" spans="1:6" ht="21" customHeight="1" x14ac:dyDescent="0.2">
      <c r="A153" s="107"/>
      <c r="B153" s="108"/>
      <c r="C153" s="103"/>
      <c r="D153" s="78" t="s">
        <v>47</v>
      </c>
      <c r="E153" s="5">
        <f>'Перечень мероприятий'!G134</f>
        <v>0</v>
      </c>
      <c r="F153" s="105"/>
    </row>
    <row r="154" spans="1:6" ht="21" customHeight="1" x14ac:dyDescent="0.2">
      <c r="A154" s="107"/>
      <c r="B154" s="108"/>
      <c r="C154" s="103"/>
      <c r="D154" s="78" t="s">
        <v>48</v>
      </c>
      <c r="E154" s="5">
        <f>'Перечень мероприятий'!H134</f>
        <v>0</v>
      </c>
      <c r="F154" s="105"/>
    </row>
    <row r="155" spans="1:6" ht="21" customHeight="1" x14ac:dyDescent="0.2">
      <c r="A155" s="107"/>
      <c r="B155" s="108"/>
      <c r="C155" s="103"/>
      <c r="D155" s="78" t="s">
        <v>87</v>
      </c>
      <c r="E155" s="5">
        <f>'Перечень мероприятий'!I134</f>
        <v>0</v>
      </c>
      <c r="F155" s="105"/>
    </row>
    <row r="156" spans="1:6" ht="21" customHeight="1" x14ac:dyDescent="0.2">
      <c r="A156" s="107"/>
      <c r="B156" s="108"/>
      <c r="C156" s="103"/>
      <c r="D156" s="78" t="s">
        <v>88</v>
      </c>
      <c r="E156" s="5">
        <f>'Перечень мероприятий'!J134</f>
        <v>0</v>
      </c>
      <c r="F156" s="105"/>
    </row>
    <row r="157" spans="1:6" ht="22.15" customHeight="1" x14ac:dyDescent="0.2">
      <c r="A157" s="107"/>
      <c r="B157" s="108"/>
      <c r="C157" s="103"/>
      <c r="D157" s="78" t="s">
        <v>89</v>
      </c>
      <c r="E157" s="5">
        <f>'Перечень мероприятий'!K134</f>
        <v>0</v>
      </c>
      <c r="F157" s="106"/>
    </row>
    <row r="158" spans="1:6" ht="18" customHeight="1" x14ac:dyDescent="0.2">
      <c r="A158" s="107" t="s">
        <v>281</v>
      </c>
      <c r="B158" s="108" t="s">
        <v>49</v>
      </c>
      <c r="C158" s="108" t="s">
        <v>114</v>
      </c>
      <c r="D158" s="78" t="s">
        <v>46</v>
      </c>
      <c r="E158" s="5">
        <f>E159+E160+E161+E162+E163</f>
        <v>11761.9</v>
      </c>
      <c r="F158" s="104"/>
    </row>
    <row r="159" spans="1:6" ht="16.899999999999999" customHeight="1" x14ac:dyDescent="0.2">
      <c r="A159" s="107"/>
      <c r="B159" s="108"/>
      <c r="C159" s="108"/>
      <c r="D159" s="78" t="s">
        <v>47</v>
      </c>
      <c r="E159" s="5">
        <f>'Перечень мероприятий'!G139</f>
        <v>761.9</v>
      </c>
      <c r="F159" s="105"/>
    </row>
    <row r="160" spans="1:6" ht="16.899999999999999" customHeight="1" x14ac:dyDescent="0.2">
      <c r="A160" s="107"/>
      <c r="B160" s="108"/>
      <c r="C160" s="108"/>
      <c r="D160" s="78" t="s">
        <v>48</v>
      </c>
      <c r="E160" s="5">
        <f>'Перечень мероприятий'!H139</f>
        <v>3000</v>
      </c>
      <c r="F160" s="105"/>
    </row>
    <row r="161" spans="1:6" ht="16.899999999999999" customHeight="1" x14ac:dyDescent="0.2">
      <c r="A161" s="107"/>
      <c r="B161" s="108"/>
      <c r="C161" s="108"/>
      <c r="D161" s="78" t="s">
        <v>87</v>
      </c>
      <c r="E161" s="5">
        <f>'Перечень мероприятий'!I139</f>
        <v>2000</v>
      </c>
      <c r="F161" s="105"/>
    </row>
    <row r="162" spans="1:6" ht="16.899999999999999" customHeight="1" x14ac:dyDescent="0.2">
      <c r="A162" s="107"/>
      <c r="B162" s="108"/>
      <c r="C162" s="108"/>
      <c r="D162" s="78" t="s">
        <v>88</v>
      </c>
      <c r="E162" s="5">
        <f>'Перечень мероприятий'!J139</f>
        <v>3000</v>
      </c>
      <c r="F162" s="105"/>
    </row>
    <row r="163" spans="1:6" ht="19.149999999999999" customHeight="1" x14ac:dyDescent="0.2">
      <c r="A163" s="107"/>
      <c r="B163" s="108"/>
      <c r="C163" s="108"/>
      <c r="D163" s="78" t="s">
        <v>89</v>
      </c>
      <c r="E163" s="5">
        <f>'Перечень мероприятий'!K139</f>
        <v>3000</v>
      </c>
      <c r="F163" s="106"/>
    </row>
    <row r="164" spans="1:6" ht="28.9" customHeight="1" x14ac:dyDescent="0.2">
      <c r="A164" s="107" t="s">
        <v>282</v>
      </c>
      <c r="B164" s="108" t="s">
        <v>49</v>
      </c>
      <c r="C164" s="103"/>
      <c r="D164" s="78" t="s">
        <v>46</v>
      </c>
      <c r="E164" s="5">
        <f>E165+E166+E167+E168+E169</f>
        <v>0</v>
      </c>
      <c r="F164" s="104"/>
    </row>
    <row r="165" spans="1:6" ht="21" customHeight="1" x14ac:dyDescent="0.2">
      <c r="A165" s="107"/>
      <c r="B165" s="108"/>
      <c r="C165" s="103"/>
      <c r="D165" s="78" t="s">
        <v>47</v>
      </c>
      <c r="E165" s="5">
        <f>'Перечень мероприятий'!G144</f>
        <v>0</v>
      </c>
      <c r="F165" s="105"/>
    </row>
    <row r="166" spans="1:6" ht="26.45" customHeight="1" x14ac:dyDescent="0.2">
      <c r="A166" s="107"/>
      <c r="B166" s="108"/>
      <c r="C166" s="103"/>
      <c r="D166" s="78" t="s">
        <v>48</v>
      </c>
      <c r="E166" s="5">
        <f>'Перечень мероприятий'!H144</f>
        <v>0</v>
      </c>
      <c r="F166" s="105"/>
    </row>
    <row r="167" spans="1:6" ht="21" customHeight="1" x14ac:dyDescent="0.2">
      <c r="A167" s="107"/>
      <c r="B167" s="108"/>
      <c r="C167" s="103"/>
      <c r="D167" s="78" t="s">
        <v>87</v>
      </c>
      <c r="E167" s="5">
        <f>'Перечень мероприятий'!I144</f>
        <v>0</v>
      </c>
      <c r="F167" s="105"/>
    </row>
    <row r="168" spans="1:6" ht="25.15" customHeight="1" x14ac:dyDescent="0.2">
      <c r="A168" s="107"/>
      <c r="B168" s="108"/>
      <c r="C168" s="103"/>
      <c r="D168" s="78" t="s">
        <v>88</v>
      </c>
      <c r="E168" s="5">
        <f>'Перечень мероприятий'!J144</f>
        <v>0</v>
      </c>
      <c r="F168" s="105"/>
    </row>
    <row r="169" spans="1:6" ht="40.5" customHeight="1" x14ac:dyDescent="0.2">
      <c r="A169" s="107"/>
      <c r="B169" s="108"/>
      <c r="C169" s="103"/>
      <c r="D169" s="78" t="s">
        <v>89</v>
      </c>
      <c r="E169" s="5">
        <f>'Перечень мероприятий'!K144</f>
        <v>0</v>
      </c>
      <c r="F169" s="106"/>
    </row>
    <row r="170" spans="1:6" ht="22.5" customHeight="1" x14ac:dyDescent="0.2">
      <c r="A170" s="97" t="s">
        <v>429</v>
      </c>
      <c r="B170" s="108" t="s">
        <v>49</v>
      </c>
      <c r="C170" s="127"/>
      <c r="D170" s="78" t="s">
        <v>46</v>
      </c>
      <c r="E170" s="5">
        <f>E171+E172+E173+E174+E175</f>
        <v>0</v>
      </c>
      <c r="F170" s="104"/>
    </row>
    <row r="171" spans="1:6" ht="24" customHeight="1" x14ac:dyDescent="0.2">
      <c r="A171" s="98"/>
      <c r="B171" s="108"/>
      <c r="C171" s="128"/>
      <c r="D171" s="78" t="s">
        <v>47</v>
      </c>
      <c r="E171" s="5">
        <f>'Перечень мероприятий'!G149</f>
        <v>0</v>
      </c>
      <c r="F171" s="105"/>
    </row>
    <row r="172" spans="1:6" ht="25.5" customHeight="1" x14ac:dyDescent="0.2">
      <c r="A172" s="98"/>
      <c r="B172" s="108"/>
      <c r="C172" s="128"/>
      <c r="D172" s="78" t="s">
        <v>48</v>
      </c>
      <c r="E172" s="5">
        <f>'Перечень мероприятий'!H149</f>
        <v>0</v>
      </c>
      <c r="F172" s="105"/>
    </row>
    <row r="173" spans="1:6" ht="25.5" customHeight="1" x14ac:dyDescent="0.2">
      <c r="A173" s="98"/>
      <c r="B173" s="108"/>
      <c r="C173" s="128"/>
      <c r="D173" s="78" t="s">
        <v>87</v>
      </c>
      <c r="E173" s="5">
        <f>'Перечень мероприятий'!I149</f>
        <v>0</v>
      </c>
      <c r="F173" s="105"/>
    </row>
    <row r="174" spans="1:6" ht="26.25" customHeight="1" x14ac:dyDescent="0.2">
      <c r="A174" s="98"/>
      <c r="B174" s="108"/>
      <c r="C174" s="128"/>
      <c r="D174" s="78" t="s">
        <v>88</v>
      </c>
      <c r="E174" s="5">
        <f>'Перечень мероприятий'!J149</f>
        <v>0</v>
      </c>
      <c r="F174" s="105"/>
    </row>
    <row r="175" spans="1:6" ht="24" customHeight="1" x14ac:dyDescent="0.2">
      <c r="A175" s="99"/>
      <c r="B175" s="108"/>
      <c r="C175" s="129"/>
      <c r="D175" s="78" t="s">
        <v>89</v>
      </c>
      <c r="E175" s="5">
        <f>'Перечень мероприятий'!K149</f>
        <v>0</v>
      </c>
      <c r="F175" s="106"/>
    </row>
    <row r="176" spans="1:6" ht="42" customHeight="1" x14ac:dyDescent="0.2">
      <c r="A176" s="107" t="s">
        <v>283</v>
      </c>
      <c r="B176" s="108" t="s">
        <v>49</v>
      </c>
      <c r="C176" s="108"/>
      <c r="D176" s="78" t="s">
        <v>46</v>
      </c>
      <c r="E176" s="5">
        <f>E177+E178+E179+E180+E181</f>
        <v>8358.5</v>
      </c>
      <c r="F176" s="104"/>
    </row>
    <row r="177" spans="1:6" ht="39" customHeight="1" x14ac:dyDescent="0.2">
      <c r="A177" s="107"/>
      <c r="B177" s="108"/>
      <c r="C177" s="108"/>
      <c r="D177" s="78" t="s">
        <v>47</v>
      </c>
      <c r="E177" s="5">
        <f>E183+E189+E195+E201</f>
        <v>50</v>
      </c>
      <c r="F177" s="105"/>
    </row>
    <row r="178" spans="1:6" ht="34.15" customHeight="1" x14ac:dyDescent="0.2">
      <c r="A178" s="107"/>
      <c r="B178" s="108"/>
      <c r="C178" s="108"/>
      <c r="D178" s="78" t="s">
        <v>48</v>
      </c>
      <c r="E178" s="5">
        <f>E184+E190+E196+E202</f>
        <v>2278.5</v>
      </c>
      <c r="F178" s="105"/>
    </row>
    <row r="179" spans="1:6" ht="36" customHeight="1" x14ac:dyDescent="0.2">
      <c r="A179" s="107"/>
      <c r="B179" s="108"/>
      <c r="C179" s="108"/>
      <c r="D179" s="78" t="s">
        <v>87</v>
      </c>
      <c r="E179" s="5">
        <f>E185+E191+E197+E203</f>
        <v>1830</v>
      </c>
      <c r="F179" s="105"/>
    </row>
    <row r="180" spans="1:6" ht="33" customHeight="1" x14ac:dyDescent="0.2">
      <c r="A180" s="107"/>
      <c r="B180" s="108"/>
      <c r="C180" s="108"/>
      <c r="D180" s="78" t="s">
        <v>88</v>
      </c>
      <c r="E180" s="5">
        <f>E186+E192+E198+E204</f>
        <v>2100</v>
      </c>
      <c r="F180" s="105"/>
    </row>
    <row r="181" spans="1:6" ht="60" customHeight="1" x14ac:dyDescent="0.2">
      <c r="A181" s="107"/>
      <c r="B181" s="108"/>
      <c r="C181" s="108"/>
      <c r="D181" s="78" t="s">
        <v>89</v>
      </c>
      <c r="E181" s="5">
        <f>E187+E193+E199+E205</f>
        <v>2100</v>
      </c>
      <c r="F181" s="106"/>
    </row>
    <row r="182" spans="1:6" ht="44.25" customHeight="1" x14ac:dyDescent="0.2">
      <c r="A182" s="97" t="s">
        <v>284</v>
      </c>
      <c r="B182" s="108" t="s">
        <v>49</v>
      </c>
      <c r="C182" s="108"/>
      <c r="D182" s="78" t="s">
        <v>46</v>
      </c>
      <c r="E182" s="5">
        <f>E183+E184+E185+E186+E187</f>
        <v>6450.6</v>
      </c>
      <c r="F182" s="104"/>
    </row>
    <row r="183" spans="1:6" ht="42.75" customHeight="1" x14ac:dyDescent="0.2">
      <c r="A183" s="98"/>
      <c r="B183" s="108"/>
      <c r="C183" s="108"/>
      <c r="D183" s="78" t="s">
        <v>47</v>
      </c>
      <c r="E183" s="5">
        <f>'Перечень мероприятий'!G159</f>
        <v>0</v>
      </c>
      <c r="F183" s="105"/>
    </row>
    <row r="184" spans="1:6" ht="33.75" customHeight="1" x14ac:dyDescent="0.2">
      <c r="A184" s="98"/>
      <c r="B184" s="108"/>
      <c r="C184" s="108"/>
      <c r="D184" s="78" t="s">
        <v>48</v>
      </c>
      <c r="E184" s="5">
        <f>'Перечень мероприятий'!H156</f>
        <v>1920.6</v>
      </c>
      <c r="F184" s="105"/>
    </row>
    <row r="185" spans="1:6" ht="26.25" customHeight="1" x14ac:dyDescent="0.2">
      <c r="A185" s="98"/>
      <c r="B185" s="108"/>
      <c r="C185" s="108"/>
      <c r="D185" s="78" t="s">
        <v>87</v>
      </c>
      <c r="E185" s="5">
        <f>'Перечень мероприятий'!I159</f>
        <v>1330</v>
      </c>
      <c r="F185" s="105"/>
    </row>
    <row r="186" spans="1:6" ht="28.5" customHeight="1" x14ac:dyDescent="0.2">
      <c r="A186" s="98"/>
      <c r="B186" s="108"/>
      <c r="C186" s="108"/>
      <c r="D186" s="78" t="s">
        <v>88</v>
      </c>
      <c r="E186" s="5">
        <f>'Перечень мероприятий'!J159</f>
        <v>1600</v>
      </c>
      <c r="F186" s="105"/>
    </row>
    <row r="187" spans="1:6" ht="29.25" customHeight="1" x14ac:dyDescent="0.2">
      <c r="A187" s="99"/>
      <c r="B187" s="108"/>
      <c r="C187" s="108"/>
      <c r="D187" s="78" t="s">
        <v>89</v>
      </c>
      <c r="E187" s="5">
        <f>'Перечень мероприятий'!K159</f>
        <v>1600</v>
      </c>
      <c r="F187" s="106"/>
    </row>
    <row r="188" spans="1:6" ht="21" customHeight="1" x14ac:dyDescent="0.2">
      <c r="A188" s="107" t="s">
        <v>285</v>
      </c>
      <c r="B188" s="108" t="s">
        <v>49</v>
      </c>
      <c r="C188" s="103"/>
      <c r="D188" s="78" t="s">
        <v>46</v>
      </c>
      <c r="E188" s="5">
        <f>E189+E190+E191+E192+E193</f>
        <v>1078.4000000000001</v>
      </c>
      <c r="F188" s="104"/>
    </row>
    <row r="189" spans="1:6" ht="21" customHeight="1" x14ac:dyDescent="0.2">
      <c r="A189" s="107"/>
      <c r="B189" s="108"/>
      <c r="C189" s="103"/>
      <c r="D189" s="78" t="s">
        <v>47</v>
      </c>
      <c r="E189" s="5">
        <f>'Перечень мероприятий'!G161</f>
        <v>0</v>
      </c>
      <c r="F189" s="105"/>
    </row>
    <row r="190" spans="1:6" ht="21" customHeight="1" x14ac:dyDescent="0.2">
      <c r="A190" s="107"/>
      <c r="B190" s="108"/>
      <c r="C190" s="103"/>
      <c r="D190" s="78" t="s">
        <v>48</v>
      </c>
      <c r="E190" s="5">
        <f>'Перечень мероприятий'!H164</f>
        <v>178.4</v>
      </c>
      <c r="F190" s="105"/>
    </row>
    <row r="191" spans="1:6" ht="21" customHeight="1" x14ac:dyDescent="0.2">
      <c r="A191" s="107"/>
      <c r="B191" s="108"/>
      <c r="C191" s="103"/>
      <c r="D191" s="78" t="s">
        <v>87</v>
      </c>
      <c r="E191" s="5">
        <f>'Перечень мероприятий'!I164</f>
        <v>300</v>
      </c>
      <c r="F191" s="105"/>
    </row>
    <row r="192" spans="1:6" ht="21" customHeight="1" x14ac:dyDescent="0.2">
      <c r="A192" s="107"/>
      <c r="B192" s="108"/>
      <c r="C192" s="103"/>
      <c r="D192" s="78" t="s">
        <v>88</v>
      </c>
      <c r="E192" s="5">
        <f>'Перечень мероприятий'!J164</f>
        <v>300</v>
      </c>
      <c r="F192" s="105"/>
    </row>
    <row r="193" spans="1:6" ht="21" customHeight="1" x14ac:dyDescent="0.2">
      <c r="A193" s="107"/>
      <c r="B193" s="108"/>
      <c r="C193" s="103"/>
      <c r="D193" s="78" t="s">
        <v>89</v>
      </c>
      <c r="E193" s="5">
        <f>'Перечень мероприятий'!K164</f>
        <v>300</v>
      </c>
      <c r="F193" s="106"/>
    </row>
    <row r="194" spans="1:6" ht="21" customHeight="1" x14ac:dyDescent="0.2">
      <c r="A194" s="97" t="s">
        <v>286</v>
      </c>
      <c r="B194" s="100" t="s">
        <v>49</v>
      </c>
      <c r="C194" s="127"/>
      <c r="D194" s="78" t="s">
        <v>46</v>
      </c>
      <c r="E194" s="5">
        <f>E195+E196+E197+E198+E199</f>
        <v>400</v>
      </c>
      <c r="F194" s="104"/>
    </row>
    <row r="195" spans="1:6" ht="21" customHeight="1" x14ac:dyDescent="0.2">
      <c r="A195" s="98"/>
      <c r="B195" s="101"/>
      <c r="C195" s="128"/>
      <c r="D195" s="78" t="s">
        <v>47</v>
      </c>
      <c r="E195" s="5">
        <f>'Перечень мероприятий'!G169</f>
        <v>0</v>
      </c>
      <c r="F195" s="105"/>
    </row>
    <row r="196" spans="1:6" ht="21" customHeight="1" x14ac:dyDescent="0.2">
      <c r="A196" s="98"/>
      <c r="B196" s="101"/>
      <c r="C196" s="128"/>
      <c r="D196" s="78" t="s">
        <v>48</v>
      </c>
      <c r="E196" s="5">
        <f>'Перечень мероприятий'!H169</f>
        <v>100</v>
      </c>
      <c r="F196" s="105"/>
    </row>
    <row r="197" spans="1:6" ht="21" customHeight="1" x14ac:dyDescent="0.2">
      <c r="A197" s="98"/>
      <c r="B197" s="101"/>
      <c r="C197" s="128"/>
      <c r="D197" s="78" t="s">
        <v>87</v>
      </c>
      <c r="E197" s="5">
        <f>'Перечень мероприятий'!I169</f>
        <v>100</v>
      </c>
      <c r="F197" s="105"/>
    </row>
    <row r="198" spans="1:6" ht="21" customHeight="1" x14ac:dyDescent="0.2">
      <c r="A198" s="98"/>
      <c r="B198" s="101"/>
      <c r="C198" s="128"/>
      <c r="D198" s="78" t="s">
        <v>88</v>
      </c>
      <c r="E198" s="5">
        <f>'Перечень мероприятий'!J169</f>
        <v>100</v>
      </c>
      <c r="F198" s="105"/>
    </row>
    <row r="199" spans="1:6" ht="21" customHeight="1" x14ac:dyDescent="0.2">
      <c r="A199" s="99"/>
      <c r="B199" s="102"/>
      <c r="C199" s="129"/>
      <c r="D199" s="78" t="s">
        <v>89</v>
      </c>
      <c r="E199" s="5">
        <f>'Перечень мероприятий'!K169</f>
        <v>100</v>
      </c>
      <c r="F199" s="105"/>
    </row>
    <row r="200" spans="1:6" ht="48" customHeight="1" x14ac:dyDescent="0.2">
      <c r="A200" s="97" t="s">
        <v>287</v>
      </c>
      <c r="B200" s="100" t="s">
        <v>49</v>
      </c>
      <c r="C200" s="127"/>
      <c r="D200" s="78" t="s">
        <v>46</v>
      </c>
      <c r="E200" s="5">
        <f>E201+E202+E203+E204+E205</f>
        <v>429.5</v>
      </c>
      <c r="F200" s="105"/>
    </row>
    <row r="201" spans="1:6" ht="46.5" customHeight="1" x14ac:dyDescent="0.2">
      <c r="A201" s="98"/>
      <c r="B201" s="101"/>
      <c r="C201" s="128"/>
      <c r="D201" s="78" t="s">
        <v>47</v>
      </c>
      <c r="E201" s="5">
        <f>'Перечень мероприятий'!G174</f>
        <v>50</v>
      </c>
      <c r="F201" s="105"/>
    </row>
    <row r="202" spans="1:6" ht="45" customHeight="1" x14ac:dyDescent="0.2">
      <c r="A202" s="98"/>
      <c r="B202" s="101"/>
      <c r="C202" s="128"/>
      <c r="D202" s="78" t="s">
        <v>48</v>
      </c>
      <c r="E202" s="5">
        <f>'Перечень мероприятий'!H174</f>
        <v>79.5</v>
      </c>
      <c r="F202" s="105"/>
    </row>
    <row r="203" spans="1:6" ht="53.25" customHeight="1" x14ac:dyDescent="0.2">
      <c r="A203" s="98"/>
      <c r="B203" s="101"/>
      <c r="C203" s="128"/>
      <c r="D203" s="78" t="s">
        <v>87</v>
      </c>
      <c r="E203" s="5">
        <f>'Перечень мероприятий'!I174</f>
        <v>100</v>
      </c>
      <c r="F203" s="105"/>
    </row>
    <row r="204" spans="1:6" ht="49.5" customHeight="1" x14ac:dyDescent="0.2">
      <c r="A204" s="98"/>
      <c r="B204" s="101"/>
      <c r="C204" s="128"/>
      <c r="D204" s="78" t="s">
        <v>88</v>
      </c>
      <c r="E204" s="5">
        <f>'Перечень мероприятий'!J174</f>
        <v>100</v>
      </c>
      <c r="F204" s="105"/>
    </row>
    <row r="205" spans="1:6" ht="165" customHeight="1" x14ac:dyDescent="0.2">
      <c r="A205" s="99"/>
      <c r="B205" s="102"/>
      <c r="C205" s="129"/>
      <c r="D205" s="78" t="s">
        <v>89</v>
      </c>
      <c r="E205" s="5">
        <f>'Перечень мероприятий'!K174</f>
        <v>100</v>
      </c>
      <c r="F205" s="105"/>
    </row>
    <row r="206" spans="1:6" ht="20.25" customHeight="1" x14ac:dyDescent="0.2">
      <c r="A206" s="97" t="s">
        <v>288</v>
      </c>
      <c r="B206" s="108" t="s">
        <v>2</v>
      </c>
      <c r="C206" s="127"/>
      <c r="D206" s="78" t="s">
        <v>46</v>
      </c>
      <c r="E206" s="5">
        <f>E207+E208+E209+E210+E211</f>
        <v>13609</v>
      </c>
      <c r="F206" s="104"/>
    </row>
    <row r="207" spans="1:6" ht="20.25" customHeight="1" x14ac:dyDescent="0.2">
      <c r="A207" s="98"/>
      <c r="B207" s="108"/>
      <c r="C207" s="128"/>
      <c r="D207" s="78" t="s">
        <v>47</v>
      </c>
      <c r="E207" s="5">
        <f>E267</f>
        <v>1742</v>
      </c>
      <c r="F207" s="105"/>
    </row>
    <row r="208" spans="1:6" ht="20.25" customHeight="1" x14ac:dyDescent="0.2">
      <c r="A208" s="98"/>
      <c r="B208" s="108"/>
      <c r="C208" s="128"/>
      <c r="D208" s="78" t="s">
        <v>48</v>
      </c>
      <c r="E208" s="5">
        <f>E268</f>
        <v>2546</v>
      </c>
      <c r="F208" s="105"/>
    </row>
    <row r="209" spans="1:6" ht="20.25" customHeight="1" x14ac:dyDescent="0.2">
      <c r="A209" s="98"/>
      <c r="B209" s="108"/>
      <c r="C209" s="128"/>
      <c r="D209" s="78" t="s">
        <v>87</v>
      </c>
      <c r="E209" s="5">
        <f>E269</f>
        <v>3107</v>
      </c>
      <c r="F209" s="105"/>
    </row>
    <row r="210" spans="1:6" ht="20.25" customHeight="1" x14ac:dyDescent="0.2">
      <c r="A210" s="98"/>
      <c r="B210" s="108"/>
      <c r="C210" s="128"/>
      <c r="D210" s="78" t="s">
        <v>88</v>
      </c>
      <c r="E210" s="5">
        <f>E270</f>
        <v>3107</v>
      </c>
      <c r="F210" s="105"/>
    </row>
    <row r="211" spans="1:6" ht="20.25" customHeight="1" x14ac:dyDescent="0.2">
      <c r="A211" s="98"/>
      <c r="B211" s="108"/>
      <c r="C211" s="129"/>
      <c r="D211" s="78" t="s">
        <v>89</v>
      </c>
      <c r="E211" s="5">
        <f>E271</f>
        <v>3107</v>
      </c>
      <c r="F211" s="105"/>
    </row>
    <row r="212" spans="1:6" ht="18.600000000000001" customHeight="1" x14ac:dyDescent="0.2">
      <c r="A212" s="98"/>
      <c r="B212" s="108" t="s">
        <v>49</v>
      </c>
      <c r="C212" s="103"/>
      <c r="D212" s="78" t="s">
        <v>46</v>
      </c>
      <c r="E212" s="5">
        <f>E213+E214+E215+E216+E217</f>
        <v>367554.5</v>
      </c>
      <c r="F212" s="105"/>
    </row>
    <row r="213" spans="1:6" ht="18" customHeight="1" x14ac:dyDescent="0.2">
      <c r="A213" s="98"/>
      <c r="B213" s="108"/>
      <c r="C213" s="103"/>
      <c r="D213" s="78" t="s">
        <v>47</v>
      </c>
      <c r="E213" s="5">
        <f>E219+E225+E231+E237+E243+E249+E255+E261+E273+E279</f>
        <v>65166</v>
      </c>
      <c r="F213" s="105"/>
    </row>
    <row r="214" spans="1:6" ht="16.149999999999999" customHeight="1" x14ac:dyDescent="0.2">
      <c r="A214" s="98"/>
      <c r="B214" s="108"/>
      <c r="C214" s="103"/>
      <c r="D214" s="78" t="s">
        <v>48</v>
      </c>
      <c r="E214" s="5">
        <f t="shared" ref="E214:E217" si="0">E220+E226+E232+E238+E244+E250+E256+E262+E274+E280</f>
        <v>68810</v>
      </c>
      <c r="F214" s="105"/>
    </row>
    <row r="215" spans="1:6" ht="18" customHeight="1" x14ac:dyDescent="0.2">
      <c r="A215" s="98"/>
      <c r="B215" s="108"/>
      <c r="C215" s="103"/>
      <c r="D215" s="78" t="s">
        <v>87</v>
      </c>
      <c r="E215" s="5">
        <f t="shared" si="0"/>
        <v>80589.900000000009</v>
      </c>
      <c r="F215" s="105"/>
    </row>
    <row r="216" spans="1:6" ht="16.899999999999999" customHeight="1" x14ac:dyDescent="0.2">
      <c r="A216" s="98"/>
      <c r="B216" s="108"/>
      <c r="C216" s="103"/>
      <c r="D216" s="78" t="s">
        <v>88</v>
      </c>
      <c r="E216" s="5">
        <f t="shared" si="0"/>
        <v>76494.3</v>
      </c>
      <c r="F216" s="105"/>
    </row>
    <row r="217" spans="1:6" ht="16.899999999999999" customHeight="1" x14ac:dyDescent="0.2">
      <c r="A217" s="99"/>
      <c r="B217" s="108"/>
      <c r="C217" s="103"/>
      <c r="D217" s="78" t="s">
        <v>89</v>
      </c>
      <c r="E217" s="5">
        <f t="shared" si="0"/>
        <v>76494.3</v>
      </c>
      <c r="F217" s="106"/>
    </row>
    <row r="218" spans="1:6" ht="21" customHeight="1" x14ac:dyDescent="0.2">
      <c r="A218" s="107" t="s">
        <v>289</v>
      </c>
      <c r="B218" s="108" t="s">
        <v>49</v>
      </c>
      <c r="C218" s="103"/>
      <c r="D218" s="78" t="s">
        <v>46</v>
      </c>
      <c r="E218" s="5">
        <f>E219+E220+E221+E222+E223</f>
        <v>0</v>
      </c>
      <c r="F218" s="104"/>
    </row>
    <row r="219" spans="1:6" ht="19.899999999999999" customHeight="1" x14ac:dyDescent="0.2">
      <c r="A219" s="107"/>
      <c r="B219" s="108"/>
      <c r="C219" s="103"/>
      <c r="D219" s="78" t="s">
        <v>47</v>
      </c>
      <c r="E219" s="5">
        <f>'Перечень мероприятий'!G184</f>
        <v>0</v>
      </c>
      <c r="F219" s="105"/>
    </row>
    <row r="220" spans="1:6" ht="19.899999999999999" customHeight="1" x14ac:dyDescent="0.2">
      <c r="A220" s="107"/>
      <c r="B220" s="108"/>
      <c r="C220" s="103"/>
      <c r="D220" s="78" t="s">
        <v>48</v>
      </c>
      <c r="E220" s="5">
        <f>'Перечень мероприятий'!H184</f>
        <v>0</v>
      </c>
      <c r="F220" s="105"/>
    </row>
    <row r="221" spans="1:6" ht="19.899999999999999" customHeight="1" x14ac:dyDescent="0.2">
      <c r="A221" s="107"/>
      <c r="B221" s="108"/>
      <c r="C221" s="103"/>
      <c r="D221" s="78" t="s">
        <v>87</v>
      </c>
      <c r="E221" s="5">
        <f>'Перечень мероприятий'!I184</f>
        <v>0</v>
      </c>
      <c r="F221" s="105"/>
    </row>
    <row r="222" spans="1:6" ht="22.9" customHeight="1" x14ac:dyDescent="0.2">
      <c r="A222" s="107"/>
      <c r="B222" s="108"/>
      <c r="C222" s="103"/>
      <c r="D222" s="78" t="s">
        <v>88</v>
      </c>
      <c r="E222" s="5">
        <f>'Перечень мероприятий'!J184</f>
        <v>0</v>
      </c>
      <c r="F222" s="105"/>
    </row>
    <row r="223" spans="1:6" ht="37.5" customHeight="1" x14ac:dyDescent="0.2">
      <c r="A223" s="107"/>
      <c r="B223" s="108"/>
      <c r="C223" s="103"/>
      <c r="D223" s="78" t="s">
        <v>89</v>
      </c>
      <c r="E223" s="5">
        <f>'Перечень мероприятий'!K184</f>
        <v>0</v>
      </c>
      <c r="F223" s="106"/>
    </row>
    <row r="224" spans="1:6" ht="15" customHeight="1" x14ac:dyDescent="0.2">
      <c r="A224" s="107" t="s">
        <v>290</v>
      </c>
      <c r="B224" s="108" t="s">
        <v>49</v>
      </c>
      <c r="C224" s="108" t="s">
        <v>115</v>
      </c>
      <c r="D224" s="78" t="s">
        <v>46</v>
      </c>
      <c r="E224" s="5">
        <f>E225+E226+E227+E228+E229</f>
        <v>338497.89999999997</v>
      </c>
      <c r="F224" s="94"/>
    </row>
    <row r="225" spans="1:6" ht="15" x14ac:dyDescent="0.2">
      <c r="A225" s="107"/>
      <c r="B225" s="108"/>
      <c r="C225" s="108"/>
      <c r="D225" s="78" t="s">
        <v>47</v>
      </c>
      <c r="E225" s="5">
        <f>'Перечень мероприятий'!G189</f>
        <v>59358</v>
      </c>
      <c r="F225" s="94"/>
    </row>
    <row r="226" spans="1:6" ht="15" x14ac:dyDescent="0.2">
      <c r="A226" s="107"/>
      <c r="B226" s="108"/>
      <c r="C226" s="108"/>
      <c r="D226" s="78" t="s">
        <v>48</v>
      </c>
      <c r="E226" s="5">
        <f>'Перечень мероприятий'!H189</f>
        <v>63800</v>
      </c>
      <c r="F226" s="94"/>
    </row>
    <row r="227" spans="1:6" ht="15" x14ac:dyDescent="0.2">
      <c r="A227" s="107"/>
      <c r="B227" s="108"/>
      <c r="C227" s="108"/>
      <c r="D227" s="78" t="s">
        <v>87</v>
      </c>
      <c r="E227" s="5">
        <f>'Перечень мероприятий'!I189</f>
        <v>75113.3</v>
      </c>
      <c r="F227" s="94"/>
    </row>
    <row r="228" spans="1:6" ht="15" x14ac:dyDescent="0.2">
      <c r="A228" s="107"/>
      <c r="B228" s="108"/>
      <c r="C228" s="108"/>
      <c r="D228" s="78" t="s">
        <v>88</v>
      </c>
      <c r="E228" s="5">
        <f>'Перечень мероприятий'!J189</f>
        <v>70113.3</v>
      </c>
      <c r="F228" s="94"/>
    </row>
    <row r="229" spans="1:6" ht="15.6" customHeight="1" x14ac:dyDescent="0.2">
      <c r="A229" s="107"/>
      <c r="B229" s="108"/>
      <c r="C229" s="108"/>
      <c r="D229" s="78" t="s">
        <v>89</v>
      </c>
      <c r="E229" s="5">
        <f>'Перечень мероприятий'!K189</f>
        <v>70113.3</v>
      </c>
      <c r="F229" s="94"/>
    </row>
    <row r="230" spans="1:6" ht="15" customHeight="1" x14ac:dyDescent="0.2">
      <c r="A230" s="107" t="s">
        <v>291</v>
      </c>
      <c r="B230" s="108" t="s">
        <v>49</v>
      </c>
      <c r="C230" s="103"/>
      <c r="D230" s="78" t="s">
        <v>46</v>
      </c>
      <c r="E230" s="5">
        <f>E231+E232+E233+E234+E235</f>
        <v>0</v>
      </c>
      <c r="F230" s="94"/>
    </row>
    <row r="231" spans="1:6" ht="15" x14ac:dyDescent="0.2">
      <c r="A231" s="107"/>
      <c r="B231" s="108"/>
      <c r="C231" s="103"/>
      <c r="D231" s="78" t="s">
        <v>47</v>
      </c>
      <c r="E231" s="5">
        <f>'Перечень мероприятий'!G194</f>
        <v>0</v>
      </c>
      <c r="F231" s="94"/>
    </row>
    <row r="232" spans="1:6" ht="15" x14ac:dyDescent="0.2">
      <c r="A232" s="107"/>
      <c r="B232" s="108"/>
      <c r="C232" s="103"/>
      <c r="D232" s="78" t="s">
        <v>48</v>
      </c>
      <c r="E232" s="5">
        <f>'Перечень мероприятий'!H194</f>
        <v>0</v>
      </c>
      <c r="F232" s="94"/>
    </row>
    <row r="233" spans="1:6" ht="15" x14ac:dyDescent="0.2">
      <c r="A233" s="107"/>
      <c r="B233" s="108"/>
      <c r="C233" s="103"/>
      <c r="D233" s="78" t="s">
        <v>87</v>
      </c>
      <c r="E233" s="5">
        <f>'Перечень мероприятий'!I194</f>
        <v>0</v>
      </c>
      <c r="F233" s="94"/>
    </row>
    <row r="234" spans="1:6" ht="15" x14ac:dyDescent="0.2">
      <c r="A234" s="107"/>
      <c r="B234" s="108"/>
      <c r="C234" s="103"/>
      <c r="D234" s="78" t="s">
        <v>88</v>
      </c>
      <c r="E234" s="5">
        <f>'Перечень мероприятий'!J194</f>
        <v>0</v>
      </c>
      <c r="F234" s="94"/>
    </row>
    <row r="235" spans="1:6" ht="38.25" customHeight="1" x14ac:dyDescent="0.2">
      <c r="A235" s="107"/>
      <c r="B235" s="108"/>
      <c r="C235" s="103"/>
      <c r="D235" s="78" t="s">
        <v>89</v>
      </c>
      <c r="E235" s="5">
        <f>'Перечень мероприятий'!K194</f>
        <v>0</v>
      </c>
      <c r="F235" s="94"/>
    </row>
    <row r="236" spans="1:6" ht="30.75" customHeight="1" x14ac:dyDescent="0.2">
      <c r="A236" s="107" t="s">
        <v>292</v>
      </c>
      <c r="B236" s="108" t="s">
        <v>49</v>
      </c>
      <c r="C236" s="103"/>
      <c r="D236" s="78" t="s">
        <v>46</v>
      </c>
      <c r="E236" s="5">
        <f>E237+E238+E239+E240+E241</f>
        <v>0</v>
      </c>
      <c r="F236" s="94"/>
    </row>
    <row r="237" spans="1:6" ht="22.5" customHeight="1" x14ac:dyDescent="0.2">
      <c r="A237" s="107"/>
      <c r="B237" s="108"/>
      <c r="C237" s="103"/>
      <c r="D237" s="78" t="s">
        <v>47</v>
      </c>
      <c r="E237" s="5">
        <f>'Перечень мероприятий'!G199</f>
        <v>0</v>
      </c>
      <c r="F237" s="94"/>
    </row>
    <row r="238" spans="1:6" ht="24" customHeight="1" x14ac:dyDescent="0.2">
      <c r="A238" s="107"/>
      <c r="B238" s="108"/>
      <c r="C238" s="103"/>
      <c r="D238" s="78" t="s">
        <v>48</v>
      </c>
      <c r="E238" s="5">
        <f>'Перечень мероприятий'!H199</f>
        <v>0</v>
      </c>
      <c r="F238" s="94"/>
    </row>
    <row r="239" spans="1:6" ht="25.5" customHeight="1" x14ac:dyDescent="0.2">
      <c r="A239" s="107"/>
      <c r="B239" s="108"/>
      <c r="C239" s="103"/>
      <c r="D239" s="78" t="s">
        <v>87</v>
      </c>
      <c r="E239" s="5">
        <f>'Перечень мероприятий'!I199</f>
        <v>0</v>
      </c>
      <c r="F239" s="94"/>
    </row>
    <row r="240" spans="1:6" ht="23.25" customHeight="1" x14ac:dyDescent="0.2">
      <c r="A240" s="107"/>
      <c r="B240" s="108"/>
      <c r="C240" s="103"/>
      <c r="D240" s="78" t="s">
        <v>88</v>
      </c>
      <c r="E240" s="5">
        <f>'Перечень мероприятий'!J199</f>
        <v>0</v>
      </c>
      <c r="F240" s="94"/>
    </row>
    <row r="241" spans="1:6" ht="27" customHeight="1" x14ac:dyDescent="0.2">
      <c r="A241" s="107"/>
      <c r="B241" s="108"/>
      <c r="C241" s="103"/>
      <c r="D241" s="78" t="s">
        <v>89</v>
      </c>
      <c r="E241" s="5">
        <f>'Перечень мероприятий'!K199</f>
        <v>0</v>
      </c>
      <c r="F241" s="94"/>
    </row>
    <row r="242" spans="1:6" ht="34.15" customHeight="1" x14ac:dyDescent="0.2">
      <c r="A242" s="107" t="s">
        <v>293</v>
      </c>
      <c r="B242" s="108" t="s">
        <v>49</v>
      </c>
      <c r="C242" s="107"/>
      <c r="D242" s="78" t="s">
        <v>46</v>
      </c>
      <c r="E242" s="5">
        <f>E243+E244+E245+E246+E247</f>
        <v>0</v>
      </c>
      <c r="F242" s="94"/>
    </row>
    <row r="243" spans="1:6" ht="30" customHeight="1" x14ac:dyDescent="0.2">
      <c r="A243" s="107"/>
      <c r="B243" s="108"/>
      <c r="C243" s="107"/>
      <c r="D243" s="78" t="s">
        <v>47</v>
      </c>
      <c r="E243" s="5">
        <f>'Перечень мероприятий'!G204</f>
        <v>0</v>
      </c>
      <c r="F243" s="94"/>
    </row>
    <row r="244" spans="1:6" ht="27.6" customHeight="1" x14ac:dyDescent="0.2">
      <c r="A244" s="107"/>
      <c r="B244" s="108"/>
      <c r="C244" s="107"/>
      <c r="D244" s="78" t="s">
        <v>48</v>
      </c>
      <c r="E244" s="5">
        <f>'Перечень мероприятий'!H204</f>
        <v>0</v>
      </c>
      <c r="F244" s="94"/>
    </row>
    <row r="245" spans="1:6" ht="28.15" customHeight="1" x14ac:dyDescent="0.2">
      <c r="A245" s="107"/>
      <c r="B245" s="108"/>
      <c r="C245" s="107"/>
      <c r="D245" s="78" t="s">
        <v>87</v>
      </c>
      <c r="E245" s="5">
        <f>'Перечень мероприятий'!I204</f>
        <v>0</v>
      </c>
      <c r="F245" s="94"/>
    </row>
    <row r="246" spans="1:6" ht="36" customHeight="1" x14ac:dyDescent="0.2">
      <c r="A246" s="107"/>
      <c r="B246" s="108"/>
      <c r="C246" s="107"/>
      <c r="D246" s="78" t="s">
        <v>88</v>
      </c>
      <c r="E246" s="5">
        <f>'Перечень мероприятий'!J204</f>
        <v>0</v>
      </c>
      <c r="F246" s="94"/>
    </row>
    <row r="247" spans="1:6" ht="28.15" customHeight="1" x14ac:dyDescent="0.2">
      <c r="A247" s="107"/>
      <c r="B247" s="108"/>
      <c r="C247" s="107"/>
      <c r="D247" s="78" t="s">
        <v>89</v>
      </c>
      <c r="E247" s="5">
        <f>'Перечень мероприятий'!K204</f>
        <v>0</v>
      </c>
      <c r="F247" s="94"/>
    </row>
    <row r="248" spans="1:6" ht="27" customHeight="1" x14ac:dyDescent="0.2">
      <c r="A248" s="107" t="s">
        <v>228</v>
      </c>
      <c r="B248" s="108" t="s">
        <v>49</v>
      </c>
      <c r="C248" s="139"/>
      <c r="D248" s="78" t="s">
        <v>46</v>
      </c>
      <c r="E248" s="5">
        <f>E249+E250+E251+E252+E253</f>
        <v>0</v>
      </c>
      <c r="F248" s="95"/>
    </row>
    <row r="249" spans="1:6" ht="26.45" customHeight="1" x14ac:dyDescent="0.2">
      <c r="A249" s="107"/>
      <c r="B249" s="108"/>
      <c r="C249" s="139"/>
      <c r="D249" s="78" t="s">
        <v>47</v>
      </c>
      <c r="E249" s="5">
        <f>'Перечень мероприятий'!G209</f>
        <v>0</v>
      </c>
      <c r="F249" s="95"/>
    </row>
    <row r="250" spans="1:6" ht="24" customHeight="1" x14ac:dyDescent="0.2">
      <c r="A250" s="107"/>
      <c r="B250" s="108"/>
      <c r="C250" s="139"/>
      <c r="D250" s="78" t="s">
        <v>48</v>
      </c>
      <c r="E250" s="5">
        <f>'Перечень мероприятий'!H209</f>
        <v>0</v>
      </c>
      <c r="F250" s="95"/>
    </row>
    <row r="251" spans="1:6" ht="24.6" customHeight="1" x14ac:dyDescent="0.2">
      <c r="A251" s="107"/>
      <c r="B251" s="108"/>
      <c r="C251" s="139"/>
      <c r="D251" s="78" t="s">
        <v>87</v>
      </c>
      <c r="E251" s="5">
        <f>'Перечень мероприятий'!I209</f>
        <v>0</v>
      </c>
      <c r="F251" s="95"/>
    </row>
    <row r="252" spans="1:6" ht="27" customHeight="1" x14ac:dyDescent="0.2">
      <c r="A252" s="107"/>
      <c r="B252" s="108"/>
      <c r="C252" s="139"/>
      <c r="D252" s="78" t="s">
        <v>88</v>
      </c>
      <c r="E252" s="5">
        <f>'Перечень мероприятий'!J209</f>
        <v>0</v>
      </c>
      <c r="F252" s="95"/>
    </row>
    <row r="253" spans="1:6" ht="23.45" customHeight="1" x14ac:dyDescent="0.2">
      <c r="A253" s="107"/>
      <c r="B253" s="108"/>
      <c r="C253" s="139"/>
      <c r="D253" s="78" t="s">
        <v>89</v>
      </c>
      <c r="E253" s="5">
        <f>'Перечень мероприятий'!K209</f>
        <v>0</v>
      </c>
      <c r="F253" s="95"/>
    </row>
    <row r="254" spans="1:6" ht="20.45" customHeight="1" x14ac:dyDescent="0.2">
      <c r="A254" s="107" t="s">
        <v>294</v>
      </c>
      <c r="B254" s="108" t="s">
        <v>49</v>
      </c>
      <c r="C254" s="108"/>
      <c r="D254" s="78" t="s">
        <v>46</v>
      </c>
      <c r="E254" s="5">
        <f>E255+E256+E257+E258+E259</f>
        <v>0</v>
      </c>
      <c r="F254" s="121"/>
    </row>
    <row r="255" spans="1:6" ht="15.6" customHeight="1" x14ac:dyDescent="0.2">
      <c r="A255" s="107"/>
      <c r="B255" s="108"/>
      <c r="C255" s="108"/>
      <c r="D255" s="78" t="s">
        <v>47</v>
      </c>
      <c r="E255" s="5">
        <f>'Перечень мероприятий'!G214</f>
        <v>0</v>
      </c>
      <c r="F255" s="122"/>
    </row>
    <row r="256" spans="1:6" ht="15" x14ac:dyDescent="0.2">
      <c r="A256" s="107"/>
      <c r="B256" s="108"/>
      <c r="C256" s="108"/>
      <c r="D256" s="78" t="s">
        <v>48</v>
      </c>
      <c r="E256" s="5">
        <f>'Перечень мероприятий'!H214</f>
        <v>0</v>
      </c>
      <c r="F256" s="122"/>
    </row>
    <row r="257" spans="1:6" ht="15" x14ac:dyDescent="0.2">
      <c r="A257" s="107"/>
      <c r="B257" s="108"/>
      <c r="C257" s="108"/>
      <c r="D257" s="78" t="s">
        <v>87</v>
      </c>
      <c r="E257" s="5">
        <f>'Перечень мероприятий'!I214</f>
        <v>0</v>
      </c>
      <c r="F257" s="122"/>
    </row>
    <row r="258" spans="1:6" ht="15" x14ac:dyDescent="0.2">
      <c r="A258" s="107"/>
      <c r="B258" s="108"/>
      <c r="C258" s="108"/>
      <c r="D258" s="78" t="s">
        <v>88</v>
      </c>
      <c r="E258" s="5">
        <f>'Перечень мероприятий'!J214</f>
        <v>0</v>
      </c>
      <c r="F258" s="122"/>
    </row>
    <row r="259" spans="1:6" ht="15" x14ac:dyDescent="0.2">
      <c r="A259" s="107"/>
      <c r="B259" s="108"/>
      <c r="C259" s="108"/>
      <c r="D259" s="78" t="s">
        <v>89</v>
      </c>
      <c r="E259" s="5">
        <f>'Перечень мероприятий'!K214</f>
        <v>0</v>
      </c>
      <c r="F259" s="123"/>
    </row>
    <row r="260" spans="1:6" ht="15" x14ac:dyDescent="0.2">
      <c r="A260" s="114" t="s">
        <v>295</v>
      </c>
      <c r="B260" s="108" t="s">
        <v>49</v>
      </c>
      <c r="C260" s="108"/>
      <c r="D260" s="78" t="s">
        <v>46</v>
      </c>
      <c r="E260" s="5">
        <f>E261+E262+E263+E264+E265</f>
        <v>0</v>
      </c>
      <c r="F260" s="121"/>
    </row>
    <row r="261" spans="1:6" ht="15" x14ac:dyDescent="0.2">
      <c r="A261" s="107"/>
      <c r="B261" s="108"/>
      <c r="C261" s="108"/>
      <c r="D261" s="78" t="s">
        <v>47</v>
      </c>
      <c r="E261" s="5">
        <f>'Перечень мероприятий'!G218</f>
        <v>0</v>
      </c>
      <c r="F261" s="122"/>
    </row>
    <row r="262" spans="1:6" ht="15" x14ac:dyDescent="0.2">
      <c r="A262" s="107"/>
      <c r="B262" s="108"/>
      <c r="C262" s="108"/>
      <c r="D262" s="78" t="s">
        <v>48</v>
      </c>
      <c r="E262" s="5">
        <f>'Перечень мероприятий'!H218</f>
        <v>0</v>
      </c>
      <c r="F262" s="122"/>
    </row>
    <row r="263" spans="1:6" ht="15" x14ac:dyDescent="0.2">
      <c r="A263" s="107"/>
      <c r="B263" s="108"/>
      <c r="C263" s="108"/>
      <c r="D263" s="78" t="s">
        <v>87</v>
      </c>
      <c r="E263" s="5">
        <f>'Перечень мероприятий'!I218</f>
        <v>0</v>
      </c>
      <c r="F263" s="122"/>
    </row>
    <row r="264" spans="1:6" ht="15" x14ac:dyDescent="0.2">
      <c r="A264" s="107"/>
      <c r="B264" s="108"/>
      <c r="C264" s="108"/>
      <c r="D264" s="78" t="s">
        <v>88</v>
      </c>
      <c r="E264" s="5">
        <f>'Перечень мероприятий'!J218</f>
        <v>0</v>
      </c>
      <c r="F264" s="122"/>
    </row>
    <row r="265" spans="1:6" ht="19.5" customHeight="1" x14ac:dyDescent="0.2">
      <c r="A265" s="107"/>
      <c r="B265" s="108"/>
      <c r="C265" s="108"/>
      <c r="D265" s="78" t="s">
        <v>89</v>
      </c>
      <c r="E265" s="5">
        <f>'Перечень мероприятий'!K218</f>
        <v>0</v>
      </c>
      <c r="F265" s="123"/>
    </row>
    <row r="266" spans="1:6" ht="19.5" customHeight="1" x14ac:dyDescent="0.2">
      <c r="A266" s="97" t="s">
        <v>296</v>
      </c>
      <c r="B266" s="100" t="s">
        <v>2</v>
      </c>
      <c r="C266" s="100"/>
      <c r="D266" s="78" t="s">
        <v>46</v>
      </c>
      <c r="E266" s="5">
        <f>E267+E268+E269+E270+E271</f>
        <v>13609</v>
      </c>
      <c r="F266" s="121"/>
    </row>
    <row r="267" spans="1:6" ht="15.75" customHeight="1" x14ac:dyDescent="0.2">
      <c r="A267" s="98"/>
      <c r="B267" s="101"/>
      <c r="C267" s="101"/>
      <c r="D267" s="78" t="s">
        <v>47</v>
      </c>
      <c r="E267" s="5">
        <f>'Перечень мероприятий'!G223</f>
        <v>1742</v>
      </c>
      <c r="F267" s="122"/>
    </row>
    <row r="268" spans="1:6" ht="19.5" customHeight="1" x14ac:dyDescent="0.2">
      <c r="A268" s="98"/>
      <c r="B268" s="101"/>
      <c r="C268" s="101"/>
      <c r="D268" s="78" t="s">
        <v>48</v>
      </c>
      <c r="E268" s="5">
        <f>'Перечень мероприятий'!H223</f>
        <v>2546</v>
      </c>
      <c r="F268" s="122"/>
    </row>
    <row r="269" spans="1:6" ht="19.5" customHeight="1" x14ac:dyDescent="0.2">
      <c r="A269" s="98"/>
      <c r="B269" s="101"/>
      <c r="C269" s="101"/>
      <c r="D269" s="78" t="s">
        <v>87</v>
      </c>
      <c r="E269" s="5">
        <f>'Перечень мероприятий'!I223</f>
        <v>3107</v>
      </c>
      <c r="F269" s="122"/>
    </row>
    <row r="270" spans="1:6" ht="19.5" customHeight="1" x14ac:dyDescent="0.2">
      <c r="A270" s="98"/>
      <c r="B270" s="101"/>
      <c r="C270" s="101"/>
      <c r="D270" s="78" t="s">
        <v>88</v>
      </c>
      <c r="E270" s="5">
        <f>'Перечень мероприятий'!J223</f>
        <v>3107</v>
      </c>
      <c r="F270" s="122"/>
    </row>
    <row r="271" spans="1:6" ht="19.5" customHeight="1" x14ac:dyDescent="0.2">
      <c r="A271" s="98"/>
      <c r="B271" s="102"/>
      <c r="C271" s="102"/>
      <c r="D271" s="78" t="s">
        <v>89</v>
      </c>
      <c r="E271" s="5">
        <f>'Перечень мероприятий'!K223</f>
        <v>3107</v>
      </c>
      <c r="F271" s="123"/>
    </row>
    <row r="272" spans="1:6" ht="19.5" customHeight="1" x14ac:dyDescent="0.2">
      <c r="A272" s="98"/>
      <c r="B272" s="100" t="s">
        <v>49</v>
      </c>
      <c r="C272" s="100"/>
      <c r="D272" s="78" t="s">
        <v>46</v>
      </c>
      <c r="E272" s="5">
        <f>E273+E274+E275+E276+E277</f>
        <v>29056.6</v>
      </c>
      <c r="F272" s="121"/>
    </row>
    <row r="273" spans="1:8" ht="19.5" customHeight="1" x14ac:dyDescent="0.2">
      <c r="A273" s="98"/>
      <c r="B273" s="101"/>
      <c r="C273" s="101"/>
      <c r="D273" s="78" t="s">
        <v>47</v>
      </c>
      <c r="E273" s="5">
        <f>'Перечень мероприятий'!G224</f>
        <v>5808</v>
      </c>
      <c r="F273" s="122"/>
    </row>
    <row r="274" spans="1:8" ht="19.5" customHeight="1" x14ac:dyDescent="0.2">
      <c r="A274" s="98"/>
      <c r="B274" s="101"/>
      <c r="C274" s="101"/>
      <c r="D274" s="78" t="s">
        <v>48</v>
      </c>
      <c r="E274" s="5">
        <f>'Перечень мероприятий'!H224</f>
        <v>5010</v>
      </c>
      <c r="F274" s="122"/>
    </row>
    <row r="275" spans="1:8" ht="19.5" customHeight="1" x14ac:dyDescent="0.2">
      <c r="A275" s="98"/>
      <c r="B275" s="101"/>
      <c r="C275" s="101"/>
      <c r="D275" s="78" t="s">
        <v>87</v>
      </c>
      <c r="E275" s="5">
        <f>'Перечень мероприятий'!I224</f>
        <v>5476.6</v>
      </c>
      <c r="F275" s="122"/>
    </row>
    <row r="276" spans="1:8" ht="19.5" customHeight="1" x14ac:dyDescent="0.2">
      <c r="A276" s="98"/>
      <c r="B276" s="101"/>
      <c r="C276" s="101"/>
      <c r="D276" s="78" t="s">
        <v>88</v>
      </c>
      <c r="E276" s="5">
        <f>'Перечень мероприятий'!J224</f>
        <v>6381</v>
      </c>
      <c r="F276" s="122"/>
    </row>
    <row r="277" spans="1:8" ht="19.5" customHeight="1" x14ac:dyDescent="0.2">
      <c r="A277" s="99"/>
      <c r="B277" s="102"/>
      <c r="C277" s="102"/>
      <c r="D277" s="78" t="s">
        <v>89</v>
      </c>
      <c r="E277" s="5">
        <f>'Перечень мероприятий'!K224</f>
        <v>6381</v>
      </c>
      <c r="F277" s="122"/>
    </row>
    <row r="278" spans="1:8" ht="16.899999999999999" customHeight="1" x14ac:dyDescent="0.2">
      <c r="A278" s="124" t="s">
        <v>297</v>
      </c>
      <c r="B278" s="104" t="s">
        <v>49</v>
      </c>
      <c r="C278" s="104" t="s">
        <v>172</v>
      </c>
      <c r="D278" s="78" t="s">
        <v>46</v>
      </c>
      <c r="E278" s="5">
        <f>E279+E280+E281+E282+E283</f>
        <v>0</v>
      </c>
      <c r="F278" s="122"/>
    </row>
    <row r="279" spans="1:8" ht="21.75" customHeight="1" x14ac:dyDescent="0.2">
      <c r="A279" s="125"/>
      <c r="B279" s="105"/>
      <c r="C279" s="105"/>
      <c r="D279" s="78" t="s">
        <v>47</v>
      </c>
      <c r="E279" s="5">
        <f>'Перечень мероприятий'!G229</f>
        <v>0</v>
      </c>
      <c r="F279" s="122"/>
    </row>
    <row r="280" spans="1:8" ht="15" x14ac:dyDescent="0.2">
      <c r="A280" s="125"/>
      <c r="B280" s="105"/>
      <c r="C280" s="105"/>
      <c r="D280" s="78" t="s">
        <v>48</v>
      </c>
      <c r="E280" s="5">
        <f>'Перечень мероприятий'!H229</f>
        <v>0</v>
      </c>
      <c r="F280" s="122"/>
    </row>
    <row r="281" spans="1:8" ht="15" x14ac:dyDescent="0.2">
      <c r="A281" s="125"/>
      <c r="B281" s="105"/>
      <c r="C281" s="105"/>
      <c r="D281" s="78" t="s">
        <v>87</v>
      </c>
      <c r="E281" s="5">
        <f>'Перечень мероприятий'!I229</f>
        <v>0</v>
      </c>
      <c r="F281" s="122"/>
    </row>
    <row r="282" spans="1:8" ht="15" x14ac:dyDescent="0.2">
      <c r="A282" s="125"/>
      <c r="B282" s="105"/>
      <c r="C282" s="105"/>
      <c r="D282" s="78" t="s">
        <v>88</v>
      </c>
      <c r="E282" s="5">
        <f>'Перечень мероприятий'!J229</f>
        <v>0</v>
      </c>
      <c r="F282" s="122"/>
    </row>
    <row r="283" spans="1:8" ht="16.899999999999999" customHeight="1" x14ac:dyDescent="0.2">
      <c r="A283" s="126"/>
      <c r="B283" s="106"/>
      <c r="C283" s="106"/>
      <c r="D283" s="78" t="s">
        <v>89</v>
      </c>
      <c r="E283" s="5">
        <f>'Перечень мероприятий'!K229</f>
        <v>0</v>
      </c>
      <c r="F283" s="123"/>
    </row>
    <row r="284" spans="1:8" ht="31.5" customHeight="1" x14ac:dyDescent="0.2">
      <c r="A284" s="96" t="s">
        <v>298</v>
      </c>
      <c r="B284" s="96"/>
      <c r="C284" s="96"/>
      <c r="D284" s="96"/>
      <c r="E284" s="96"/>
      <c r="F284" s="96"/>
    </row>
    <row r="285" spans="1:8" ht="22.5" customHeight="1" x14ac:dyDescent="0.2">
      <c r="A285" s="107" t="s">
        <v>299</v>
      </c>
      <c r="B285" s="108" t="s">
        <v>49</v>
      </c>
      <c r="C285" s="103"/>
      <c r="D285" s="78" t="s">
        <v>46</v>
      </c>
      <c r="E285" s="5">
        <f>E286+E287+E288+E289+E290</f>
        <v>3697.1</v>
      </c>
      <c r="F285" s="136"/>
    </row>
    <row r="286" spans="1:8" ht="22.5" customHeight="1" x14ac:dyDescent="0.2">
      <c r="A286" s="107"/>
      <c r="B286" s="108"/>
      <c r="C286" s="103"/>
      <c r="D286" s="78" t="s">
        <v>47</v>
      </c>
      <c r="E286" s="5">
        <f>E292+E298+E304+E310+E316+E322+E328+E334+E340</f>
        <v>297.10000000000002</v>
      </c>
      <c r="F286" s="136"/>
      <c r="G286" s="50">
        <f>E286+E352+E370</f>
        <v>297.10000000000002</v>
      </c>
      <c r="H286" s="78" t="s">
        <v>47</v>
      </c>
    </row>
    <row r="287" spans="1:8" ht="21.75" customHeight="1" x14ac:dyDescent="0.2">
      <c r="A287" s="107"/>
      <c r="B287" s="108"/>
      <c r="C287" s="103"/>
      <c r="D287" s="78" t="s">
        <v>48</v>
      </c>
      <c r="E287" s="5">
        <f>E293+E299+E305+E311+E317+E323+E329+E335+E341</f>
        <v>750</v>
      </c>
      <c r="F287" s="136"/>
      <c r="G287" s="50">
        <f>E287+E353+E371</f>
        <v>1000</v>
      </c>
      <c r="H287" s="78" t="s">
        <v>48</v>
      </c>
    </row>
    <row r="288" spans="1:8" ht="23.25" customHeight="1" x14ac:dyDescent="0.2">
      <c r="A288" s="107"/>
      <c r="B288" s="108"/>
      <c r="C288" s="103"/>
      <c r="D288" s="78" t="s">
        <v>87</v>
      </c>
      <c r="E288" s="5">
        <f>E294+E300+E306+E312+E318+E324+E330+E336+E342</f>
        <v>800</v>
      </c>
      <c r="F288" s="136"/>
      <c r="G288" s="50">
        <f>E288+E354+E372</f>
        <v>1300</v>
      </c>
      <c r="H288" s="78" t="s">
        <v>87</v>
      </c>
    </row>
    <row r="289" spans="1:8" ht="23.25" customHeight="1" x14ac:dyDescent="0.2">
      <c r="A289" s="107"/>
      <c r="B289" s="108"/>
      <c r="C289" s="103"/>
      <c r="D289" s="78" t="s">
        <v>88</v>
      </c>
      <c r="E289" s="5">
        <f t="shared" ref="E289:E290" si="1">E295+E301+E307+E313+E319+E325+E331+E337+E343</f>
        <v>900</v>
      </c>
      <c r="F289" s="136"/>
      <c r="G289" s="50">
        <f>E289+E355+E373</f>
        <v>1400</v>
      </c>
      <c r="H289" s="78" t="s">
        <v>88</v>
      </c>
    </row>
    <row r="290" spans="1:8" ht="21" customHeight="1" x14ac:dyDescent="0.2">
      <c r="A290" s="107"/>
      <c r="B290" s="108"/>
      <c r="C290" s="103"/>
      <c r="D290" s="78" t="s">
        <v>89</v>
      </c>
      <c r="E290" s="5">
        <f t="shared" si="1"/>
        <v>950</v>
      </c>
      <c r="F290" s="136"/>
      <c r="G290" s="50">
        <f>E290+E356+E374</f>
        <v>1450</v>
      </c>
      <c r="H290" s="78" t="s">
        <v>89</v>
      </c>
    </row>
    <row r="291" spans="1:8" ht="30.75" customHeight="1" x14ac:dyDescent="0.2">
      <c r="A291" s="107" t="s">
        <v>384</v>
      </c>
      <c r="B291" s="108" t="s">
        <v>49</v>
      </c>
      <c r="C291" s="103" t="s">
        <v>151</v>
      </c>
      <c r="D291" s="78" t="s">
        <v>46</v>
      </c>
      <c r="E291" s="5">
        <f>E292+E293+E294+E295+E296</f>
        <v>0</v>
      </c>
      <c r="F291" s="94"/>
    </row>
    <row r="292" spans="1:8" ht="28.5" customHeight="1" x14ac:dyDescent="0.2">
      <c r="A292" s="107"/>
      <c r="B292" s="108"/>
      <c r="C292" s="103"/>
      <c r="D292" s="78" t="s">
        <v>47</v>
      </c>
      <c r="E292" s="5">
        <f>'Перечень мероприятий'!G242</f>
        <v>0</v>
      </c>
      <c r="F292" s="94"/>
    </row>
    <row r="293" spans="1:8" ht="36.75" customHeight="1" x14ac:dyDescent="0.2">
      <c r="A293" s="107"/>
      <c r="B293" s="108"/>
      <c r="C293" s="103"/>
      <c r="D293" s="78" t="s">
        <v>48</v>
      </c>
      <c r="E293" s="5">
        <f>'Перечень мероприятий'!H242</f>
        <v>0</v>
      </c>
      <c r="F293" s="94"/>
    </row>
    <row r="294" spans="1:8" ht="22.5" customHeight="1" x14ac:dyDescent="0.2">
      <c r="A294" s="107"/>
      <c r="B294" s="108"/>
      <c r="C294" s="103"/>
      <c r="D294" s="78" t="s">
        <v>87</v>
      </c>
      <c r="E294" s="5">
        <f>'Перечень мероприятий'!I242</f>
        <v>0</v>
      </c>
      <c r="F294" s="94"/>
    </row>
    <row r="295" spans="1:8" ht="25.5" customHeight="1" x14ac:dyDescent="0.2">
      <c r="A295" s="107"/>
      <c r="B295" s="108"/>
      <c r="C295" s="103"/>
      <c r="D295" s="78" t="s">
        <v>88</v>
      </c>
      <c r="E295" s="5">
        <f>'Перечень мероприятий'!J242</f>
        <v>0</v>
      </c>
      <c r="F295" s="94"/>
    </row>
    <row r="296" spans="1:8" ht="39" customHeight="1" x14ac:dyDescent="0.2">
      <c r="A296" s="107"/>
      <c r="B296" s="108"/>
      <c r="C296" s="103"/>
      <c r="D296" s="78" t="s">
        <v>89</v>
      </c>
      <c r="E296" s="5">
        <f>'Перечень мероприятий'!K242</f>
        <v>0</v>
      </c>
      <c r="F296" s="94"/>
    </row>
    <row r="297" spans="1:8" ht="24" customHeight="1" x14ac:dyDescent="0.2">
      <c r="A297" s="107" t="s">
        <v>300</v>
      </c>
      <c r="B297" s="108" t="s">
        <v>49</v>
      </c>
      <c r="C297" s="103" t="s">
        <v>150</v>
      </c>
      <c r="D297" s="78" t="s">
        <v>46</v>
      </c>
      <c r="E297" s="5">
        <f>E298+E299+E300+E301+E302</f>
        <v>200</v>
      </c>
      <c r="F297" s="104"/>
    </row>
    <row r="298" spans="1:8" ht="24" customHeight="1" x14ac:dyDescent="0.2">
      <c r="A298" s="107"/>
      <c r="B298" s="108"/>
      <c r="C298" s="103"/>
      <c r="D298" s="78" t="s">
        <v>47</v>
      </c>
      <c r="E298" s="5">
        <f>'Перечень мероприятий'!G247</f>
        <v>0</v>
      </c>
      <c r="F298" s="105"/>
    </row>
    <row r="299" spans="1:8" ht="24" customHeight="1" x14ac:dyDescent="0.2">
      <c r="A299" s="107"/>
      <c r="B299" s="108"/>
      <c r="C299" s="103"/>
      <c r="D299" s="78" t="s">
        <v>48</v>
      </c>
      <c r="E299" s="5">
        <f>'Перечень мероприятий'!H247</f>
        <v>0</v>
      </c>
      <c r="F299" s="105"/>
    </row>
    <row r="300" spans="1:8" ht="24" customHeight="1" x14ac:dyDescent="0.2">
      <c r="A300" s="107"/>
      <c r="B300" s="108"/>
      <c r="C300" s="103"/>
      <c r="D300" s="78" t="s">
        <v>87</v>
      </c>
      <c r="E300" s="5">
        <f>'Перечень мероприятий'!I247</f>
        <v>0</v>
      </c>
      <c r="F300" s="105"/>
    </row>
    <row r="301" spans="1:8" ht="24" customHeight="1" x14ac:dyDescent="0.2">
      <c r="A301" s="107"/>
      <c r="B301" s="108"/>
      <c r="C301" s="103"/>
      <c r="D301" s="78" t="s">
        <v>88</v>
      </c>
      <c r="E301" s="5">
        <f>'Перечень мероприятий'!J247</f>
        <v>100</v>
      </c>
      <c r="F301" s="105"/>
    </row>
    <row r="302" spans="1:8" ht="21.75" customHeight="1" x14ac:dyDescent="0.2">
      <c r="A302" s="107"/>
      <c r="B302" s="108"/>
      <c r="C302" s="103"/>
      <c r="D302" s="78" t="s">
        <v>89</v>
      </c>
      <c r="E302" s="5">
        <f>'Перечень мероприятий'!K247</f>
        <v>100</v>
      </c>
      <c r="F302" s="106"/>
    </row>
    <row r="303" spans="1:8" ht="21.75" customHeight="1" x14ac:dyDescent="0.2">
      <c r="A303" s="107" t="s">
        <v>301</v>
      </c>
      <c r="B303" s="108" t="s">
        <v>49</v>
      </c>
      <c r="C303" s="103" t="s">
        <v>148</v>
      </c>
      <c r="D303" s="78" t="s">
        <v>46</v>
      </c>
      <c r="E303" s="5">
        <f>E304+E305+E306+E307+E308</f>
        <v>175</v>
      </c>
      <c r="F303" s="104"/>
    </row>
    <row r="304" spans="1:8" ht="20.25" customHeight="1" x14ac:dyDescent="0.2">
      <c r="A304" s="107"/>
      <c r="B304" s="108"/>
      <c r="C304" s="103"/>
      <c r="D304" s="78" t="s">
        <v>47</v>
      </c>
      <c r="E304" s="5">
        <f>'Перечень мероприятий'!G252</f>
        <v>35</v>
      </c>
      <c r="F304" s="105"/>
    </row>
    <row r="305" spans="1:6" ht="19.5" customHeight="1" x14ac:dyDescent="0.2">
      <c r="A305" s="107"/>
      <c r="B305" s="108"/>
      <c r="C305" s="103"/>
      <c r="D305" s="78" t="s">
        <v>48</v>
      </c>
      <c r="E305" s="5">
        <f>'Перечень мероприятий'!H252</f>
        <v>35</v>
      </c>
      <c r="F305" s="105"/>
    </row>
    <row r="306" spans="1:6" ht="18.75" customHeight="1" x14ac:dyDescent="0.2">
      <c r="A306" s="107"/>
      <c r="B306" s="108"/>
      <c r="C306" s="103"/>
      <c r="D306" s="78" t="s">
        <v>87</v>
      </c>
      <c r="E306" s="5">
        <f>'Перечень мероприятий'!I252</f>
        <v>35</v>
      </c>
      <c r="F306" s="105"/>
    </row>
    <row r="307" spans="1:6" ht="18" customHeight="1" x14ac:dyDescent="0.2">
      <c r="A307" s="107"/>
      <c r="B307" s="108"/>
      <c r="C307" s="103"/>
      <c r="D307" s="78" t="s">
        <v>88</v>
      </c>
      <c r="E307" s="5">
        <f>'Перечень мероприятий'!J252</f>
        <v>35</v>
      </c>
      <c r="F307" s="105"/>
    </row>
    <row r="308" spans="1:6" ht="22.5" customHeight="1" x14ac:dyDescent="0.2">
      <c r="A308" s="107"/>
      <c r="B308" s="108"/>
      <c r="C308" s="103"/>
      <c r="D308" s="78" t="s">
        <v>89</v>
      </c>
      <c r="E308" s="5">
        <f>'Перечень мероприятий'!K252</f>
        <v>35</v>
      </c>
      <c r="F308" s="106"/>
    </row>
    <row r="309" spans="1:6" ht="23.25" customHeight="1" x14ac:dyDescent="0.2">
      <c r="A309" s="107" t="s">
        <v>302</v>
      </c>
      <c r="B309" s="108" t="s">
        <v>49</v>
      </c>
      <c r="C309" s="103" t="s">
        <v>165</v>
      </c>
      <c r="D309" s="78" t="s">
        <v>46</v>
      </c>
      <c r="E309" s="5">
        <f>E310+E311+E312+E313+E314</f>
        <v>60</v>
      </c>
      <c r="F309" s="94"/>
    </row>
    <row r="310" spans="1:6" ht="24" customHeight="1" x14ac:dyDescent="0.2">
      <c r="A310" s="107"/>
      <c r="B310" s="108"/>
      <c r="C310" s="103"/>
      <c r="D310" s="78" t="s">
        <v>47</v>
      </c>
      <c r="E310" s="5">
        <f>'Перечень мероприятий'!G257</f>
        <v>0</v>
      </c>
      <c r="F310" s="94"/>
    </row>
    <row r="311" spans="1:6" ht="21" customHeight="1" x14ac:dyDescent="0.2">
      <c r="A311" s="107"/>
      <c r="B311" s="108"/>
      <c r="C311" s="103"/>
      <c r="D311" s="78" t="s">
        <v>48</v>
      </c>
      <c r="E311" s="5">
        <f>'Перечень мероприятий'!H257</f>
        <v>15</v>
      </c>
      <c r="F311" s="94"/>
    </row>
    <row r="312" spans="1:6" ht="20.25" customHeight="1" x14ac:dyDescent="0.2">
      <c r="A312" s="107"/>
      <c r="B312" s="108"/>
      <c r="C312" s="103"/>
      <c r="D312" s="78" t="s">
        <v>87</v>
      </c>
      <c r="E312" s="5">
        <f>'Перечень мероприятий'!I257</f>
        <v>15</v>
      </c>
      <c r="F312" s="94"/>
    </row>
    <row r="313" spans="1:6" ht="19.5" customHeight="1" x14ac:dyDescent="0.2">
      <c r="A313" s="107"/>
      <c r="B313" s="108"/>
      <c r="C313" s="103"/>
      <c r="D313" s="78" t="s">
        <v>88</v>
      </c>
      <c r="E313" s="5">
        <f>'Перечень мероприятий'!J257</f>
        <v>15</v>
      </c>
      <c r="F313" s="94"/>
    </row>
    <row r="314" spans="1:6" ht="29.25" customHeight="1" x14ac:dyDescent="0.2">
      <c r="A314" s="107"/>
      <c r="B314" s="108"/>
      <c r="C314" s="103"/>
      <c r="D314" s="78" t="s">
        <v>89</v>
      </c>
      <c r="E314" s="5">
        <f>'Перечень мероприятий'!K257</f>
        <v>15</v>
      </c>
      <c r="F314" s="94"/>
    </row>
    <row r="315" spans="1:6" ht="22.5" customHeight="1" x14ac:dyDescent="0.2">
      <c r="A315" s="107" t="s">
        <v>419</v>
      </c>
      <c r="B315" s="108" t="s">
        <v>49</v>
      </c>
      <c r="C315" s="103" t="s">
        <v>145</v>
      </c>
      <c r="D315" s="78" t="s">
        <v>46</v>
      </c>
      <c r="E315" s="5">
        <f>E316+E317+E318+E319+E320</f>
        <v>2025.1</v>
      </c>
      <c r="F315" s="94"/>
    </row>
    <row r="316" spans="1:6" ht="22.5" customHeight="1" x14ac:dyDescent="0.2">
      <c r="A316" s="107"/>
      <c r="B316" s="108"/>
      <c r="C316" s="103"/>
      <c r="D316" s="78" t="s">
        <v>47</v>
      </c>
      <c r="E316" s="5">
        <f>'Перечень мероприятий'!G262</f>
        <v>225.1</v>
      </c>
      <c r="F316" s="94"/>
    </row>
    <row r="317" spans="1:6" ht="20.25" customHeight="1" x14ac:dyDescent="0.2">
      <c r="A317" s="107"/>
      <c r="B317" s="108"/>
      <c r="C317" s="103"/>
      <c r="D317" s="78" t="s">
        <v>48</v>
      </c>
      <c r="E317" s="5">
        <f>'Перечень мероприятий'!H262</f>
        <v>450</v>
      </c>
      <c r="F317" s="94"/>
    </row>
    <row r="318" spans="1:6" ht="18" customHeight="1" x14ac:dyDescent="0.2">
      <c r="A318" s="107"/>
      <c r="B318" s="108"/>
      <c r="C318" s="103"/>
      <c r="D318" s="78" t="s">
        <v>87</v>
      </c>
      <c r="E318" s="5">
        <f>'Перечень мероприятий'!I262</f>
        <v>450</v>
      </c>
      <c r="F318" s="94"/>
    </row>
    <row r="319" spans="1:6" ht="20.25" customHeight="1" x14ac:dyDescent="0.2">
      <c r="A319" s="107"/>
      <c r="B319" s="108"/>
      <c r="C319" s="103"/>
      <c r="D319" s="78" t="s">
        <v>88</v>
      </c>
      <c r="E319" s="5">
        <f>'Перечень мероприятий'!J262</f>
        <v>450</v>
      </c>
      <c r="F319" s="94"/>
    </row>
    <row r="320" spans="1:6" ht="25.5" customHeight="1" x14ac:dyDescent="0.2">
      <c r="A320" s="107"/>
      <c r="B320" s="108"/>
      <c r="C320" s="103"/>
      <c r="D320" s="78" t="s">
        <v>89</v>
      </c>
      <c r="E320" s="5">
        <f>'Перечень мероприятий'!K262</f>
        <v>450</v>
      </c>
      <c r="F320" s="94"/>
    </row>
    <row r="321" spans="1:6" ht="21.75" customHeight="1" x14ac:dyDescent="0.2">
      <c r="A321" s="107" t="s">
        <v>385</v>
      </c>
      <c r="B321" s="108" t="s">
        <v>49</v>
      </c>
      <c r="C321" s="103" t="s">
        <v>146</v>
      </c>
      <c r="D321" s="78" t="s">
        <v>46</v>
      </c>
      <c r="E321" s="5">
        <f>E322+E323+E324+E325+E326</f>
        <v>1087</v>
      </c>
      <c r="F321" s="94"/>
    </row>
    <row r="322" spans="1:6" ht="21.75" customHeight="1" x14ac:dyDescent="0.2">
      <c r="A322" s="107"/>
      <c r="B322" s="108"/>
      <c r="C322" s="103"/>
      <c r="D322" s="78" t="s">
        <v>47</v>
      </c>
      <c r="E322" s="5">
        <f>'Перечень мероприятий'!G267</f>
        <v>37</v>
      </c>
      <c r="F322" s="94"/>
    </row>
    <row r="323" spans="1:6" ht="24.75" customHeight="1" x14ac:dyDescent="0.2">
      <c r="A323" s="107"/>
      <c r="B323" s="108"/>
      <c r="C323" s="103"/>
      <c r="D323" s="78" t="s">
        <v>48</v>
      </c>
      <c r="E323" s="5">
        <f>'Перечень мероприятий'!H267</f>
        <v>100</v>
      </c>
      <c r="F323" s="94"/>
    </row>
    <row r="324" spans="1:6" ht="20.25" customHeight="1" x14ac:dyDescent="0.2">
      <c r="A324" s="107"/>
      <c r="B324" s="108"/>
      <c r="C324" s="103"/>
      <c r="D324" s="78" t="s">
        <v>87</v>
      </c>
      <c r="E324" s="5">
        <f>'Перечень мероприятий'!I267</f>
        <v>300</v>
      </c>
      <c r="F324" s="94"/>
    </row>
    <row r="325" spans="1:6" ht="20.25" customHeight="1" x14ac:dyDescent="0.2">
      <c r="A325" s="107"/>
      <c r="B325" s="108"/>
      <c r="C325" s="103"/>
      <c r="D325" s="78" t="s">
        <v>88</v>
      </c>
      <c r="E325" s="5">
        <f>'Перечень мероприятий'!J267</f>
        <v>300</v>
      </c>
      <c r="F325" s="94"/>
    </row>
    <row r="326" spans="1:6" ht="24" customHeight="1" x14ac:dyDescent="0.2">
      <c r="A326" s="107"/>
      <c r="B326" s="108"/>
      <c r="C326" s="103"/>
      <c r="D326" s="78" t="s">
        <v>89</v>
      </c>
      <c r="E326" s="5">
        <f>'Перечень мероприятий'!K267</f>
        <v>350</v>
      </c>
      <c r="F326" s="94"/>
    </row>
    <row r="327" spans="1:6" ht="24" customHeight="1" x14ac:dyDescent="0.2">
      <c r="A327" s="97" t="s">
        <v>303</v>
      </c>
      <c r="B327" s="100" t="s">
        <v>49</v>
      </c>
      <c r="C327" s="127" t="s">
        <v>149</v>
      </c>
      <c r="D327" s="78" t="s">
        <v>46</v>
      </c>
      <c r="E327" s="5">
        <f>E328+E329+E330+E331+E332</f>
        <v>150</v>
      </c>
      <c r="F327" s="104"/>
    </row>
    <row r="328" spans="1:6" ht="24" customHeight="1" x14ac:dyDescent="0.2">
      <c r="A328" s="98"/>
      <c r="B328" s="101"/>
      <c r="C328" s="128"/>
      <c r="D328" s="78" t="s">
        <v>47</v>
      </c>
      <c r="E328" s="5">
        <f>'Перечень мероприятий'!G272</f>
        <v>0</v>
      </c>
      <c r="F328" s="105"/>
    </row>
    <row r="329" spans="1:6" ht="24" customHeight="1" x14ac:dyDescent="0.2">
      <c r="A329" s="98"/>
      <c r="B329" s="101"/>
      <c r="C329" s="128"/>
      <c r="D329" s="78" t="s">
        <v>48</v>
      </c>
      <c r="E329" s="5">
        <f>'Перечень мероприятий'!H272</f>
        <v>150</v>
      </c>
      <c r="F329" s="105"/>
    </row>
    <row r="330" spans="1:6" ht="24" customHeight="1" x14ac:dyDescent="0.2">
      <c r="A330" s="98"/>
      <c r="B330" s="101"/>
      <c r="C330" s="128"/>
      <c r="D330" s="78" t="s">
        <v>87</v>
      </c>
      <c r="E330" s="5">
        <f>'Перечень мероприятий'!I272</f>
        <v>0</v>
      </c>
      <c r="F330" s="105"/>
    </row>
    <row r="331" spans="1:6" ht="24" customHeight="1" x14ac:dyDescent="0.2">
      <c r="A331" s="98"/>
      <c r="B331" s="101"/>
      <c r="C331" s="128"/>
      <c r="D331" s="78" t="s">
        <v>88</v>
      </c>
      <c r="E331" s="5">
        <f>'Перечень мероприятий'!J272</f>
        <v>0</v>
      </c>
      <c r="F331" s="105"/>
    </row>
    <row r="332" spans="1:6" ht="33" customHeight="1" x14ac:dyDescent="0.2">
      <c r="A332" s="99"/>
      <c r="B332" s="102"/>
      <c r="C332" s="129"/>
      <c r="D332" s="78" t="s">
        <v>89</v>
      </c>
      <c r="E332" s="5">
        <f>'Перечень мероприятий'!K272</f>
        <v>0</v>
      </c>
      <c r="F332" s="106"/>
    </row>
    <row r="333" spans="1:6" ht="24" customHeight="1" x14ac:dyDescent="0.2">
      <c r="A333" s="97" t="s">
        <v>420</v>
      </c>
      <c r="B333" s="100" t="s">
        <v>49</v>
      </c>
      <c r="C333" s="103" t="s">
        <v>147</v>
      </c>
      <c r="D333" s="78" t="s">
        <v>46</v>
      </c>
      <c r="E333" s="5">
        <f>E334+E335+E336+E337+E338</f>
        <v>0</v>
      </c>
      <c r="F333" s="104"/>
    </row>
    <row r="334" spans="1:6" ht="24" customHeight="1" x14ac:dyDescent="0.2">
      <c r="A334" s="98"/>
      <c r="B334" s="101"/>
      <c r="C334" s="103"/>
      <c r="D334" s="78" t="s">
        <v>47</v>
      </c>
      <c r="E334" s="5">
        <f>'Перечень мероприятий'!G280</f>
        <v>0</v>
      </c>
      <c r="F334" s="105"/>
    </row>
    <row r="335" spans="1:6" ht="24" customHeight="1" x14ac:dyDescent="0.2">
      <c r="A335" s="98"/>
      <c r="B335" s="101"/>
      <c r="C335" s="103"/>
      <c r="D335" s="78" t="s">
        <v>48</v>
      </c>
      <c r="E335" s="5">
        <f>'Перечень мероприятий'!H280</f>
        <v>0</v>
      </c>
      <c r="F335" s="105"/>
    </row>
    <row r="336" spans="1:6" ht="24" customHeight="1" x14ac:dyDescent="0.2">
      <c r="A336" s="98"/>
      <c r="B336" s="101"/>
      <c r="C336" s="103"/>
      <c r="D336" s="78" t="s">
        <v>87</v>
      </c>
      <c r="E336" s="5">
        <f>'Перечень мероприятий'!I280</f>
        <v>0</v>
      </c>
      <c r="F336" s="105"/>
    </row>
    <row r="337" spans="1:6" ht="24" customHeight="1" x14ac:dyDescent="0.2">
      <c r="A337" s="98"/>
      <c r="B337" s="101"/>
      <c r="C337" s="103"/>
      <c r="D337" s="78" t="s">
        <v>88</v>
      </c>
      <c r="E337" s="5">
        <f>'Перечень мероприятий'!J280</f>
        <v>0</v>
      </c>
      <c r="F337" s="105"/>
    </row>
    <row r="338" spans="1:6" ht="24" customHeight="1" x14ac:dyDescent="0.2">
      <c r="A338" s="99"/>
      <c r="B338" s="102"/>
      <c r="C338" s="103"/>
      <c r="D338" s="78" t="s">
        <v>89</v>
      </c>
      <c r="E338" s="5">
        <f>'Перечень мероприятий'!K280</f>
        <v>0</v>
      </c>
      <c r="F338" s="106"/>
    </row>
    <row r="339" spans="1:6" ht="21.75" customHeight="1" x14ac:dyDescent="0.2">
      <c r="A339" s="107" t="s">
        <v>386</v>
      </c>
      <c r="B339" s="108" t="s">
        <v>49</v>
      </c>
      <c r="C339" s="103"/>
      <c r="D339" s="78" t="s">
        <v>46</v>
      </c>
      <c r="E339" s="5">
        <f>E340+E341+E342+E343+E344</f>
        <v>0</v>
      </c>
      <c r="F339" s="94"/>
    </row>
    <row r="340" spans="1:6" ht="21.75" customHeight="1" x14ac:dyDescent="0.2">
      <c r="A340" s="107"/>
      <c r="B340" s="108"/>
      <c r="C340" s="103"/>
      <c r="D340" s="78" t="s">
        <v>47</v>
      </c>
      <c r="E340" s="5">
        <f>'Перечень мероприятий'!G285</f>
        <v>0</v>
      </c>
      <c r="F340" s="94"/>
    </row>
    <row r="341" spans="1:6" ht="24.75" customHeight="1" x14ac:dyDescent="0.2">
      <c r="A341" s="107"/>
      <c r="B341" s="108"/>
      <c r="C341" s="103"/>
      <c r="D341" s="78" t="s">
        <v>48</v>
      </c>
      <c r="E341" s="5">
        <f>'Перечень мероприятий'!H285</f>
        <v>0</v>
      </c>
      <c r="F341" s="94"/>
    </row>
    <row r="342" spans="1:6" ht="24" customHeight="1" x14ac:dyDescent="0.2">
      <c r="A342" s="107"/>
      <c r="B342" s="108"/>
      <c r="C342" s="103"/>
      <c r="D342" s="78" t="s">
        <v>87</v>
      </c>
      <c r="E342" s="5">
        <f>'Перечень мероприятий'!I285</f>
        <v>0</v>
      </c>
      <c r="F342" s="94"/>
    </row>
    <row r="343" spans="1:6" ht="20.25" customHeight="1" x14ac:dyDescent="0.2">
      <c r="A343" s="107"/>
      <c r="B343" s="108"/>
      <c r="C343" s="103"/>
      <c r="D343" s="78" t="s">
        <v>88</v>
      </c>
      <c r="E343" s="5">
        <f>'Перечень мероприятий'!J285</f>
        <v>0</v>
      </c>
      <c r="F343" s="94"/>
    </row>
    <row r="344" spans="1:6" ht="24" customHeight="1" x14ac:dyDescent="0.2">
      <c r="A344" s="107"/>
      <c r="B344" s="108"/>
      <c r="C344" s="103"/>
      <c r="D344" s="78" t="s">
        <v>89</v>
      </c>
      <c r="E344" s="5">
        <f>'Перечень мероприятий'!K285</f>
        <v>0</v>
      </c>
      <c r="F344" s="94"/>
    </row>
    <row r="345" spans="1:6" ht="21.75" customHeight="1" x14ac:dyDescent="0.2">
      <c r="A345" s="107" t="s">
        <v>304</v>
      </c>
      <c r="B345" s="108" t="s">
        <v>49</v>
      </c>
      <c r="C345" s="103"/>
      <c r="D345" s="78" t="s">
        <v>46</v>
      </c>
      <c r="E345" s="5">
        <f>E346+E347+E348+E349+E350</f>
        <v>0</v>
      </c>
      <c r="F345" s="94"/>
    </row>
    <row r="346" spans="1:6" ht="21.75" customHeight="1" x14ac:dyDescent="0.2">
      <c r="A346" s="107"/>
      <c r="B346" s="108"/>
      <c r="C346" s="103"/>
      <c r="D346" s="78" t="s">
        <v>47</v>
      </c>
      <c r="E346" s="5">
        <f>'Перечень мероприятий'!G291</f>
        <v>0</v>
      </c>
      <c r="F346" s="94"/>
    </row>
    <row r="347" spans="1:6" ht="24.75" customHeight="1" x14ac:dyDescent="0.2">
      <c r="A347" s="107"/>
      <c r="B347" s="108"/>
      <c r="C347" s="103"/>
      <c r="D347" s="78" t="s">
        <v>48</v>
      </c>
      <c r="E347" s="5">
        <f>'Перечень мероприятий'!H291</f>
        <v>0</v>
      </c>
      <c r="F347" s="94"/>
    </row>
    <row r="348" spans="1:6" ht="24" customHeight="1" x14ac:dyDescent="0.2">
      <c r="A348" s="107"/>
      <c r="B348" s="108"/>
      <c r="C348" s="103"/>
      <c r="D348" s="78" t="s">
        <v>87</v>
      </c>
      <c r="E348" s="5">
        <f>'Перечень мероприятий'!I291</f>
        <v>0</v>
      </c>
      <c r="F348" s="94"/>
    </row>
    <row r="349" spans="1:6" ht="20.25" customHeight="1" x14ac:dyDescent="0.2">
      <c r="A349" s="107"/>
      <c r="B349" s="108"/>
      <c r="C349" s="103"/>
      <c r="D349" s="78" t="s">
        <v>88</v>
      </c>
      <c r="E349" s="5">
        <f>'Перечень мероприятий'!J291</f>
        <v>0</v>
      </c>
      <c r="F349" s="94"/>
    </row>
    <row r="350" spans="1:6" ht="24" customHeight="1" x14ac:dyDescent="0.2">
      <c r="A350" s="107"/>
      <c r="B350" s="108"/>
      <c r="C350" s="103"/>
      <c r="D350" s="78" t="s">
        <v>89</v>
      </c>
      <c r="E350" s="5">
        <f>'Перечень мероприятий'!K291</f>
        <v>0</v>
      </c>
      <c r="F350" s="94"/>
    </row>
    <row r="351" spans="1:6" ht="15" customHeight="1" x14ac:dyDescent="0.2">
      <c r="A351" s="97" t="s">
        <v>305</v>
      </c>
      <c r="B351" s="100" t="s">
        <v>49</v>
      </c>
      <c r="C351" s="127"/>
      <c r="D351" s="78" t="s">
        <v>46</v>
      </c>
      <c r="E351" s="5">
        <f>E352+E353+E354+E355+E356</f>
        <v>1750</v>
      </c>
      <c r="F351" s="104"/>
    </row>
    <row r="352" spans="1:6" ht="15" x14ac:dyDescent="0.2">
      <c r="A352" s="98"/>
      <c r="B352" s="101"/>
      <c r="C352" s="128"/>
      <c r="D352" s="78" t="s">
        <v>47</v>
      </c>
      <c r="E352" s="5">
        <f>E358+E364</f>
        <v>0</v>
      </c>
      <c r="F352" s="105"/>
    </row>
    <row r="353" spans="1:6" ht="15" x14ac:dyDescent="0.2">
      <c r="A353" s="98"/>
      <c r="B353" s="101"/>
      <c r="C353" s="128"/>
      <c r="D353" s="78" t="s">
        <v>48</v>
      </c>
      <c r="E353" s="5">
        <f>E359+E365</f>
        <v>250</v>
      </c>
      <c r="F353" s="105"/>
    </row>
    <row r="354" spans="1:6" ht="15" x14ac:dyDescent="0.2">
      <c r="A354" s="98"/>
      <c r="B354" s="101"/>
      <c r="C354" s="128"/>
      <c r="D354" s="78" t="s">
        <v>87</v>
      </c>
      <c r="E354" s="5">
        <f>E360+E366</f>
        <v>500</v>
      </c>
      <c r="F354" s="105"/>
    </row>
    <row r="355" spans="1:6" ht="15" x14ac:dyDescent="0.2">
      <c r="A355" s="98"/>
      <c r="B355" s="101"/>
      <c r="C355" s="128"/>
      <c r="D355" s="78" t="s">
        <v>88</v>
      </c>
      <c r="E355" s="5">
        <f>E361+E367</f>
        <v>500</v>
      </c>
      <c r="F355" s="105"/>
    </row>
    <row r="356" spans="1:6" ht="28.5" customHeight="1" x14ac:dyDescent="0.2">
      <c r="A356" s="99"/>
      <c r="B356" s="102"/>
      <c r="C356" s="129"/>
      <c r="D356" s="78" t="s">
        <v>89</v>
      </c>
      <c r="E356" s="5">
        <f>E362+E368</f>
        <v>500</v>
      </c>
      <c r="F356" s="106"/>
    </row>
    <row r="357" spans="1:6" ht="30" customHeight="1" x14ac:dyDescent="0.2">
      <c r="A357" s="107" t="s">
        <v>387</v>
      </c>
      <c r="B357" s="108" t="s">
        <v>49</v>
      </c>
      <c r="C357" s="103" t="s">
        <v>50</v>
      </c>
      <c r="D357" s="78" t="s">
        <v>46</v>
      </c>
      <c r="E357" s="5">
        <f>E358+E359+E360+E361+E362</f>
        <v>1350</v>
      </c>
      <c r="F357" s="94"/>
    </row>
    <row r="358" spans="1:6" ht="17.25" customHeight="1" x14ac:dyDescent="0.2">
      <c r="A358" s="107"/>
      <c r="B358" s="108"/>
      <c r="C358" s="103"/>
      <c r="D358" s="78" t="s">
        <v>47</v>
      </c>
      <c r="E358" s="5">
        <f>'Перечень мероприятий'!G297</f>
        <v>0</v>
      </c>
      <c r="F358" s="94"/>
    </row>
    <row r="359" spans="1:6" ht="15.75" customHeight="1" x14ac:dyDescent="0.2">
      <c r="A359" s="107"/>
      <c r="B359" s="108"/>
      <c r="C359" s="103"/>
      <c r="D359" s="78" t="s">
        <v>48</v>
      </c>
      <c r="E359" s="5">
        <f>'Перечень мероприятий'!H297</f>
        <v>150</v>
      </c>
      <c r="F359" s="94"/>
    </row>
    <row r="360" spans="1:6" ht="15.75" customHeight="1" x14ac:dyDescent="0.2">
      <c r="A360" s="107"/>
      <c r="B360" s="108"/>
      <c r="C360" s="103"/>
      <c r="D360" s="78" t="s">
        <v>87</v>
      </c>
      <c r="E360" s="5">
        <f>'Перечень мероприятий'!I297</f>
        <v>400</v>
      </c>
      <c r="F360" s="94"/>
    </row>
    <row r="361" spans="1:6" ht="22.5" customHeight="1" x14ac:dyDescent="0.2">
      <c r="A361" s="107"/>
      <c r="B361" s="108"/>
      <c r="C361" s="103"/>
      <c r="D361" s="78" t="s">
        <v>88</v>
      </c>
      <c r="E361" s="5">
        <f>'Перечень мероприятий'!J297</f>
        <v>400</v>
      </c>
      <c r="F361" s="94"/>
    </row>
    <row r="362" spans="1:6" ht="26.25" customHeight="1" x14ac:dyDescent="0.2">
      <c r="A362" s="107"/>
      <c r="B362" s="108"/>
      <c r="C362" s="103"/>
      <c r="D362" s="78" t="s">
        <v>89</v>
      </c>
      <c r="E362" s="5">
        <f>'Перечень мероприятий'!K297</f>
        <v>400</v>
      </c>
      <c r="F362" s="94"/>
    </row>
    <row r="363" spans="1:6" ht="43.5" customHeight="1" x14ac:dyDescent="0.2">
      <c r="A363" s="107" t="s">
        <v>433</v>
      </c>
      <c r="B363" s="108" t="s">
        <v>49</v>
      </c>
      <c r="C363" s="103" t="s">
        <v>90</v>
      </c>
      <c r="D363" s="78" t="s">
        <v>46</v>
      </c>
      <c r="E363" s="5">
        <f>E364+E365+E366+E367+E368</f>
        <v>400</v>
      </c>
      <c r="F363" s="94"/>
    </row>
    <row r="364" spans="1:6" ht="30" customHeight="1" x14ac:dyDescent="0.2">
      <c r="A364" s="107"/>
      <c r="B364" s="108"/>
      <c r="C364" s="103"/>
      <c r="D364" s="78" t="s">
        <v>47</v>
      </c>
      <c r="E364" s="5">
        <f>'Перечень мероприятий'!G302</f>
        <v>0</v>
      </c>
      <c r="F364" s="94"/>
    </row>
    <row r="365" spans="1:6" ht="36" customHeight="1" x14ac:dyDescent="0.2">
      <c r="A365" s="107"/>
      <c r="B365" s="108"/>
      <c r="C365" s="103"/>
      <c r="D365" s="78" t="s">
        <v>48</v>
      </c>
      <c r="E365" s="5">
        <f>'Перечень мероприятий'!H302</f>
        <v>100</v>
      </c>
      <c r="F365" s="94"/>
    </row>
    <row r="366" spans="1:6" ht="36" customHeight="1" x14ac:dyDescent="0.2">
      <c r="A366" s="107"/>
      <c r="B366" s="108"/>
      <c r="C366" s="103"/>
      <c r="D366" s="78" t="s">
        <v>87</v>
      </c>
      <c r="E366" s="5">
        <f>'Перечень мероприятий'!I302</f>
        <v>100</v>
      </c>
      <c r="F366" s="94"/>
    </row>
    <row r="367" spans="1:6" ht="36" customHeight="1" x14ac:dyDescent="0.2">
      <c r="A367" s="107"/>
      <c r="B367" s="108"/>
      <c r="C367" s="103"/>
      <c r="D367" s="78" t="s">
        <v>88</v>
      </c>
      <c r="E367" s="5">
        <f>'Перечень мероприятий'!J302</f>
        <v>100</v>
      </c>
      <c r="F367" s="94"/>
    </row>
    <row r="368" spans="1:6" ht="31.5" customHeight="1" x14ac:dyDescent="0.2">
      <c r="A368" s="107"/>
      <c r="B368" s="108"/>
      <c r="C368" s="103"/>
      <c r="D368" s="78" t="s">
        <v>89</v>
      </c>
      <c r="E368" s="5">
        <f>'Перечень мероприятий'!K302</f>
        <v>100</v>
      </c>
      <c r="F368" s="94"/>
    </row>
    <row r="369" spans="1:8" ht="15" customHeight="1" x14ac:dyDescent="0.2">
      <c r="A369" s="107" t="s">
        <v>437</v>
      </c>
      <c r="B369" s="108" t="s">
        <v>49</v>
      </c>
      <c r="C369" s="103"/>
      <c r="D369" s="78" t="s">
        <v>46</v>
      </c>
      <c r="E369" s="5">
        <f>E370+E371+E372+E373+E374</f>
        <v>0</v>
      </c>
      <c r="F369" s="94"/>
    </row>
    <row r="370" spans="1:8" ht="15" x14ac:dyDescent="0.2">
      <c r="A370" s="107"/>
      <c r="B370" s="108"/>
      <c r="C370" s="103"/>
      <c r="D370" s="78" t="s">
        <v>47</v>
      </c>
      <c r="E370" s="5">
        <f>E376</f>
        <v>0</v>
      </c>
      <c r="F370" s="94"/>
    </row>
    <row r="371" spans="1:8" ht="15" x14ac:dyDescent="0.2">
      <c r="A371" s="107"/>
      <c r="B371" s="108"/>
      <c r="C371" s="103"/>
      <c r="D371" s="78" t="s">
        <v>48</v>
      </c>
      <c r="E371" s="5">
        <f>E377</f>
        <v>0</v>
      </c>
      <c r="F371" s="94"/>
    </row>
    <row r="372" spans="1:8" ht="15" x14ac:dyDescent="0.2">
      <c r="A372" s="107"/>
      <c r="B372" s="108"/>
      <c r="C372" s="103"/>
      <c r="D372" s="78" t="s">
        <v>87</v>
      </c>
      <c r="E372" s="5">
        <f>E378</f>
        <v>0</v>
      </c>
      <c r="F372" s="94"/>
    </row>
    <row r="373" spans="1:8" ht="15" x14ac:dyDescent="0.2">
      <c r="A373" s="107"/>
      <c r="B373" s="108"/>
      <c r="C373" s="103"/>
      <c r="D373" s="78" t="s">
        <v>88</v>
      </c>
      <c r="E373" s="5">
        <f>E379</f>
        <v>0</v>
      </c>
      <c r="F373" s="94"/>
    </row>
    <row r="374" spans="1:8" ht="30.75" customHeight="1" x14ac:dyDescent="0.2">
      <c r="A374" s="107"/>
      <c r="B374" s="108"/>
      <c r="C374" s="103"/>
      <c r="D374" s="78" t="s">
        <v>89</v>
      </c>
      <c r="E374" s="5">
        <f>E380</f>
        <v>0</v>
      </c>
      <c r="F374" s="94"/>
    </row>
    <row r="375" spans="1:8" ht="15" x14ac:dyDescent="0.2">
      <c r="A375" s="107" t="s">
        <v>306</v>
      </c>
      <c r="B375" s="108" t="s">
        <v>49</v>
      </c>
      <c r="C375" s="103"/>
      <c r="D375" s="78" t="s">
        <v>46</v>
      </c>
      <c r="E375" s="5">
        <f>E376+E377+E378+E379+E380</f>
        <v>0</v>
      </c>
      <c r="F375" s="94"/>
    </row>
    <row r="376" spans="1:8" ht="15" x14ac:dyDescent="0.2">
      <c r="A376" s="107"/>
      <c r="B376" s="108"/>
      <c r="C376" s="103"/>
      <c r="D376" s="78" t="s">
        <v>47</v>
      </c>
      <c r="E376" s="5">
        <f>'Перечень мероприятий'!G312</f>
        <v>0</v>
      </c>
      <c r="F376" s="94"/>
    </row>
    <row r="377" spans="1:8" ht="15" x14ac:dyDescent="0.2">
      <c r="A377" s="107"/>
      <c r="B377" s="108"/>
      <c r="C377" s="103"/>
      <c r="D377" s="78" t="s">
        <v>48</v>
      </c>
      <c r="E377" s="5">
        <f>'Перечень мероприятий'!H312</f>
        <v>0</v>
      </c>
      <c r="F377" s="94"/>
    </row>
    <row r="378" spans="1:8" ht="15" x14ac:dyDescent="0.2">
      <c r="A378" s="107"/>
      <c r="B378" s="108"/>
      <c r="C378" s="103"/>
      <c r="D378" s="78" t="s">
        <v>87</v>
      </c>
      <c r="E378" s="5">
        <f>'Перечень мероприятий'!I312</f>
        <v>0</v>
      </c>
      <c r="F378" s="94"/>
    </row>
    <row r="379" spans="1:8" ht="15" x14ac:dyDescent="0.2">
      <c r="A379" s="107"/>
      <c r="B379" s="108"/>
      <c r="C379" s="103"/>
      <c r="D379" s="78" t="s">
        <v>88</v>
      </c>
      <c r="E379" s="5">
        <f>'Перечень мероприятий'!J312</f>
        <v>0</v>
      </c>
      <c r="F379" s="94"/>
    </row>
    <row r="380" spans="1:8" ht="16.5" customHeight="1" x14ac:dyDescent="0.2">
      <c r="A380" s="107"/>
      <c r="B380" s="108"/>
      <c r="C380" s="103"/>
      <c r="D380" s="78" t="s">
        <v>89</v>
      </c>
      <c r="E380" s="5">
        <f>'Перечень мероприятий'!K312</f>
        <v>0</v>
      </c>
      <c r="F380" s="94"/>
    </row>
    <row r="381" spans="1:8" ht="29.25" customHeight="1" x14ac:dyDescent="0.2">
      <c r="A381" s="96" t="s">
        <v>307</v>
      </c>
      <c r="B381" s="133"/>
      <c r="C381" s="133"/>
      <c r="D381" s="133"/>
      <c r="E381" s="133"/>
      <c r="F381" s="133"/>
    </row>
    <row r="382" spans="1:8" ht="25.5" customHeight="1" x14ac:dyDescent="0.2">
      <c r="A382" s="107" t="s">
        <v>332</v>
      </c>
      <c r="B382" s="108" t="s">
        <v>49</v>
      </c>
      <c r="C382" s="103"/>
      <c r="D382" s="78" t="s">
        <v>46</v>
      </c>
      <c r="E382" s="5">
        <f>E383+E384+E385+E386+E387</f>
        <v>15290</v>
      </c>
      <c r="F382" s="94"/>
    </row>
    <row r="383" spans="1:8" ht="27.75" customHeight="1" x14ac:dyDescent="0.2">
      <c r="A383" s="114"/>
      <c r="B383" s="108"/>
      <c r="C383" s="103"/>
      <c r="D383" s="78" t="s">
        <v>47</v>
      </c>
      <c r="E383" s="5">
        <f>E389</f>
        <v>2110</v>
      </c>
      <c r="F383" s="94"/>
      <c r="G383" s="50">
        <f>E383</f>
        <v>2110</v>
      </c>
      <c r="H383" s="78" t="s">
        <v>47</v>
      </c>
    </row>
    <row r="384" spans="1:8" ht="35.25" customHeight="1" x14ac:dyDescent="0.2">
      <c r="A384" s="114"/>
      <c r="B384" s="108"/>
      <c r="C384" s="103"/>
      <c r="D384" s="78" t="s">
        <v>48</v>
      </c>
      <c r="E384" s="5">
        <f>E390</f>
        <v>2890</v>
      </c>
      <c r="F384" s="94"/>
      <c r="G384" s="50">
        <f>E384</f>
        <v>2890</v>
      </c>
      <c r="H384" s="78" t="s">
        <v>48</v>
      </c>
    </row>
    <row r="385" spans="1:8" ht="28.5" customHeight="1" x14ac:dyDescent="0.2">
      <c r="A385" s="114"/>
      <c r="B385" s="108"/>
      <c r="C385" s="103"/>
      <c r="D385" s="78" t="s">
        <v>87</v>
      </c>
      <c r="E385" s="5">
        <f>E391</f>
        <v>3200</v>
      </c>
      <c r="F385" s="94"/>
      <c r="G385" s="50">
        <f>E385</f>
        <v>3200</v>
      </c>
      <c r="H385" s="78" t="s">
        <v>87</v>
      </c>
    </row>
    <row r="386" spans="1:8" ht="43.5" customHeight="1" x14ac:dyDescent="0.2">
      <c r="A386" s="114"/>
      <c r="B386" s="108"/>
      <c r="C386" s="103"/>
      <c r="D386" s="78" t="s">
        <v>88</v>
      </c>
      <c r="E386" s="5">
        <f>E392</f>
        <v>3200</v>
      </c>
      <c r="F386" s="94"/>
      <c r="G386" s="50">
        <f>E386</f>
        <v>3200</v>
      </c>
      <c r="H386" s="78" t="s">
        <v>88</v>
      </c>
    </row>
    <row r="387" spans="1:8" ht="68.25" customHeight="1" x14ac:dyDescent="0.2">
      <c r="A387" s="114"/>
      <c r="B387" s="108"/>
      <c r="C387" s="103"/>
      <c r="D387" s="78" t="s">
        <v>89</v>
      </c>
      <c r="E387" s="5">
        <f>E393</f>
        <v>3890</v>
      </c>
      <c r="F387" s="94"/>
      <c r="G387" s="50">
        <f>E387</f>
        <v>3890</v>
      </c>
      <c r="H387" s="78" t="s">
        <v>89</v>
      </c>
    </row>
    <row r="388" spans="1:8" ht="27.75" customHeight="1" x14ac:dyDescent="0.2">
      <c r="A388" s="107" t="s">
        <v>388</v>
      </c>
      <c r="B388" s="108" t="s">
        <v>49</v>
      </c>
      <c r="C388" s="103" t="s">
        <v>51</v>
      </c>
      <c r="D388" s="78" t="s">
        <v>46</v>
      </c>
      <c r="E388" s="5">
        <f>E389+E390+E391+E392+E393</f>
        <v>15290</v>
      </c>
      <c r="F388" s="94"/>
    </row>
    <row r="389" spans="1:8" ht="32.25" customHeight="1" x14ac:dyDescent="0.2">
      <c r="A389" s="107"/>
      <c r="B389" s="108"/>
      <c r="C389" s="103"/>
      <c r="D389" s="78" t="s">
        <v>47</v>
      </c>
      <c r="E389" s="5">
        <f>'Перечень мероприятий'!G329</f>
        <v>2110</v>
      </c>
      <c r="F389" s="94"/>
    </row>
    <row r="390" spans="1:8" ht="25.5" customHeight="1" x14ac:dyDescent="0.2">
      <c r="A390" s="107"/>
      <c r="B390" s="108"/>
      <c r="C390" s="103"/>
      <c r="D390" s="78" t="s">
        <v>48</v>
      </c>
      <c r="E390" s="5">
        <f>'Перечень мероприятий'!H329</f>
        <v>2890</v>
      </c>
      <c r="F390" s="94"/>
    </row>
    <row r="391" spans="1:8" ht="32.25" customHeight="1" x14ac:dyDescent="0.2">
      <c r="A391" s="107"/>
      <c r="B391" s="108"/>
      <c r="C391" s="103"/>
      <c r="D391" s="78" t="s">
        <v>87</v>
      </c>
      <c r="E391" s="5">
        <f>'Перечень мероприятий'!I329</f>
        <v>3200</v>
      </c>
      <c r="F391" s="94"/>
    </row>
    <row r="392" spans="1:8" ht="30.75" customHeight="1" x14ac:dyDescent="0.2">
      <c r="A392" s="107"/>
      <c r="B392" s="108"/>
      <c r="C392" s="103"/>
      <c r="D392" s="78" t="s">
        <v>88</v>
      </c>
      <c r="E392" s="5">
        <f>'Перечень мероприятий'!J329</f>
        <v>3200</v>
      </c>
      <c r="F392" s="94"/>
    </row>
    <row r="393" spans="1:8" ht="34.5" customHeight="1" x14ac:dyDescent="0.2">
      <c r="A393" s="107"/>
      <c r="B393" s="108"/>
      <c r="C393" s="103"/>
      <c r="D393" s="78" t="s">
        <v>89</v>
      </c>
      <c r="E393" s="5">
        <f>'Перечень мероприятий'!K329</f>
        <v>3890</v>
      </c>
      <c r="F393" s="94"/>
    </row>
    <row r="394" spans="1:8" ht="23.25" customHeight="1" x14ac:dyDescent="0.2">
      <c r="A394" s="96" t="s">
        <v>331</v>
      </c>
      <c r="B394" s="133"/>
      <c r="C394" s="133"/>
      <c r="D394" s="133"/>
      <c r="E394" s="133"/>
      <c r="F394" s="133"/>
    </row>
    <row r="395" spans="1:8" ht="15" customHeight="1" x14ac:dyDescent="0.2">
      <c r="A395" s="114" t="s">
        <v>308</v>
      </c>
      <c r="B395" s="108" t="s">
        <v>49</v>
      </c>
      <c r="C395" s="103"/>
      <c r="D395" s="78" t="s">
        <v>46</v>
      </c>
      <c r="E395" s="5">
        <f>E396+E397+E398+E399+E400</f>
        <v>18160</v>
      </c>
      <c r="F395" s="94"/>
    </row>
    <row r="396" spans="1:8" ht="15" x14ac:dyDescent="0.2">
      <c r="A396" s="114"/>
      <c r="B396" s="108"/>
      <c r="C396" s="103"/>
      <c r="D396" s="78" t="s">
        <v>47</v>
      </c>
      <c r="E396" s="5">
        <f>E402+E408+E414+E420+E426+E432+E438+E444+E450+E456</f>
        <v>1280</v>
      </c>
      <c r="F396" s="94"/>
      <c r="G396" s="50">
        <f>E396</f>
        <v>1280</v>
      </c>
      <c r="H396" s="78" t="s">
        <v>47</v>
      </c>
    </row>
    <row r="397" spans="1:8" ht="15" x14ac:dyDescent="0.2">
      <c r="A397" s="114"/>
      <c r="B397" s="108"/>
      <c r="C397" s="103"/>
      <c r="D397" s="78" t="s">
        <v>48</v>
      </c>
      <c r="E397" s="5">
        <f>E403+E409+E415+E421+E427+E433+E439+E445+E451+E457</f>
        <v>3940</v>
      </c>
      <c r="F397" s="94"/>
      <c r="G397" s="50">
        <f>E397</f>
        <v>3940</v>
      </c>
      <c r="H397" s="78" t="s">
        <v>48</v>
      </c>
    </row>
    <row r="398" spans="1:8" ht="15" x14ac:dyDescent="0.2">
      <c r="A398" s="114"/>
      <c r="B398" s="108"/>
      <c r="C398" s="103"/>
      <c r="D398" s="78" t="s">
        <v>87</v>
      </c>
      <c r="E398" s="5">
        <f>E404+E410+E416+E422+E428+E434+E440+E446+E452+E458</f>
        <v>4240</v>
      </c>
      <c r="F398" s="94"/>
      <c r="G398" s="50">
        <f>E398</f>
        <v>4240</v>
      </c>
      <c r="H398" s="78" t="s">
        <v>87</v>
      </c>
    </row>
    <row r="399" spans="1:8" ht="15" x14ac:dyDescent="0.2">
      <c r="A399" s="114"/>
      <c r="B399" s="108"/>
      <c r="C399" s="103"/>
      <c r="D399" s="78" t="s">
        <v>88</v>
      </c>
      <c r="E399" s="5">
        <f>E405+E411+E417+E423+E429+E435+E441+E447+E453+E459</f>
        <v>4350</v>
      </c>
      <c r="F399" s="94"/>
      <c r="G399" s="50">
        <f>E399</f>
        <v>4350</v>
      </c>
      <c r="H399" s="78" t="s">
        <v>88</v>
      </c>
    </row>
    <row r="400" spans="1:8" ht="15" x14ac:dyDescent="0.2">
      <c r="A400" s="114"/>
      <c r="B400" s="108"/>
      <c r="C400" s="103"/>
      <c r="D400" s="78" t="s">
        <v>89</v>
      </c>
      <c r="E400" s="5">
        <f>E406+E412+E418+E424+E430+E436+E442+E448+E454+E460</f>
        <v>4350</v>
      </c>
      <c r="F400" s="94"/>
      <c r="G400" s="50">
        <f>E400</f>
        <v>4350</v>
      </c>
      <c r="H400" s="78" t="s">
        <v>89</v>
      </c>
    </row>
    <row r="401" spans="1:6" ht="22.5" customHeight="1" x14ac:dyDescent="0.2">
      <c r="A401" s="107" t="s">
        <v>309</v>
      </c>
      <c r="B401" s="108" t="s">
        <v>49</v>
      </c>
      <c r="C401" s="103" t="s">
        <v>91</v>
      </c>
      <c r="D401" s="78" t="s">
        <v>46</v>
      </c>
      <c r="E401" s="5">
        <f>E402+E403+E404+E405+E406</f>
        <v>4550</v>
      </c>
      <c r="F401" s="94"/>
    </row>
    <row r="402" spans="1:6" ht="23.25" customHeight="1" x14ac:dyDescent="0.2">
      <c r="A402" s="107"/>
      <c r="B402" s="108"/>
      <c r="C402" s="103"/>
      <c r="D402" s="78" t="s">
        <v>47</v>
      </c>
      <c r="E402" s="5">
        <f>'Перечень мероприятий'!G345</f>
        <v>810</v>
      </c>
      <c r="F402" s="94"/>
    </row>
    <row r="403" spans="1:6" ht="22.5" customHeight="1" x14ac:dyDescent="0.2">
      <c r="A403" s="107"/>
      <c r="B403" s="108"/>
      <c r="C403" s="103"/>
      <c r="D403" s="78" t="s">
        <v>48</v>
      </c>
      <c r="E403" s="5">
        <f>'Перечень мероприятий'!H345</f>
        <v>980</v>
      </c>
      <c r="F403" s="94"/>
    </row>
    <row r="404" spans="1:6" ht="24" customHeight="1" x14ac:dyDescent="0.2">
      <c r="A404" s="107"/>
      <c r="B404" s="108"/>
      <c r="C404" s="103"/>
      <c r="D404" s="78" t="s">
        <v>87</v>
      </c>
      <c r="E404" s="5">
        <f>'Перечень мероприятий'!I345</f>
        <v>900</v>
      </c>
      <c r="F404" s="94"/>
    </row>
    <row r="405" spans="1:6" ht="24" customHeight="1" x14ac:dyDescent="0.2">
      <c r="A405" s="107"/>
      <c r="B405" s="108"/>
      <c r="C405" s="103"/>
      <c r="D405" s="78" t="s">
        <v>88</v>
      </c>
      <c r="E405" s="5">
        <f>'Перечень мероприятий'!J345</f>
        <v>930</v>
      </c>
      <c r="F405" s="94"/>
    </row>
    <row r="406" spans="1:6" ht="23.25" customHeight="1" x14ac:dyDescent="0.2">
      <c r="A406" s="107"/>
      <c r="B406" s="108"/>
      <c r="C406" s="103"/>
      <c r="D406" s="78" t="s">
        <v>89</v>
      </c>
      <c r="E406" s="5">
        <f>'Перечень мероприятий'!K345</f>
        <v>930</v>
      </c>
      <c r="F406" s="94"/>
    </row>
    <row r="407" spans="1:6" ht="25.5" customHeight="1" x14ac:dyDescent="0.2">
      <c r="A407" s="107" t="s">
        <v>310</v>
      </c>
      <c r="B407" s="108" t="s">
        <v>49</v>
      </c>
      <c r="C407" s="103" t="s">
        <v>155</v>
      </c>
      <c r="D407" s="78" t="s">
        <v>46</v>
      </c>
      <c r="E407" s="5">
        <f>E408+E409+E410+E411+E412</f>
        <v>0</v>
      </c>
      <c r="F407" s="94"/>
    </row>
    <row r="408" spans="1:6" ht="24.75" customHeight="1" x14ac:dyDescent="0.2">
      <c r="A408" s="107"/>
      <c r="B408" s="108"/>
      <c r="C408" s="103"/>
      <c r="D408" s="78" t="s">
        <v>47</v>
      </c>
      <c r="E408" s="5">
        <f>'Перечень мероприятий'!G350</f>
        <v>0</v>
      </c>
      <c r="F408" s="94"/>
    </row>
    <row r="409" spans="1:6" ht="30" customHeight="1" x14ac:dyDescent="0.2">
      <c r="A409" s="107"/>
      <c r="B409" s="108"/>
      <c r="C409" s="103"/>
      <c r="D409" s="78" t="s">
        <v>48</v>
      </c>
      <c r="E409" s="5">
        <f>'Перечень мероприятий'!H350</f>
        <v>0</v>
      </c>
      <c r="F409" s="94"/>
    </row>
    <row r="410" spans="1:6" ht="21.75" customHeight="1" x14ac:dyDescent="0.2">
      <c r="A410" s="107"/>
      <c r="B410" s="108"/>
      <c r="C410" s="103"/>
      <c r="D410" s="78" t="s">
        <v>87</v>
      </c>
      <c r="E410" s="5">
        <f>'Перечень мероприятий'!I350</f>
        <v>0</v>
      </c>
      <c r="F410" s="94"/>
    </row>
    <row r="411" spans="1:6" ht="27" customHeight="1" x14ac:dyDescent="0.2">
      <c r="A411" s="107"/>
      <c r="B411" s="108"/>
      <c r="C411" s="103"/>
      <c r="D411" s="78" t="s">
        <v>88</v>
      </c>
      <c r="E411" s="5">
        <f>'Перечень мероприятий'!J350</f>
        <v>0</v>
      </c>
      <c r="F411" s="94"/>
    </row>
    <row r="412" spans="1:6" ht="19.5" customHeight="1" x14ac:dyDescent="0.2">
      <c r="A412" s="107"/>
      <c r="B412" s="108"/>
      <c r="C412" s="103"/>
      <c r="D412" s="78" t="s">
        <v>89</v>
      </c>
      <c r="E412" s="5">
        <f>'Перечень мероприятий'!K350</f>
        <v>0</v>
      </c>
      <c r="F412" s="94"/>
    </row>
    <row r="413" spans="1:6" s="42" customFormat="1" ht="24.75" customHeight="1" x14ac:dyDescent="0.2">
      <c r="A413" s="131" t="s">
        <v>421</v>
      </c>
      <c r="B413" s="108" t="s">
        <v>49</v>
      </c>
      <c r="C413" s="132" t="s">
        <v>154</v>
      </c>
      <c r="D413" s="41" t="s">
        <v>46</v>
      </c>
      <c r="E413" s="58">
        <f>E414+E415+E416+E417+E418</f>
        <v>1880</v>
      </c>
      <c r="F413" s="111"/>
    </row>
    <row r="414" spans="1:6" s="42" customFormat="1" ht="25.5" customHeight="1" x14ac:dyDescent="0.2">
      <c r="A414" s="131"/>
      <c r="B414" s="108"/>
      <c r="C414" s="132"/>
      <c r="D414" s="78" t="s">
        <v>47</v>
      </c>
      <c r="E414" s="58">
        <v>320</v>
      </c>
      <c r="F414" s="112"/>
    </row>
    <row r="415" spans="1:6" s="42" customFormat="1" ht="26.25" customHeight="1" x14ac:dyDescent="0.2">
      <c r="A415" s="131"/>
      <c r="B415" s="108"/>
      <c r="C415" s="132"/>
      <c r="D415" s="78" t="s">
        <v>48</v>
      </c>
      <c r="E415" s="58">
        <f>'Перечень мероприятий'!H355</f>
        <v>1560</v>
      </c>
      <c r="F415" s="112"/>
    </row>
    <row r="416" spans="1:6" s="42" customFormat="1" ht="23.25" customHeight="1" x14ac:dyDescent="0.2">
      <c r="A416" s="131"/>
      <c r="B416" s="108"/>
      <c r="C416" s="132"/>
      <c r="D416" s="78" t="s">
        <v>87</v>
      </c>
      <c r="E416" s="58">
        <f>'Перечень мероприятий'!I355</f>
        <v>0</v>
      </c>
      <c r="F416" s="112"/>
    </row>
    <row r="417" spans="1:6" s="42" customFormat="1" ht="22.5" customHeight="1" x14ac:dyDescent="0.2">
      <c r="A417" s="131"/>
      <c r="B417" s="108"/>
      <c r="C417" s="132"/>
      <c r="D417" s="78" t="s">
        <v>88</v>
      </c>
      <c r="E417" s="58">
        <f>'Перечень мероприятий'!J355</f>
        <v>0</v>
      </c>
      <c r="F417" s="112"/>
    </row>
    <row r="418" spans="1:6" s="42" customFormat="1" ht="29.25" customHeight="1" x14ac:dyDescent="0.2">
      <c r="A418" s="131"/>
      <c r="B418" s="108"/>
      <c r="C418" s="132"/>
      <c r="D418" s="78" t="s">
        <v>89</v>
      </c>
      <c r="E418" s="58">
        <f>'Перечень мероприятий'!K355</f>
        <v>0</v>
      </c>
      <c r="F418" s="113"/>
    </row>
    <row r="419" spans="1:6" s="42" customFormat="1" ht="27" customHeight="1" x14ac:dyDescent="0.2">
      <c r="A419" s="131" t="s">
        <v>311</v>
      </c>
      <c r="B419" s="108" t="s">
        <v>49</v>
      </c>
      <c r="C419" s="132" t="s">
        <v>139</v>
      </c>
      <c r="D419" s="41" t="s">
        <v>46</v>
      </c>
      <c r="E419" s="58">
        <f>E420+E421+E422+E423+E424</f>
        <v>400</v>
      </c>
      <c r="F419" s="111"/>
    </row>
    <row r="420" spans="1:6" s="42" customFormat="1" ht="21.75" customHeight="1" x14ac:dyDescent="0.2">
      <c r="A420" s="131"/>
      <c r="B420" s="108"/>
      <c r="C420" s="132"/>
      <c r="D420" s="78" t="s">
        <v>47</v>
      </c>
      <c r="E420" s="58">
        <f>'Перечень мероприятий'!G363</f>
        <v>0</v>
      </c>
      <c r="F420" s="112"/>
    </row>
    <row r="421" spans="1:6" s="42" customFormat="1" ht="24.75" customHeight="1" x14ac:dyDescent="0.2">
      <c r="A421" s="131"/>
      <c r="B421" s="108"/>
      <c r="C421" s="132"/>
      <c r="D421" s="78" t="s">
        <v>48</v>
      </c>
      <c r="E421" s="58">
        <f>'Перечень мероприятий'!H363</f>
        <v>100</v>
      </c>
      <c r="F421" s="112"/>
    </row>
    <row r="422" spans="1:6" s="42" customFormat="1" ht="25.5" customHeight="1" x14ac:dyDescent="0.2">
      <c r="A422" s="131"/>
      <c r="B422" s="108"/>
      <c r="C422" s="132"/>
      <c r="D422" s="78" t="s">
        <v>87</v>
      </c>
      <c r="E422" s="58">
        <f>'Перечень мероприятий'!I363</f>
        <v>100</v>
      </c>
      <c r="F422" s="112"/>
    </row>
    <row r="423" spans="1:6" s="42" customFormat="1" ht="27" customHeight="1" x14ac:dyDescent="0.2">
      <c r="A423" s="131"/>
      <c r="B423" s="108"/>
      <c r="C423" s="132"/>
      <c r="D423" s="78" t="s">
        <v>88</v>
      </c>
      <c r="E423" s="58">
        <f>'Перечень мероприятий'!J363</f>
        <v>100</v>
      </c>
      <c r="F423" s="112"/>
    </row>
    <row r="424" spans="1:6" s="42" customFormat="1" ht="23.25" customHeight="1" x14ac:dyDescent="0.2">
      <c r="A424" s="131"/>
      <c r="B424" s="108"/>
      <c r="C424" s="132"/>
      <c r="D424" s="78" t="s">
        <v>89</v>
      </c>
      <c r="E424" s="58">
        <f>'Перечень мероприятий'!K363</f>
        <v>100</v>
      </c>
      <c r="F424" s="113"/>
    </row>
    <row r="425" spans="1:6" s="42" customFormat="1" ht="26.25" customHeight="1" x14ac:dyDescent="0.2">
      <c r="A425" s="131" t="s">
        <v>389</v>
      </c>
      <c r="B425" s="108" t="s">
        <v>49</v>
      </c>
      <c r="C425" s="132" t="s">
        <v>156</v>
      </c>
      <c r="D425" s="41" t="s">
        <v>46</v>
      </c>
      <c r="E425" s="58">
        <f>E426+E427+E428+E429+E430</f>
        <v>4800</v>
      </c>
      <c r="F425" s="111"/>
    </row>
    <row r="426" spans="1:6" s="42" customFormat="1" ht="30" customHeight="1" x14ac:dyDescent="0.2">
      <c r="A426" s="131"/>
      <c r="B426" s="108"/>
      <c r="C426" s="132"/>
      <c r="D426" s="78" t="s">
        <v>47</v>
      </c>
      <c r="E426" s="58">
        <f>'Перечень мероприятий'!G368</f>
        <v>0</v>
      </c>
      <c r="F426" s="112"/>
    </row>
    <row r="427" spans="1:6" s="42" customFormat="1" ht="30" customHeight="1" x14ac:dyDescent="0.2">
      <c r="A427" s="131"/>
      <c r="B427" s="108"/>
      <c r="C427" s="132"/>
      <c r="D427" s="78" t="s">
        <v>48</v>
      </c>
      <c r="E427" s="58">
        <f>'Перечень мероприятий'!H368</f>
        <v>1200</v>
      </c>
      <c r="F427" s="112"/>
    </row>
    <row r="428" spans="1:6" s="42" customFormat="1" ht="27" customHeight="1" x14ac:dyDescent="0.2">
      <c r="A428" s="131"/>
      <c r="B428" s="108"/>
      <c r="C428" s="132"/>
      <c r="D428" s="78" t="s">
        <v>87</v>
      </c>
      <c r="E428" s="58">
        <f>'Перечень мероприятий'!I368</f>
        <v>1200</v>
      </c>
      <c r="F428" s="112"/>
    </row>
    <row r="429" spans="1:6" s="42" customFormat="1" ht="35.25" customHeight="1" x14ac:dyDescent="0.2">
      <c r="A429" s="131"/>
      <c r="B429" s="108"/>
      <c r="C429" s="132"/>
      <c r="D429" s="78" t="s">
        <v>88</v>
      </c>
      <c r="E429" s="58">
        <f>'Перечень мероприятий'!J368</f>
        <v>1200</v>
      </c>
      <c r="F429" s="112"/>
    </row>
    <row r="430" spans="1:6" s="42" customFormat="1" ht="33" customHeight="1" x14ac:dyDescent="0.2">
      <c r="A430" s="131"/>
      <c r="B430" s="108"/>
      <c r="C430" s="132"/>
      <c r="D430" s="78" t="s">
        <v>89</v>
      </c>
      <c r="E430" s="58">
        <f>'Перечень мероприятий'!K368</f>
        <v>1200</v>
      </c>
      <c r="F430" s="113"/>
    </row>
    <row r="431" spans="1:6" s="42" customFormat="1" ht="21.75" customHeight="1" x14ac:dyDescent="0.2">
      <c r="A431" s="131" t="s">
        <v>312</v>
      </c>
      <c r="B431" s="108" t="s">
        <v>49</v>
      </c>
      <c r="C431" s="132" t="s">
        <v>140</v>
      </c>
      <c r="D431" s="41" t="s">
        <v>46</v>
      </c>
      <c r="E431" s="58">
        <f>E432+E433+E434+E435+E436</f>
        <v>450</v>
      </c>
      <c r="F431" s="111"/>
    </row>
    <row r="432" spans="1:6" s="42" customFormat="1" ht="20.25" customHeight="1" x14ac:dyDescent="0.2">
      <c r="A432" s="131"/>
      <c r="B432" s="108"/>
      <c r="C432" s="132"/>
      <c r="D432" s="78" t="s">
        <v>47</v>
      </c>
      <c r="E432" s="58">
        <f>'Перечень мероприятий'!G373</f>
        <v>100</v>
      </c>
      <c r="F432" s="112"/>
    </row>
    <row r="433" spans="1:6" s="42" customFormat="1" ht="22.5" customHeight="1" x14ac:dyDescent="0.2">
      <c r="A433" s="131"/>
      <c r="B433" s="108"/>
      <c r="C433" s="132"/>
      <c r="D433" s="78" t="s">
        <v>48</v>
      </c>
      <c r="E433" s="58">
        <f>'Перечень мероприятий'!H373</f>
        <v>100</v>
      </c>
      <c r="F433" s="112"/>
    </row>
    <row r="434" spans="1:6" s="42" customFormat="1" ht="19.5" customHeight="1" x14ac:dyDescent="0.2">
      <c r="A434" s="131"/>
      <c r="B434" s="108"/>
      <c r="C434" s="132"/>
      <c r="D434" s="78" t="s">
        <v>87</v>
      </c>
      <c r="E434" s="58">
        <f>'Перечень мероприятий'!I373</f>
        <v>50</v>
      </c>
      <c r="F434" s="112"/>
    </row>
    <row r="435" spans="1:6" s="42" customFormat="1" ht="19.5" customHeight="1" x14ac:dyDescent="0.2">
      <c r="A435" s="131"/>
      <c r="B435" s="108"/>
      <c r="C435" s="132"/>
      <c r="D435" s="78" t="s">
        <v>88</v>
      </c>
      <c r="E435" s="58">
        <f>'Перечень мероприятий'!J373</f>
        <v>100</v>
      </c>
      <c r="F435" s="112"/>
    </row>
    <row r="436" spans="1:6" s="42" customFormat="1" ht="21" customHeight="1" x14ac:dyDescent="0.2">
      <c r="A436" s="131"/>
      <c r="B436" s="108"/>
      <c r="C436" s="132"/>
      <c r="D436" s="78" t="s">
        <v>89</v>
      </c>
      <c r="E436" s="58">
        <f>'Перечень мероприятий'!K373</f>
        <v>100</v>
      </c>
      <c r="F436" s="113"/>
    </row>
    <row r="437" spans="1:6" s="42" customFormat="1" ht="24.75" customHeight="1" x14ac:dyDescent="0.2">
      <c r="A437" s="131" t="s">
        <v>390</v>
      </c>
      <c r="B437" s="108" t="s">
        <v>49</v>
      </c>
      <c r="C437" s="132" t="s">
        <v>141</v>
      </c>
      <c r="D437" s="41" t="s">
        <v>46</v>
      </c>
      <c r="E437" s="58">
        <f>E438+E439+E440+E441+E442</f>
        <v>150</v>
      </c>
      <c r="F437" s="111"/>
    </row>
    <row r="438" spans="1:6" s="42" customFormat="1" ht="25.5" customHeight="1" x14ac:dyDescent="0.2">
      <c r="A438" s="131"/>
      <c r="B438" s="108"/>
      <c r="C438" s="132"/>
      <c r="D438" s="78" t="s">
        <v>47</v>
      </c>
      <c r="E438" s="58">
        <f>'Перечень мероприятий'!G378</f>
        <v>0</v>
      </c>
      <c r="F438" s="112"/>
    </row>
    <row r="439" spans="1:6" s="42" customFormat="1" ht="26.25" customHeight="1" x14ac:dyDescent="0.2">
      <c r="A439" s="131"/>
      <c r="B439" s="108"/>
      <c r="C439" s="132"/>
      <c r="D439" s="78" t="s">
        <v>48</v>
      </c>
      <c r="E439" s="58">
        <f>'Перечень мероприятий'!H378</f>
        <v>0</v>
      </c>
      <c r="F439" s="112"/>
    </row>
    <row r="440" spans="1:6" s="42" customFormat="1" ht="24.75" customHeight="1" x14ac:dyDescent="0.2">
      <c r="A440" s="131"/>
      <c r="B440" s="108"/>
      <c r="C440" s="132"/>
      <c r="D440" s="78" t="s">
        <v>87</v>
      </c>
      <c r="E440" s="58">
        <f>'Перечень мероприятий'!I378</f>
        <v>50</v>
      </c>
      <c r="F440" s="112"/>
    </row>
    <row r="441" spans="1:6" s="42" customFormat="1" ht="30.75" customHeight="1" x14ac:dyDescent="0.2">
      <c r="A441" s="131"/>
      <c r="B441" s="108"/>
      <c r="C441" s="132"/>
      <c r="D441" s="78" t="s">
        <v>88</v>
      </c>
      <c r="E441" s="58">
        <f>'Перечень мероприятий'!J378</f>
        <v>50</v>
      </c>
      <c r="F441" s="112"/>
    </row>
    <row r="442" spans="1:6" s="42" customFormat="1" ht="36" customHeight="1" x14ac:dyDescent="0.2">
      <c r="A442" s="131"/>
      <c r="B442" s="108"/>
      <c r="C442" s="132"/>
      <c r="D442" s="78" t="s">
        <v>89</v>
      </c>
      <c r="E442" s="58">
        <f>'Перечень мероприятий'!K378</f>
        <v>50</v>
      </c>
      <c r="F442" s="113"/>
    </row>
    <row r="443" spans="1:6" s="42" customFormat="1" ht="16.5" customHeight="1" x14ac:dyDescent="0.2">
      <c r="A443" s="131" t="s">
        <v>313</v>
      </c>
      <c r="B443" s="108" t="s">
        <v>49</v>
      </c>
      <c r="C443" s="132" t="s">
        <v>142</v>
      </c>
      <c r="D443" s="41" t="s">
        <v>46</v>
      </c>
      <c r="E443" s="58">
        <f>E444+E445+E446+E447+E448</f>
        <v>200</v>
      </c>
      <c r="F443" s="111"/>
    </row>
    <row r="444" spans="1:6" s="42" customFormat="1" ht="16.5" customHeight="1" x14ac:dyDescent="0.2">
      <c r="A444" s="131"/>
      <c r="B444" s="108"/>
      <c r="C444" s="132"/>
      <c r="D444" s="78" t="s">
        <v>47</v>
      </c>
      <c r="E444" s="58">
        <f>'Перечень мероприятий'!G383</f>
        <v>50</v>
      </c>
      <c r="F444" s="112"/>
    </row>
    <row r="445" spans="1:6" s="42" customFormat="1" ht="18.75" customHeight="1" x14ac:dyDescent="0.2">
      <c r="A445" s="131"/>
      <c r="B445" s="108"/>
      <c r="C445" s="132"/>
      <c r="D445" s="78" t="s">
        <v>48</v>
      </c>
      <c r="E445" s="58">
        <f>'Перечень мероприятий'!H383</f>
        <v>0</v>
      </c>
      <c r="F445" s="112"/>
    </row>
    <row r="446" spans="1:6" s="42" customFormat="1" ht="18.75" customHeight="1" x14ac:dyDescent="0.2">
      <c r="A446" s="131"/>
      <c r="B446" s="108"/>
      <c r="C446" s="132"/>
      <c r="D446" s="78" t="s">
        <v>87</v>
      </c>
      <c r="E446" s="58">
        <f>'Перечень мероприятий'!I383</f>
        <v>50</v>
      </c>
      <c r="F446" s="112"/>
    </row>
    <row r="447" spans="1:6" s="42" customFormat="1" ht="21.75" customHeight="1" x14ac:dyDescent="0.2">
      <c r="A447" s="131"/>
      <c r="B447" s="108"/>
      <c r="C447" s="132"/>
      <c r="D447" s="78" t="s">
        <v>88</v>
      </c>
      <c r="E447" s="58">
        <f>'Перечень мероприятий'!J383</f>
        <v>50</v>
      </c>
      <c r="F447" s="112"/>
    </row>
    <row r="448" spans="1:6" s="42" customFormat="1" ht="21" customHeight="1" x14ac:dyDescent="0.2">
      <c r="A448" s="131"/>
      <c r="B448" s="108"/>
      <c r="C448" s="132"/>
      <c r="D448" s="78" t="s">
        <v>89</v>
      </c>
      <c r="E448" s="58">
        <f>'Перечень мероприятий'!K383</f>
        <v>50</v>
      </c>
      <c r="F448" s="113"/>
    </row>
    <row r="449" spans="1:8" s="42" customFormat="1" ht="34.5" customHeight="1" x14ac:dyDescent="0.2">
      <c r="A449" s="131" t="s">
        <v>314</v>
      </c>
      <c r="B449" s="108" t="s">
        <v>49</v>
      </c>
      <c r="C449" s="132" t="s">
        <v>163</v>
      </c>
      <c r="D449" s="41" t="s">
        <v>46</v>
      </c>
      <c r="E449" s="58">
        <f>E450+E451+E452+E453+E454</f>
        <v>0</v>
      </c>
      <c r="F449" s="111"/>
    </row>
    <row r="450" spans="1:8" s="42" customFormat="1" ht="30.75" customHeight="1" x14ac:dyDescent="0.2">
      <c r="A450" s="131"/>
      <c r="B450" s="108"/>
      <c r="C450" s="132"/>
      <c r="D450" s="78" t="s">
        <v>47</v>
      </c>
      <c r="E450" s="58">
        <f>'Перечень мероприятий'!G388</f>
        <v>0</v>
      </c>
      <c r="F450" s="112"/>
    </row>
    <row r="451" spans="1:8" s="42" customFormat="1" ht="30" customHeight="1" x14ac:dyDescent="0.2">
      <c r="A451" s="131"/>
      <c r="B451" s="108"/>
      <c r="C451" s="132"/>
      <c r="D451" s="78" t="s">
        <v>48</v>
      </c>
      <c r="E451" s="58">
        <f>'Перечень мероприятий'!H388</f>
        <v>0</v>
      </c>
      <c r="F451" s="112"/>
    </row>
    <row r="452" spans="1:8" s="42" customFormat="1" ht="30.75" customHeight="1" x14ac:dyDescent="0.2">
      <c r="A452" s="131"/>
      <c r="B452" s="108"/>
      <c r="C452" s="132"/>
      <c r="D452" s="78" t="s">
        <v>87</v>
      </c>
      <c r="E452" s="58">
        <f>'Перечень мероприятий'!I388</f>
        <v>0</v>
      </c>
      <c r="F452" s="112"/>
    </row>
    <row r="453" spans="1:8" s="42" customFormat="1" ht="34.5" customHeight="1" x14ac:dyDescent="0.2">
      <c r="A453" s="131"/>
      <c r="B453" s="108"/>
      <c r="C453" s="132"/>
      <c r="D453" s="78" t="s">
        <v>88</v>
      </c>
      <c r="E453" s="58">
        <f>'Перечень мероприятий'!J388</f>
        <v>0</v>
      </c>
      <c r="F453" s="112"/>
    </row>
    <row r="454" spans="1:8" s="42" customFormat="1" ht="27.75" customHeight="1" x14ac:dyDescent="0.2">
      <c r="A454" s="131"/>
      <c r="B454" s="108"/>
      <c r="C454" s="132"/>
      <c r="D454" s="78" t="s">
        <v>89</v>
      </c>
      <c r="E454" s="58">
        <f>'Перечень мероприятий'!K388</f>
        <v>0</v>
      </c>
      <c r="F454" s="113"/>
    </row>
    <row r="455" spans="1:8" s="42" customFormat="1" ht="27.75" customHeight="1" x14ac:dyDescent="0.2">
      <c r="A455" s="115" t="s">
        <v>379</v>
      </c>
      <c r="B455" s="100" t="s">
        <v>49</v>
      </c>
      <c r="C455" s="118" t="s">
        <v>154</v>
      </c>
      <c r="D455" s="41" t="s">
        <v>46</v>
      </c>
      <c r="E455" s="58">
        <f>E456+E457+E458+E459+E460</f>
        <v>5730</v>
      </c>
      <c r="F455" s="111"/>
    </row>
    <row r="456" spans="1:8" s="42" customFormat="1" ht="27.75" customHeight="1" x14ac:dyDescent="0.2">
      <c r="A456" s="116"/>
      <c r="B456" s="101"/>
      <c r="C456" s="119"/>
      <c r="D456" s="78" t="s">
        <v>47</v>
      </c>
      <c r="E456" s="58">
        <f>'Перечень мероприятий'!G390</f>
        <v>0</v>
      </c>
      <c r="F456" s="112"/>
    </row>
    <row r="457" spans="1:8" s="42" customFormat="1" ht="27.75" customHeight="1" x14ac:dyDescent="0.2">
      <c r="A457" s="116"/>
      <c r="B457" s="101"/>
      <c r="C457" s="119"/>
      <c r="D457" s="78" t="s">
        <v>48</v>
      </c>
      <c r="E457" s="58">
        <f>'Перечень мероприятий'!H390</f>
        <v>0</v>
      </c>
      <c r="F457" s="112"/>
    </row>
    <row r="458" spans="1:8" s="42" customFormat="1" ht="27.75" customHeight="1" x14ac:dyDescent="0.2">
      <c r="A458" s="116"/>
      <c r="B458" s="101"/>
      <c r="C458" s="119"/>
      <c r="D458" s="78" t="s">
        <v>87</v>
      </c>
      <c r="E458" s="58">
        <f>'Перечень мероприятий'!I390</f>
        <v>1890</v>
      </c>
      <c r="F458" s="112"/>
    </row>
    <row r="459" spans="1:8" s="42" customFormat="1" ht="27.75" customHeight="1" x14ac:dyDescent="0.2">
      <c r="A459" s="116"/>
      <c r="B459" s="101"/>
      <c r="C459" s="119"/>
      <c r="D459" s="78" t="s">
        <v>88</v>
      </c>
      <c r="E459" s="58">
        <f>'Перечень мероприятий'!J390</f>
        <v>1920</v>
      </c>
      <c r="F459" s="112"/>
    </row>
    <row r="460" spans="1:8" s="42" customFormat="1" ht="27.75" customHeight="1" x14ac:dyDescent="0.2">
      <c r="A460" s="117"/>
      <c r="B460" s="102"/>
      <c r="C460" s="120"/>
      <c r="D460" s="78" t="s">
        <v>89</v>
      </c>
      <c r="E460" s="58">
        <f>'Перечень мероприятий'!K390</f>
        <v>1920</v>
      </c>
      <c r="F460" s="113"/>
    </row>
    <row r="461" spans="1:8" ht="18.75" customHeight="1" x14ac:dyDescent="0.2">
      <c r="A461" s="109" t="s">
        <v>315</v>
      </c>
      <c r="B461" s="110"/>
      <c r="C461" s="110"/>
      <c r="D461" s="110"/>
      <c r="E461" s="110"/>
      <c r="F461" s="110"/>
    </row>
    <row r="462" spans="1:8" ht="21" customHeight="1" x14ac:dyDescent="0.2">
      <c r="A462" s="107" t="s">
        <v>316</v>
      </c>
      <c r="B462" s="108" t="s">
        <v>49</v>
      </c>
      <c r="C462" s="103"/>
      <c r="D462" s="78" t="s">
        <v>46</v>
      </c>
      <c r="E462" s="5">
        <f>E463+E464+E465+E466+E467</f>
        <v>4000</v>
      </c>
      <c r="F462" s="94"/>
    </row>
    <row r="463" spans="1:8" ht="18.75" customHeight="1" x14ac:dyDescent="0.2">
      <c r="A463" s="107"/>
      <c r="B463" s="108"/>
      <c r="C463" s="103"/>
      <c r="D463" s="78" t="s">
        <v>47</v>
      </c>
      <c r="E463" s="5">
        <f>E469</f>
        <v>0</v>
      </c>
      <c r="F463" s="94"/>
      <c r="G463" s="50">
        <f>E463+E475</f>
        <v>0</v>
      </c>
      <c r="H463" s="78" t="s">
        <v>47</v>
      </c>
    </row>
    <row r="464" spans="1:8" ht="15" x14ac:dyDescent="0.2">
      <c r="A464" s="107"/>
      <c r="B464" s="108"/>
      <c r="C464" s="103"/>
      <c r="D464" s="78" t="s">
        <v>48</v>
      </c>
      <c r="E464" s="5">
        <f>E470</f>
        <v>1000</v>
      </c>
      <c r="F464" s="94"/>
      <c r="G464" s="50">
        <f>E464+E476</f>
        <v>1500</v>
      </c>
      <c r="H464" s="78" t="s">
        <v>48</v>
      </c>
    </row>
    <row r="465" spans="1:8" ht="15" x14ac:dyDescent="0.2">
      <c r="A465" s="107"/>
      <c r="B465" s="108"/>
      <c r="C465" s="103"/>
      <c r="D465" s="78" t="s">
        <v>87</v>
      </c>
      <c r="E465" s="5">
        <f>E471</f>
        <v>1000</v>
      </c>
      <c r="F465" s="94"/>
      <c r="G465" s="50">
        <f>E465+E477</f>
        <v>1750</v>
      </c>
      <c r="H465" s="78" t="s">
        <v>87</v>
      </c>
    </row>
    <row r="466" spans="1:8" ht="26.25" customHeight="1" x14ac:dyDescent="0.2">
      <c r="A466" s="107"/>
      <c r="B466" s="108"/>
      <c r="C466" s="103"/>
      <c r="D466" s="78" t="s">
        <v>88</v>
      </c>
      <c r="E466" s="5">
        <f>E472</f>
        <v>1000</v>
      </c>
      <c r="F466" s="94"/>
      <c r="G466" s="50">
        <f>E466+E478</f>
        <v>2350</v>
      </c>
      <c r="H466" s="78" t="s">
        <v>88</v>
      </c>
    </row>
    <row r="467" spans="1:8" ht="24.75" customHeight="1" x14ac:dyDescent="0.2">
      <c r="A467" s="107"/>
      <c r="B467" s="108"/>
      <c r="C467" s="103"/>
      <c r="D467" s="78" t="s">
        <v>89</v>
      </c>
      <c r="E467" s="5">
        <f>E473</f>
        <v>1000</v>
      </c>
      <c r="F467" s="94"/>
      <c r="G467" s="50">
        <f>E467+E479</f>
        <v>2350</v>
      </c>
      <c r="H467" s="78" t="s">
        <v>89</v>
      </c>
    </row>
    <row r="468" spans="1:8" ht="14.25" customHeight="1" x14ac:dyDescent="0.2">
      <c r="A468" s="107" t="s">
        <v>391</v>
      </c>
      <c r="B468" s="108" t="s">
        <v>49</v>
      </c>
      <c r="C468" s="103" t="s">
        <v>92</v>
      </c>
      <c r="D468" s="78" t="s">
        <v>46</v>
      </c>
      <c r="E468" s="5">
        <f>E469+E470+E471+E472+E473</f>
        <v>4000</v>
      </c>
      <c r="F468" s="94"/>
    </row>
    <row r="469" spans="1:8" ht="16.5" customHeight="1" x14ac:dyDescent="0.2">
      <c r="A469" s="107"/>
      <c r="B469" s="108"/>
      <c r="C469" s="103"/>
      <c r="D469" s="78" t="s">
        <v>47</v>
      </c>
      <c r="E469" s="5">
        <f>'Перечень мероприятий'!G406</f>
        <v>0</v>
      </c>
      <c r="F469" s="94"/>
    </row>
    <row r="470" spans="1:8" ht="16.5" customHeight="1" x14ac:dyDescent="0.2">
      <c r="A470" s="107"/>
      <c r="B470" s="108"/>
      <c r="C470" s="103"/>
      <c r="D470" s="78" t="s">
        <v>48</v>
      </c>
      <c r="E470" s="5">
        <f>'Перечень мероприятий'!H406</f>
        <v>1000</v>
      </c>
      <c r="F470" s="94"/>
    </row>
    <row r="471" spans="1:8" ht="15.75" customHeight="1" x14ac:dyDescent="0.2">
      <c r="A471" s="107"/>
      <c r="B471" s="108"/>
      <c r="C471" s="103"/>
      <c r="D471" s="78" t="s">
        <v>87</v>
      </c>
      <c r="E471" s="5">
        <f>'Перечень мероприятий'!I406</f>
        <v>1000</v>
      </c>
      <c r="F471" s="94"/>
    </row>
    <row r="472" spans="1:8" ht="15" x14ac:dyDescent="0.2">
      <c r="A472" s="107"/>
      <c r="B472" s="108"/>
      <c r="C472" s="103"/>
      <c r="D472" s="78" t="s">
        <v>88</v>
      </c>
      <c r="E472" s="5">
        <f>'Перечень мероприятий'!J406</f>
        <v>1000</v>
      </c>
      <c r="F472" s="94"/>
    </row>
    <row r="473" spans="1:8" ht="15" x14ac:dyDescent="0.2">
      <c r="A473" s="107"/>
      <c r="B473" s="108"/>
      <c r="C473" s="103"/>
      <c r="D473" s="78" t="s">
        <v>89</v>
      </c>
      <c r="E473" s="5">
        <f>'Перечень мероприятий'!K406</f>
        <v>1000</v>
      </c>
      <c r="F473" s="94"/>
    </row>
    <row r="474" spans="1:8" ht="19.5" customHeight="1" x14ac:dyDescent="0.2">
      <c r="A474" s="107" t="s">
        <v>255</v>
      </c>
      <c r="B474" s="108" t="s">
        <v>49</v>
      </c>
      <c r="C474" s="103"/>
      <c r="D474" s="78" t="s">
        <v>46</v>
      </c>
      <c r="E474" s="5">
        <f>E475+E476+E477+E478+E479</f>
        <v>3950</v>
      </c>
      <c r="F474" s="94"/>
    </row>
    <row r="475" spans="1:8" ht="19.5" customHeight="1" x14ac:dyDescent="0.2">
      <c r="A475" s="107"/>
      <c r="B475" s="108"/>
      <c r="C475" s="103"/>
      <c r="D475" s="78" t="s">
        <v>47</v>
      </c>
      <c r="E475" s="5">
        <f>E481+E487+E493</f>
        <v>0</v>
      </c>
      <c r="F475" s="94"/>
    </row>
    <row r="476" spans="1:8" ht="19.5" customHeight="1" x14ac:dyDescent="0.2">
      <c r="A476" s="107"/>
      <c r="B476" s="108"/>
      <c r="C476" s="103"/>
      <c r="D476" s="78" t="s">
        <v>48</v>
      </c>
      <c r="E476" s="5">
        <f>E482+E488+E494</f>
        <v>500</v>
      </c>
      <c r="F476" s="94"/>
    </row>
    <row r="477" spans="1:8" ht="22.5" customHeight="1" x14ac:dyDescent="0.2">
      <c r="A477" s="107"/>
      <c r="B477" s="108"/>
      <c r="C477" s="103"/>
      <c r="D477" s="78" t="s">
        <v>87</v>
      </c>
      <c r="E477" s="5">
        <f>E483+E489+E495</f>
        <v>750</v>
      </c>
      <c r="F477" s="94"/>
    </row>
    <row r="478" spans="1:8" ht="15" x14ac:dyDescent="0.2">
      <c r="A478" s="107"/>
      <c r="B478" s="108"/>
      <c r="C478" s="103"/>
      <c r="D478" s="78" t="s">
        <v>88</v>
      </c>
      <c r="E478" s="5">
        <f>E484+E490+E496</f>
        <v>1350</v>
      </c>
      <c r="F478" s="94"/>
    </row>
    <row r="479" spans="1:8" ht="15" x14ac:dyDescent="0.2">
      <c r="A479" s="107"/>
      <c r="B479" s="108"/>
      <c r="C479" s="103"/>
      <c r="D479" s="78" t="s">
        <v>89</v>
      </c>
      <c r="E479" s="5">
        <f>E485+E491+E497</f>
        <v>1350</v>
      </c>
      <c r="F479" s="94"/>
    </row>
    <row r="480" spans="1:8" ht="15" customHeight="1" x14ac:dyDescent="0.2">
      <c r="A480" s="107" t="s">
        <v>317</v>
      </c>
      <c r="B480" s="108" t="s">
        <v>49</v>
      </c>
      <c r="C480" s="103"/>
      <c r="D480" s="78" t="s">
        <v>46</v>
      </c>
      <c r="E480" s="5">
        <f>E481+E482+E483+E484+E485</f>
        <v>0</v>
      </c>
      <c r="F480" s="94"/>
    </row>
    <row r="481" spans="1:6" ht="15" x14ac:dyDescent="0.2">
      <c r="A481" s="107"/>
      <c r="B481" s="108"/>
      <c r="C481" s="103"/>
      <c r="D481" s="78" t="s">
        <v>47</v>
      </c>
      <c r="E481" s="5">
        <f>'Перечень мероприятий'!G416</f>
        <v>0</v>
      </c>
      <c r="F481" s="94"/>
    </row>
    <row r="482" spans="1:6" ht="15" x14ac:dyDescent="0.2">
      <c r="A482" s="107"/>
      <c r="B482" s="108"/>
      <c r="C482" s="103"/>
      <c r="D482" s="78" t="s">
        <v>48</v>
      </c>
      <c r="E482" s="5">
        <f>'Перечень мероприятий'!H416</f>
        <v>0</v>
      </c>
      <c r="F482" s="94"/>
    </row>
    <row r="483" spans="1:6" ht="15" x14ac:dyDescent="0.2">
      <c r="A483" s="107"/>
      <c r="B483" s="108"/>
      <c r="C483" s="103"/>
      <c r="D483" s="78" t="s">
        <v>87</v>
      </c>
      <c r="E483" s="5">
        <f>'Перечень мероприятий'!I416</f>
        <v>0</v>
      </c>
      <c r="F483" s="94"/>
    </row>
    <row r="484" spans="1:6" ht="15" x14ac:dyDescent="0.2">
      <c r="A484" s="107"/>
      <c r="B484" s="108"/>
      <c r="C484" s="103"/>
      <c r="D484" s="78" t="s">
        <v>88</v>
      </c>
      <c r="E484" s="5">
        <f>'Перечень мероприятий'!J416</f>
        <v>0</v>
      </c>
      <c r="F484" s="94"/>
    </row>
    <row r="485" spans="1:6" ht="15" x14ac:dyDescent="0.2">
      <c r="A485" s="107"/>
      <c r="B485" s="108"/>
      <c r="C485" s="103"/>
      <c r="D485" s="78" t="s">
        <v>89</v>
      </c>
      <c r="E485" s="5">
        <f>'Перечень мероприятий'!K416</f>
        <v>0</v>
      </c>
      <c r="F485" s="94"/>
    </row>
    <row r="486" spans="1:6" ht="22.5" customHeight="1" x14ac:dyDescent="0.2">
      <c r="A486" s="107" t="s">
        <v>318</v>
      </c>
      <c r="B486" s="108" t="s">
        <v>49</v>
      </c>
      <c r="C486" s="103" t="s">
        <v>52</v>
      </c>
      <c r="D486" s="78" t="s">
        <v>46</v>
      </c>
      <c r="E486" s="5">
        <f>E487+E488+E489+E490+E491</f>
        <v>3950</v>
      </c>
      <c r="F486" s="94"/>
    </row>
    <row r="487" spans="1:6" ht="19.5" customHeight="1" x14ac:dyDescent="0.2">
      <c r="A487" s="107"/>
      <c r="B487" s="108"/>
      <c r="C487" s="103"/>
      <c r="D487" s="78" t="s">
        <v>47</v>
      </c>
      <c r="E487" s="5">
        <f>'Перечень мероприятий'!G421</f>
        <v>0</v>
      </c>
      <c r="F487" s="94"/>
    </row>
    <row r="488" spans="1:6" ht="15" x14ac:dyDescent="0.2">
      <c r="A488" s="107"/>
      <c r="B488" s="108"/>
      <c r="C488" s="103"/>
      <c r="D488" s="78" t="s">
        <v>48</v>
      </c>
      <c r="E488" s="5">
        <f>'Перечень мероприятий'!H421</f>
        <v>500</v>
      </c>
      <c r="F488" s="94"/>
    </row>
    <row r="489" spans="1:6" ht="15" x14ac:dyDescent="0.2">
      <c r="A489" s="107"/>
      <c r="B489" s="108"/>
      <c r="C489" s="103"/>
      <c r="D489" s="78" t="s">
        <v>87</v>
      </c>
      <c r="E489" s="5">
        <f>'Перечень мероприятий'!I421</f>
        <v>750</v>
      </c>
      <c r="F489" s="94"/>
    </row>
    <row r="490" spans="1:6" ht="15" x14ac:dyDescent="0.2">
      <c r="A490" s="107"/>
      <c r="B490" s="108"/>
      <c r="C490" s="103"/>
      <c r="D490" s="78" t="s">
        <v>88</v>
      </c>
      <c r="E490" s="5">
        <f>'Перечень мероприятий'!J421</f>
        <v>1350</v>
      </c>
      <c r="F490" s="94"/>
    </row>
    <row r="491" spans="1:6" ht="22.5" customHeight="1" x14ac:dyDescent="0.2">
      <c r="A491" s="107"/>
      <c r="B491" s="108"/>
      <c r="C491" s="103"/>
      <c r="D491" s="78" t="s">
        <v>89</v>
      </c>
      <c r="E491" s="5">
        <f>'Перечень мероприятий'!K421</f>
        <v>1350</v>
      </c>
      <c r="F491" s="94"/>
    </row>
    <row r="492" spans="1:6" ht="22.5" customHeight="1" x14ac:dyDescent="0.2">
      <c r="A492" s="107" t="s">
        <v>392</v>
      </c>
      <c r="B492" s="108" t="s">
        <v>49</v>
      </c>
      <c r="C492" s="103"/>
      <c r="D492" s="78" t="s">
        <v>46</v>
      </c>
      <c r="E492" s="5">
        <f>E493+E494+E495+E496+E497</f>
        <v>0</v>
      </c>
      <c r="F492" s="94"/>
    </row>
    <row r="493" spans="1:6" ht="20.25" customHeight="1" x14ac:dyDescent="0.2">
      <c r="A493" s="107"/>
      <c r="B493" s="108"/>
      <c r="C493" s="103"/>
      <c r="D493" s="78" t="s">
        <v>47</v>
      </c>
      <c r="E493" s="5">
        <f>'Перечень мероприятий'!G426</f>
        <v>0</v>
      </c>
      <c r="F493" s="94"/>
    </row>
    <row r="494" spans="1:6" ht="20.25" customHeight="1" x14ac:dyDescent="0.2">
      <c r="A494" s="107"/>
      <c r="B494" s="108"/>
      <c r="C494" s="103"/>
      <c r="D494" s="78" t="s">
        <v>48</v>
      </c>
      <c r="E494" s="5">
        <f>'Перечень мероприятий'!H426</f>
        <v>0</v>
      </c>
      <c r="F494" s="94"/>
    </row>
    <row r="495" spans="1:6" ht="18" customHeight="1" x14ac:dyDescent="0.2">
      <c r="A495" s="107"/>
      <c r="B495" s="108"/>
      <c r="C495" s="103"/>
      <c r="D495" s="78" t="s">
        <v>87</v>
      </c>
      <c r="E495" s="5">
        <f>'Перечень мероприятий'!I426</f>
        <v>0</v>
      </c>
      <c r="F495" s="94"/>
    </row>
    <row r="496" spans="1:6" ht="21.75" customHeight="1" x14ac:dyDescent="0.2">
      <c r="A496" s="107"/>
      <c r="B496" s="108"/>
      <c r="C496" s="103"/>
      <c r="D496" s="78" t="s">
        <v>88</v>
      </c>
      <c r="E496" s="5">
        <f>'Перечень мероприятий'!J426</f>
        <v>0</v>
      </c>
      <c r="F496" s="94"/>
    </row>
    <row r="497" spans="1:8" ht="33.75" customHeight="1" x14ac:dyDescent="0.2">
      <c r="A497" s="107"/>
      <c r="B497" s="108"/>
      <c r="C497" s="103"/>
      <c r="D497" s="78" t="s">
        <v>89</v>
      </c>
      <c r="E497" s="5">
        <f>'Перечень мероприятий'!K426</f>
        <v>0</v>
      </c>
      <c r="F497" s="94"/>
    </row>
    <row r="498" spans="1:8" ht="18" customHeight="1" x14ac:dyDescent="0.2">
      <c r="A498" s="96" t="s">
        <v>161</v>
      </c>
      <c r="B498" s="96"/>
      <c r="C498" s="96"/>
      <c r="D498" s="96"/>
      <c r="E498" s="96"/>
      <c r="F498" s="96"/>
    </row>
    <row r="499" spans="1:8" ht="18" customHeight="1" x14ac:dyDescent="0.2">
      <c r="A499" s="107" t="s">
        <v>258</v>
      </c>
      <c r="B499" s="108" t="s">
        <v>49</v>
      </c>
      <c r="C499" s="103"/>
      <c r="D499" s="78" t="s">
        <v>46</v>
      </c>
      <c r="E499" s="5">
        <f>E500+E501+E502+E503+E504</f>
        <v>131397.84</v>
      </c>
      <c r="F499" s="94"/>
    </row>
    <row r="500" spans="1:8" ht="20.25" customHeight="1" x14ac:dyDescent="0.2">
      <c r="A500" s="107"/>
      <c r="B500" s="108"/>
      <c r="C500" s="103"/>
      <c r="D500" s="78" t="s">
        <v>47</v>
      </c>
      <c r="E500" s="5">
        <f>E506+E512+E518</f>
        <v>24829.599999999999</v>
      </c>
      <c r="F500" s="94"/>
      <c r="G500" s="50">
        <f>E500</f>
        <v>24829.599999999999</v>
      </c>
      <c r="H500" s="78" t="s">
        <v>47</v>
      </c>
    </row>
    <row r="501" spans="1:8" ht="21" customHeight="1" x14ac:dyDescent="0.2">
      <c r="A501" s="107"/>
      <c r="B501" s="108"/>
      <c r="C501" s="103"/>
      <c r="D501" s="78" t="s">
        <v>48</v>
      </c>
      <c r="E501" s="5">
        <f>E507+E513+E519</f>
        <v>26131.3</v>
      </c>
      <c r="F501" s="94"/>
      <c r="G501" s="50">
        <f>E501</f>
        <v>26131.3</v>
      </c>
      <c r="H501" s="78" t="s">
        <v>48</v>
      </c>
    </row>
    <row r="502" spans="1:8" ht="21" customHeight="1" x14ac:dyDescent="0.2">
      <c r="A502" s="107"/>
      <c r="B502" s="108"/>
      <c r="C502" s="103"/>
      <c r="D502" s="78" t="s">
        <v>87</v>
      </c>
      <c r="E502" s="5">
        <f>E508+E514+E520</f>
        <v>27482.54</v>
      </c>
      <c r="F502" s="94"/>
      <c r="G502" s="50">
        <f>E502</f>
        <v>27482.54</v>
      </c>
      <c r="H502" s="78" t="s">
        <v>87</v>
      </c>
    </row>
    <row r="503" spans="1:8" ht="16.5" customHeight="1" x14ac:dyDescent="0.2">
      <c r="A503" s="107"/>
      <c r="B503" s="108"/>
      <c r="C503" s="103"/>
      <c r="D503" s="78" t="s">
        <v>88</v>
      </c>
      <c r="E503" s="5">
        <f>E509+E515+E521</f>
        <v>26477.200000000001</v>
      </c>
      <c r="F503" s="94"/>
      <c r="G503" s="50">
        <f>E503</f>
        <v>26477.200000000001</v>
      </c>
      <c r="H503" s="78" t="s">
        <v>88</v>
      </c>
    </row>
    <row r="504" spans="1:8" ht="18" customHeight="1" x14ac:dyDescent="0.2">
      <c r="A504" s="107"/>
      <c r="B504" s="108"/>
      <c r="C504" s="103"/>
      <c r="D504" s="78" t="s">
        <v>89</v>
      </c>
      <c r="E504" s="5">
        <f>E510+E516+E522</f>
        <v>26477.200000000001</v>
      </c>
      <c r="F504" s="94"/>
      <c r="G504" s="50">
        <f>E504</f>
        <v>26477.200000000001</v>
      </c>
      <c r="H504" s="78" t="s">
        <v>89</v>
      </c>
    </row>
    <row r="505" spans="1:8" ht="27.75" customHeight="1" x14ac:dyDescent="0.2">
      <c r="A505" s="107" t="s">
        <v>319</v>
      </c>
      <c r="B505" s="108" t="s">
        <v>49</v>
      </c>
      <c r="C505" s="108" t="s">
        <v>109</v>
      </c>
      <c r="D505" s="78" t="s">
        <v>46</v>
      </c>
      <c r="E505" s="5">
        <f>E506+E507+E508+E509+E510</f>
        <v>3196.4</v>
      </c>
      <c r="F505" s="94"/>
    </row>
    <row r="506" spans="1:8" ht="25.5" customHeight="1" x14ac:dyDescent="0.2">
      <c r="A506" s="107"/>
      <c r="B506" s="108"/>
      <c r="C506" s="108"/>
      <c r="D506" s="78" t="s">
        <v>47</v>
      </c>
      <c r="E506" s="5">
        <f>'Перечень мероприятий'!G442</f>
        <v>332.3</v>
      </c>
      <c r="F506" s="94"/>
    </row>
    <row r="507" spans="1:8" ht="21" customHeight="1" x14ac:dyDescent="0.2">
      <c r="A507" s="107"/>
      <c r="B507" s="108"/>
      <c r="C507" s="108"/>
      <c r="D507" s="78" t="s">
        <v>48</v>
      </c>
      <c r="E507" s="5">
        <f>'Перечень мероприятий'!H442</f>
        <v>317.10000000000002</v>
      </c>
      <c r="F507" s="94"/>
    </row>
    <row r="508" spans="1:8" ht="19.5" customHeight="1" x14ac:dyDescent="0.2">
      <c r="A508" s="107"/>
      <c r="B508" s="108"/>
      <c r="C508" s="108"/>
      <c r="D508" s="78" t="s">
        <v>87</v>
      </c>
      <c r="E508" s="5">
        <f>'Перечень мероприятий'!I442</f>
        <v>849</v>
      </c>
      <c r="F508" s="94"/>
    </row>
    <row r="509" spans="1:8" ht="20.25" customHeight="1" x14ac:dyDescent="0.2">
      <c r="A509" s="107"/>
      <c r="B509" s="108"/>
      <c r="C509" s="108"/>
      <c r="D509" s="78" t="s">
        <v>88</v>
      </c>
      <c r="E509" s="5">
        <f>'Перечень мероприятий'!J442</f>
        <v>849</v>
      </c>
      <c r="F509" s="94"/>
    </row>
    <row r="510" spans="1:8" ht="21" customHeight="1" x14ac:dyDescent="0.2">
      <c r="A510" s="107"/>
      <c r="B510" s="108"/>
      <c r="C510" s="108"/>
      <c r="D510" s="78" t="s">
        <v>89</v>
      </c>
      <c r="E510" s="5">
        <f>'Перечень мероприятий'!K442</f>
        <v>849</v>
      </c>
      <c r="F510" s="94"/>
    </row>
    <row r="511" spans="1:8" ht="24" customHeight="1" x14ac:dyDescent="0.2">
      <c r="A511" s="107" t="s">
        <v>416</v>
      </c>
      <c r="B511" s="108" t="s">
        <v>49</v>
      </c>
      <c r="C511" s="108" t="s">
        <v>110</v>
      </c>
      <c r="D511" s="78" t="s">
        <v>46</v>
      </c>
      <c r="E511" s="5">
        <f>E512+E513+E514+E515+E516</f>
        <v>128201.44</v>
      </c>
      <c r="F511" s="94"/>
    </row>
    <row r="512" spans="1:8" ht="23.25" customHeight="1" x14ac:dyDescent="0.2">
      <c r="A512" s="107"/>
      <c r="B512" s="108"/>
      <c r="C512" s="108"/>
      <c r="D512" s="78" t="s">
        <v>47</v>
      </c>
      <c r="E512" s="5">
        <f>'Перечень мероприятий'!G447</f>
        <v>24497.3</v>
      </c>
      <c r="F512" s="94"/>
    </row>
    <row r="513" spans="1:6" ht="22.5" customHeight="1" x14ac:dyDescent="0.2">
      <c r="A513" s="107"/>
      <c r="B513" s="108"/>
      <c r="C513" s="108"/>
      <c r="D513" s="78" t="s">
        <v>48</v>
      </c>
      <c r="E513" s="5">
        <f>'Перечень мероприятий'!H447</f>
        <v>25814.2</v>
      </c>
      <c r="F513" s="94"/>
    </row>
    <row r="514" spans="1:6" ht="18.75" customHeight="1" x14ac:dyDescent="0.2">
      <c r="A514" s="107"/>
      <c r="B514" s="108"/>
      <c r="C514" s="108"/>
      <c r="D514" s="78" t="s">
        <v>87</v>
      </c>
      <c r="E514" s="5">
        <f>'Перечень мероприятий'!I447</f>
        <v>26633.54</v>
      </c>
      <c r="F514" s="94"/>
    </row>
    <row r="515" spans="1:6" ht="21" customHeight="1" x14ac:dyDescent="0.2">
      <c r="A515" s="107"/>
      <c r="B515" s="108"/>
      <c r="C515" s="108"/>
      <c r="D515" s="78" t="s">
        <v>88</v>
      </c>
      <c r="E515" s="5">
        <f>'Перечень мероприятий'!J447</f>
        <v>25628.2</v>
      </c>
      <c r="F515" s="94"/>
    </row>
    <row r="516" spans="1:6" ht="27" customHeight="1" x14ac:dyDescent="0.2">
      <c r="A516" s="107"/>
      <c r="B516" s="108"/>
      <c r="C516" s="108"/>
      <c r="D516" s="78" t="s">
        <v>89</v>
      </c>
      <c r="E516" s="5">
        <f>'Перечень мероприятий'!K447</f>
        <v>25628.2</v>
      </c>
      <c r="F516" s="94"/>
    </row>
    <row r="517" spans="1:6" ht="21.75" customHeight="1" x14ac:dyDescent="0.2">
      <c r="A517" s="107" t="s">
        <v>320</v>
      </c>
      <c r="B517" s="108" t="s">
        <v>49</v>
      </c>
      <c r="C517" s="108"/>
      <c r="D517" s="78" t="s">
        <v>46</v>
      </c>
      <c r="E517" s="5">
        <f>E518+E519+E520+E521+E522</f>
        <v>0</v>
      </c>
      <c r="F517" s="104"/>
    </row>
    <row r="518" spans="1:6" ht="20.25" customHeight="1" x14ac:dyDescent="0.2">
      <c r="A518" s="107"/>
      <c r="B518" s="108"/>
      <c r="C518" s="108"/>
      <c r="D518" s="78" t="s">
        <v>47</v>
      </c>
      <c r="E518" s="5">
        <f>'Перечень мероприятий'!G452</f>
        <v>0</v>
      </c>
      <c r="F518" s="105"/>
    </row>
    <row r="519" spans="1:6" ht="21.75" customHeight="1" x14ac:dyDescent="0.2">
      <c r="A519" s="107"/>
      <c r="B519" s="108"/>
      <c r="C519" s="108"/>
      <c r="D519" s="78" t="s">
        <v>48</v>
      </c>
      <c r="E519" s="5">
        <f>'Перечень мероприятий'!H452</f>
        <v>0</v>
      </c>
      <c r="F519" s="105"/>
    </row>
    <row r="520" spans="1:6" ht="21.75" customHeight="1" x14ac:dyDescent="0.2">
      <c r="A520" s="107"/>
      <c r="B520" s="108"/>
      <c r="C520" s="108"/>
      <c r="D520" s="78" t="s">
        <v>87</v>
      </c>
      <c r="E520" s="5">
        <f>'Перечень мероприятий'!I452</f>
        <v>0</v>
      </c>
      <c r="F520" s="105"/>
    </row>
    <row r="521" spans="1:6" ht="18.75" customHeight="1" x14ac:dyDescent="0.2">
      <c r="A521" s="107"/>
      <c r="B521" s="108"/>
      <c r="C521" s="108"/>
      <c r="D521" s="78" t="s">
        <v>88</v>
      </c>
      <c r="E521" s="5">
        <f>'Перечень мероприятий'!J452</f>
        <v>0</v>
      </c>
      <c r="F521" s="105"/>
    </row>
    <row r="522" spans="1:6" ht="20.25" customHeight="1" x14ac:dyDescent="0.2">
      <c r="A522" s="107"/>
      <c r="B522" s="108"/>
      <c r="C522" s="108"/>
      <c r="D522" s="78" t="s">
        <v>89</v>
      </c>
      <c r="E522" s="5">
        <f>'Перечень мероприятий'!K452</f>
        <v>0</v>
      </c>
      <c r="F522" s="106"/>
    </row>
    <row r="523" spans="1:6" ht="15" customHeight="1" x14ac:dyDescent="0.2">
      <c r="A523" s="109" t="s">
        <v>54</v>
      </c>
      <c r="B523" s="107" t="s">
        <v>55</v>
      </c>
      <c r="C523" s="103"/>
      <c r="D523" s="78" t="s">
        <v>46</v>
      </c>
      <c r="E523" s="174">
        <f>E524+E525+E526+E527+E528</f>
        <v>857781.54</v>
      </c>
      <c r="F523" s="94"/>
    </row>
    <row r="524" spans="1:6" ht="15" x14ac:dyDescent="0.2">
      <c r="A524" s="108"/>
      <c r="B524" s="107"/>
      <c r="C524" s="103"/>
      <c r="D524" s="78" t="s">
        <v>47</v>
      </c>
      <c r="E524" s="174">
        <f>E530+E536</f>
        <v>147000.1</v>
      </c>
      <c r="F524" s="94"/>
    </row>
    <row r="525" spans="1:6" ht="15" x14ac:dyDescent="0.2">
      <c r="A525" s="108"/>
      <c r="B525" s="107"/>
      <c r="C525" s="103"/>
      <c r="D525" s="78" t="s">
        <v>48</v>
      </c>
      <c r="E525" s="174">
        <f t="shared" ref="E525:E528" si="2">E531+E537</f>
        <v>157078.19999999998</v>
      </c>
      <c r="F525" s="94"/>
    </row>
    <row r="526" spans="1:6" ht="15" x14ac:dyDescent="0.2">
      <c r="A526" s="108"/>
      <c r="B526" s="107"/>
      <c r="C526" s="103"/>
      <c r="D526" s="78" t="s">
        <v>87</v>
      </c>
      <c r="E526" s="174">
        <f t="shared" si="2"/>
        <v>179315.04</v>
      </c>
      <c r="F526" s="94"/>
    </row>
    <row r="527" spans="1:6" ht="15" x14ac:dyDescent="0.2">
      <c r="A527" s="108"/>
      <c r="B527" s="107"/>
      <c r="C527" s="103"/>
      <c r="D527" s="78" t="s">
        <v>88</v>
      </c>
      <c r="E527" s="174">
        <f t="shared" si="2"/>
        <v>186824.10000000003</v>
      </c>
      <c r="F527" s="94"/>
    </row>
    <row r="528" spans="1:6" ht="15" x14ac:dyDescent="0.2">
      <c r="A528" s="108"/>
      <c r="B528" s="107"/>
      <c r="C528" s="103"/>
      <c r="D528" s="78" t="s">
        <v>89</v>
      </c>
      <c r="E528" s="174">
        <f t="shared" si="2"/>
        <v>187564.10000000003</v>
      </c>
      <c r="F528" s="94"/>
    </row>
    <row r="529" spans="1:6" ht="15" customHeight="1" x14ac:dyDescent="0.2">
      <c r="A529" s="108"/>
      <c r="B529" s="108" t="s">
        <v>56</v>
      </c>
      <c r="C529" s="130"/>
      <c r="D529" s="78" t="s">
        <v>46</v>
      </c>
      <c r="E529" s="174">
        <f>E530+E531+E532+E533+E534</f>
        <v>13609</v>
      </c>
      <c r="F529" s="94"/>
    </row>
    <row r="530" spans="1:6" ht="15" x14ac:dyDescent="0.2">
      <c r="A530" s="108"/>
      <c r="B530" s="108"/>
      <c r="C530" s="130"/>
      <c r="D530" s="78" t="s">
        <v>47</v>
      </c>
      <c r="E530" s="174">
        <f>E267</f>
        <v>1742</v>
      </c>
      <c r="F530" s="94"/>
    </row>
    <row r="531" spans="1:6" ht="15" x14ac:dyDescent="0.2">
      <c r="A531" s="108"/>
      <c r="B531" s="108"/>
      <c r="C531" s="130"/>
      <c r="D531" s="78" t="s">
        <v>48</v>
      </c>
      <c r="E531" s="174">
        <f>E268</f>
        <v>2546</v>
      </c>
      <c r="F531" s="94"/>
    </row>
    <row r="532" spans="1:6" ht="15" x14ac:dyDescent="0.2">
      <c r="A532" s="108"/>
      <c r="B532" s="108"/>
      <c r="C532" s="130"/>
      <c r="D532" s="78" t="s">
        <v>87</v>
      </c>
      <c r="E532" s="174">
        <f>E270</f>
        <v>3107</v>
      </c>
      <c r="F532" s="94"/>
    </row>
    <row r="533" spans="1:6" ht="15" x14ac:dyDescent="0.2">
      <c r="A533" s="108"/>
      <c r="B533" s="108"/>
      <c r="C533" s="130"/>
      <c r="D533" s="78" t="s">
        <v>88</v>
      </c>
      <c r="E533" s="174">
        <f>E270</f>
        <v>3107</v>
      </c>
      <c r="F533" s="94"/>
    </row>
    <row r="534" spans="1:6" ht="15" x14ac:dyDescent="0.2">
      <c r="A534" s="108"/>
      <c r="B534" s="108"/>
      <c r="C534" s="130"/>
      <c r="D534" s="78" t="s">
        <v>89</v>
      </c>
      <c r="E534" s="174">
        <f>E271</f>
        <v>3107</v>
      </c>
      <c r="F534" s="94"/>
    </row>
    <row r="535" spans="1:6" ht="15" customHeight="1" x14ac:dyDescent="0.2">
      <c r="A535" s="108"/>
      <c r="B535" s="108" t="s">
        <v>49</v>
      </c>
      <c r="C535" s="130"/>
      <c r="D535" s="78" t="s">
        <v>46</v>
      </c>
      <c r="E535" s="174">
        <f>E536+E537+E538+E539+E540</f>
        <v>844172.54</v>
      </c>
      <c r="F535" s="94"/>
    </row>
    <row r="536" spans="1:6" ht="15" x14ac:dyDescent="0.2">
      <c r="A536" s="108"/>
      <c r="B536" s="108"/>
      <c r="C536" s="130"/>
      <c r="D536" s="78" t="s">
        <v>47</v>
      </c>
      <c r="E536" s="174">
        <f>G9+G286+G383+G396+G463+G500</f>
        <v>145258.1</v>
      </c>
      <c r="F536" s="94"/>
    </row>
    <row r="537" spans="1:6" ht="15" x14ac:dyDescent="0.2">
      <c r="A537" s="108"/>
      <c r="B537" s="108"/>
      <c r="C537" s="130"/>
      <c r="D537" s="78" t="s">
        <v>48</v>
      </c>
      <c r="E537" s="174">
        <f>G10+G287+G384+G397+G464+G501</f>
        <v>154532.19999999998</v>
      </c>
      <c r="F537" s="94"/>
    </row>
    <row r="538" spans="1:6" ht="15" x14ac:dyDescent="0.2">
      <c r="A538" s="108"/>
      <c r="B538" s="108"/>
      <c r="C538" s="130"/>
      <c r="D538" s="78" t="s">
        <v>87</v>
      </c>
      <c r="E538" s="174">
        <f>G11+G288+G385+G398+G465+G502</f>
        <v>176208.04</v>
      </c>
      <c r="F538" s="94"/>
    </row>
    <row r="539" spans="1:6" ht="15" x14ac:dyDescent="0.2">
      <c r="A539" s="108"/>
      <c r="B539" s="108"/>
      <c r="C539" s="130"/>
      <c r="D539" s="78" t="s">
        <v>88</v>
      </c>
      <c r="E539" s="174">
        <f>G12+G289+G386+G399+G466+G503</f>
        <v>183717.10000000003</v>
      </c>
      <c r="F539" s="94"/>
    </row>
    <row r="540" spans="1:6" ht="15" x14ac:dyDescent="0.2">
      <c r="A540" s="108"/>
      <c r="B540" s="108"/>
      <c r="C540" s="130"/>
      <c r="D540" s="78" t="s">
        <v>89</v>
      </c>
      <c r="E540" s="174">
        <f>G13+G290+G387+G400+G467+G504</f>
        <v>184457.10000000003</v>
      </c>
      <c r="F540" s="94"/>
    </row>
  </sheetData>
  <mergeCells count="354">
    <mergeCell ref="A116:A121"/>
    <mergeCell ref="B116:B121"/>
    <mergeCell ref="C116:C121"/>
    <mergeCell ref="F116:F121"/>
    <mergeCell ref="A134:A139"/>
    <mergeCell ref="B134:B139"/>
    <mergeCell ref="C134:C139"/>
    <mergeCell ref="F134:F139"/>
    <mergeCell ref="C212:C217"/>
    <mergeCell ref="F176:F181"/>
    <mergeCell ref="F188:F193"/>
    <mergeCell ref="A122:A127"/>
    <mergeCell ref="A128:A133"/>
    <mergeCell ref="B122:B127"/>
    <mergeCell ref="C122:C127"/>
    <mergeCell ref="F122:F127"/>
    <mergeCell ref="B128:B133"/>
    <mergeCell ref="C128:C133"/>
    <mergeCell ref="F128:F133"/>
    <mergeCell ref="A170:A175"/>
    <mergeCell ref="B170:B175"/>
    <mergeCell ref="C170:C175"/>
    <mergeCell ref="F170:F175"/>
    <mergeCell ref="F297:F302"/>
    <mergeCell ref="F303:F308"/>
    <mergeCell ref="F291:F296"/>
    <mergeCell ref="A176:A181"/>
    <mergeCell ref="F224:F229"/>
    <mergeCell ref="F248:F253"/>
    <mergeCell ref="C254:C259"/>
    <mergeCell ref="C242:C247"/>
    <mergeCell ref="B224:B229"/>
    <mergeCell ref="C224:C229"/>
    <mergeCell ref="A254:A259"/>
    <mergeCell ref="B254:B259"/>
    <mergeCell ref="C200:C205"/>
    <mergeCell ref="C248:C253"/>
    <mergeCell ref="C218:C223"/>
    <mergeCell ref="A206:A217"/>
    <mergeCell ref="B212:B217"/>
    <mergeCell ref="F194:F199"/>
    <mergeCell ref="A260:A265"/>
    <mergeCell ref="B260:B265"/>
    <mergeCell ref="C260:C265"/>
    <mergeCell ref="B278:B283"/>
    <mergeCell ref="F230:F235"/>
    <mergeCell ref="A242:A247"/>
    <mergeCell ref="E2:F2"/>
    <mergeCell ref="A3:F3"/>
    <mergeCell ref="D5:E5"/>
    <mergeCell ref="A92:A97"/>
    <mergeCell ref="B92:B97"/>
    <mergeCell ref="C92:C97"/>
    <mergeCell ref="F92:F97"/>
    <mergeCell ref="A7:F7"/>
    <mergeCell ref="F206:F217"/>
    <mergeCell ref="F104:F109"/>
    <mergeCell ref="F110:F115"/>
    <mergeCell ref="F86:F91"/>
    <mergeCell ref="B176:B181"/>
    <mergeCell ref="C158:C163"/>
    <mergeCell ref="A140:A145"/>
    <mergeCell ref="B140:B145"/>
    <mergeCell ref="A182:A187"/>
    <mergeCell ref="B158:B163"/>
    <mergeCell ref="A188:A193"/>
    <mergeCell ref="B188:B193"/>
    <mergeCell ref="A194:A199"/>
    <mergeCell ref="B194:B199"/>
    <mergeCell ref="B206:B211"/>
    <mergeCell ref="C206:C211"/>
    <mergeCell ref="E1:F1"/>
    <mergeCell ref="F431:F436"/>
    <mergeCell ref="F437:F442"/>
    <mergeCell ref="A449:A454"/>
    <mergeCell ref="B449:B454"/>
    <mergeCell ref="C449:C454"/>
    <mergeCell ref="A443:A448"/>
    <mergeCell ref="B443:B448"/>
    <mergeCell ref="C443:C448"/>
    <mergeCell ref="F140:F145"/>
    <mergeCell ref="A146:A151"/>
    <mergeCell ref="F315:F320"/>
    <mergeCell ref="F327:F332"/>
    <mergeCell ref="A284:F284"/>
    <mergeCell ref="A285:A290"/>
    <mergeCell ref="B285:B290"/>
    <mergeCell ref="C285:C290"/>
    <mergeCell ref="F285:F290"/>
    <mergeCell ref="C176:C181"/>
    <mergeCell ref="C194:C199"/>
    <mergeCell ref="C188:C193"/>
    <mergeCell ref="F449:F454"/>
    <mergeCell ref="F218:F223"/>
    <mergeCell ref="C230:C235"/>
    <mergeCell ref="A431:A436"/>
    <mergeCell ref="B431:B436"/>
    <mergeCell ref="C431:C436"/>
    <mergeCell ref="A200:A205"/>
    <mergeCell ref="B200:B205"/>
    <mergeCell ref="A363:A368"/>
    <mergeCell ref="B363:B368"/>
    <mergeCell ref="C363:C368"/>
    <mergeCell ref="A297:A302"/>
    <mergeCell ref="B297:B302"/>
    <mergeCell ref="C297:C302"/>
    <mergeCell ref="A218:A223"/>
    <mergeCell ref="B218:B223"/>
    <mergeCell ref="A303:A308"/>
    <mergeCell ref="B303:B308"/>
    <mergeCell ref="C303:C308"/>
    <mergeCell ref="A224:A229"/>
    <mergeCell ref="A425:A430"/>
    <mergeCell ref="C425:C430"/>
    <mergeCell ref="C407:C412"/>
    <mergeCell ref="A381:F381"/>
    <mergeCell ref="A230:A235"/>
    <mergeCell ref="B230:B235"/>
    <mergeCell ref="B369:B374"/>
    <mergeCell ref="A437:A442"/>
    <mergeCell ref="B437:B442"/>
    <mergeCell ref="C437:C442"/>
    <mergeCell ref="B182:B187"/>
    <mergeCell ref="C182:C187"/>
    <mergeCell ref="C345:C350"/>
    <mergeCell ref="C327:C332"/>
    <mergeCell ref="A394:F394"/>
    <mergeCell ref="A395:A400"/>
    <mergeCell ref="B395:B400"/>
    <mergeCell ref="A419:A424"/>
    <mergeCell ref="C419:C424"/>
    <mergeCell ref="F407:F412"/>
    <mergeCell ref="A401:A406"/>
    <mergeCell ref="C401:C406"/>
    <mergeCell ref="F401:F406"/>
    <mergeCell ref="B401:B406"/>
    <mergeCell ref="A407:A412"/>
    <mergeCell ref="B407:B412"/>
    <mergeCell ref="B413:B418"/>
    <mergeCell ref="A413:A418"/>
    <mergeCell ref="C413:C418"/>
    <mergeCell ref="F182:F187"/>
    <mergeCell ref="F200:F205"/>
    <mergeCell ref="A369:A374"/>
    <mergeCell ref="F382:F387"/>
    <mergeCell ref="F363:F368"/>
    <mergeCell ref="F254:F259"/>
    <mergeCell ref="F260:F265"/>
    <mergeCell ref="F321:F326"/>
    <mergeCell ref="A339:A344"/>
    <mergeCell ref="A309:A314"/>
    <mergeCell ref="B309:B314"/>
    <mergeCell ref="A375:A380"/>
    <mergeCell ref="B375:B380"/>
    <mergeCell ref="C278:C283"/>
    <mergeCell ref="A266:A277"/>
    <mergeCell ref="C309:C314"/>
    <mergeCell ref="C369:C374"/>
    <mergeCell ref="F369:F374"/>
    <mergeCell ref="C375:C380"/>
    <mergeCell ref="F375:F380"/>
    <mergeCell ref="B321:B326"/>
    <mergeCell ref="C321:C326"/>
    <mergeCell ref="B291:B296"/>
    <mergeCell ref="C291:C296"/>
    <mergeCell ref="A291:A296"/>
    <mergeCell ref="F309:F314"/>
    <mergeCell ref="C388:C393"/>
    <mergeCell ref="F523:F540"/>
    <mergeCell ref="B529:B534"/>
    <mergeCell ref="C529:C534"/>
    <mergeCell ref="B535:B540"/>
    <mergeCell ref="C535:C540"/>
    <mergeCell ref="A523:A540"/>
    <mergeCell ref="B523:B528"/>
    <mergeCell ref="C523:C528"/>
    <mergeCell ref="C517:C522"/>
    <mergeCell ref="A499:A504"/>
    <mergeCell ref="B499:B504"/>
    <mergeCell ref="C499:C504"/>
    <mergeCell ref="F499:F504"/>
    <mergeCell ref="A505:A510"/>
    <mergeCell ref="B505:B510"/>
    <mergeCell ref="C505:C510"/>
    <mergeCell ref="A517:A522"/>
    <mergeCell ref="B517:B522"/>
    <mergeCell ref="F517:F522"/>
    <mergeCell ref="F511:F516"/>
    <mergeCell ref="F505:F510"/>
    <mergeCell ref="A511:A516"/>
    <mergeCell ref="B511:B516"/>
    <mergeCell ref="C511:C516"/>
    <mergeCell ref="A32:A37"/>
    <mergeCell ref="B32:B37"/>
    <mergeCell ref="C32:C37"/>
    <mergeCell ref="F32:F37"/>
    <mergeCell ref="C26:C31"/>
    <mergeCell ref="A26:A31"/>
    <mergeCell ref="B26:B31"/>
    <mergeCell ref="F26:F31"/>
    <mergeCell ref="A38:A43"/>
    <mergeCell ref="B38:B43"/>
    <mergeCell ref="C38:C43"/>
    <mergeCell ref="F38:F43"/>
    <mergeCell ref="A44:A49"/>
    <mergeCell ref="B44:B49"/>
    <mergeCell ref="C44:C49"/>
    <mergeCell ref="F44:F49"/>
    <mergeCell ref="A50:A55"/>
    <mergeCell ref="B50:B55"/>
    <mergeCell ref="C50:C55"/>
    <mergeCell ref="F50:F55"/>
    <mergeCell ref="A56:A61"/>
    <mergeCell ref="B56:B61"/>
    <mergeCell ref="C56:C61"/>
    <mergeCell ref="A8:A13"/>
    <mergeCell ref="B8:B13"/>
    <mergeCell ref="C8:C13"/>
    <mergeCell ref="F8:F13"/>
    <mergeCell ref="A14:A19"/>
    <mergeCell ref="B14:B19"/>
    <mergeCell ref="C14:C19"/>
    <mergeCell ref="F14:F19"/>
    <mergeCell ref="A20:A25"/>
    <mergeCell ref="B20:B25"/>
    <mergeCell ref="C20:C25"/>
    <mergeCell ref="F20:F25"/>
    <mergeCell ref="F56:F61"/>
    <mergeCell ref="A62:A67"/>
    <mergeCell ref="B62:B67"/>
    <mergeCell ref="C62:C67"/>
    <mergeCell ref="A68:A73"/>
    <mergeCell ref="B68:B73"/>
    <mergeCell ref="C68:C73"/>
    <mergeCell ref="F68:F73"/>
    <mergeCell ref="F62:F67"/>
    <mergeCell ref="A74:A79"/>
    <mergeCell ref="B74:B79"/>
    <mergeCell ref="C74:C79"/>
    <mergeCell ref="F74:F79"/>
    <mergeCell ref="A80:A85"/>
    <mergeCell ref="B80:B85"/>
    <mergeCell ref="C80:C85"/>
    <mergeCell ref="F80:F85"/>
    <mergeCell ref="A86:A91"/>
    <mergeCell ref="B86:B91"/>
    <mergeCell ref="C86:C91"/>
    <mergeCell ref="F98:F103"/>
    <mergeCell ref="F146:F151"/>
    <mergeCell ref="F152:F157"/>
    <mergeCell ref="F158:F163"/>
    <mergeCell ref="F164:F169"/>
    <mergeCell ref="B104:B109"/>
    <mergeCell ref="C104:C109"/>
    <mergeCell ref="A104:A109"/>
    <mergeCell ref="A110:A115"/>
    <mergeCell ref="B110:B115"/>
    <mergeCell ref="C110:C115"/>
    <mergeCell ref="C140:C145"/>
    <mergeCell ref="A164:A169"/>
    <mergeCell ref="B164:B169"/>
    <mergeCell ref="C164:C169"/>
    <mergeCell ref="B146:B151"/>
    <mergeCell ref="C146:C151"/>
    <mergeCell ref="A152:A157"/>
    <mergeCell ref="B152:B157"/>
    <mergeCell ref="C152:C157"/>
    <mergeCell ref="A158:A163"/>
    <mergeCell ref="A98:A103"/>
    <mergeCell ref="B98:B103"/>
    <mergeCell ref="C98:C103"/>
    <mergeCell ref="F357:F362"/>
    <mergeCell ref="F339:F344"/>
    <mergeCell ref="A327:A332"/>
    <mergeCell ref="B327:B332"/>
    <mergeCell ref="A351:A356"/>
    <mergeCell ref="B351:B356"/>
    <mergeCell ref="B266:B271"/>
    <mergeCell ref="B272:B277"/>
    <mergeCell ref="C266:C271"/>
    <mergeCell ref="C272:C277"/>
    <mergeCell ref="B315:B320"/>
    <mergeCell ref="F345:F350"/>
    <mergeCell ref="A315:A320"/>
    <mergeCell ref="F351:F356"/>
    <mergeCell ref="A357:A362"/>
    <mergeCell ref="B357:B362"/>
    <mergeCell ref="C357:C362"/>
    <mergeCell ref="A345:A350"/>
    <mergeCell ref="B345:B350"/>
    <mergeCell ref="C351:C356"/>
    <mergeCell ref="B339:B344"/>
    <mergeCell ref="C339:C344"/>
    <mergeCell ref="C315:C320"/>
    <mergeCell ref="A321:A326"/>
    <mergeCell ref="A236:A241"/>
    <mergeCell ref="B236:B241"/>
    <mergeCell ref="C236:C241"/>
    <mergeCell ref="F236:F241"/>
    <mergeCell ref="F272:F283"/>
    <mergeCell ref="F266:F271"/>
    <mergeCell ref="A278:A283"/>
    <mergeCell ref="F242:F247"/>
    <mergeCell ref="A248:A253"/>
    <mergeCell ref="B248:B253"/>
    <mergeCell ref="B242:B247"/>
    <mergeCell ref="F474:F479"/>
    <mergeCell ref="A382:A387"/>
    <mergeCell ref="B382:B387"/>
    <mergeCell ref="C382:C387"/>
    <mergeCell ref="B468:B473"/>
    <mergeCell ref="F468:F473"/>
    <mergeCell ref="C468:C473"/>
    <mergeCell ref="B462:B467"/>
    <mergeCell ref="C462:C467"/>
    <mergeCell ref="F462:F467"/>
    <mergeCell ref="A388:A393"/>
    <mergeCell ref="B388:B393"/>
    <mergeCell ref="A468:A473"/>
    <mergeCell ref="B425:B430"/>
    <mergeCell ref="B419:B424"/>
    <mergeCell ref="F395:F400"/>
    <mergeCell ref="A455:A460"/>
    <mergeCell ref="B455:B460"/>
    <mergeCell ref="F455:F460"/>
    <mergeCell ref="C455:C460"/>
    <mergeCell ref="C395:C400"/>
    <mergeCell ref="F413:F418"/>
    <mergeCell ref="F419:F424"/>
    <mergeCell ref="F388:F393"/>
    <mergeCell ref="A498:F498"/>
    <mergeCell ref="A333:A338"/>
    <mergeCell ref="B333:B338"/>
    <mergeCell ref="C333:C338"/>
    <mergeCell ref="F333:F338"/>
    <mergeCell ref="A486:A491"/>
    <mergeCell ref="A492:A497"/>
    <mergeCell ref="B486:B491"/>
    <mergeCell ref="B492:B497"/>
    <mergeCell ref="C486:C491"/>
    <mergeCell ref="C492:C497"/>
    <mergeCell ref="F486:F491"/>
    <mergeCell ref="F492:F497"/>
    <mergeCell ref="A480:A485"/>
    <mergeCell ref="B480:B485"/>
    <mergeCell ref="C480:C485"/>
    <mergeCell ref="F480:F485"/>
    <mergeCell ref="A461:F461"/>
    <mergeCell ref="F425:F430"/>
    <mergeCell ref="F443:F448"/>
    <mergeCell ref="A462:A467"/>
    <mergeCell ref="A474:A479"/>
    <mergeCell ref="B474:B479"/>
    <mergeCell ref="C474:C479"/>
  </mergeCells>
  <printOptions horizontalCentered="1" verticalCentered="1"/>
  <pageMargins left="0.31496062992125984" right="0.31496062992125984" top="0.35433070866141736" bottom="0.35433070866141736" header="0" footer="0"/>
  <pageSetup paperSize="9" scale="84" fitToHeight="0" orientation="landscape" r:id="rId1"/>
  <rowBreaks count="25" manualBreakCount="25">
    <brk id="19" max="16383" man="1"/>
    <brk id="43" max="16383" man="1"/>
    <brk id="73" max="16383" man="1"/>
    <brk id="82" max="16383" man="1"/>
    <brk id="97" max="16383" man="1"/>
    <brk id="115" max="16383" man="1"/>
    <brk id="133" max="16383" man="1"/>
    <brk id="151" max="16383" man="1"/>
    <brk id="175" max="16383" man="1"/>
    <brk id="187" max="16383" man="1"/>
    <brk id="204" max="16383" man="1"/>
    <brk id="223" max="16383" man="1"/>
    <brk id="247" max="16383" man="1"/>
    <brk id="277" max="16383" man="1"/>
    <brk id="296" max="16383" man="1"/>
    <brk id="320" max="16383" man="1"/>
    <brk id="344" max="16383" man="1"/>
    <brk id="368" max="16383" man="1"/>
    <brk id="387" max="16383" man="1"/>
    <brk id="412" max="16383" man="1"/>
    <brk id="430" max="16383" man="1"/>
    <brk id="448" max="16383" man="1"/>
    <brk id="473" max="16383" man="1"/>
    <brk id="497" max="16383" man="1"/>
    <brk id="5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J476"/>
  <sheetViews>
    <sheetView tabSelected="1" view="pageBreakPreview" topLeftCell="A169" zoomScaleNormal="80" zoomScaleSheetLayoutView="100" workbookViewId="0">
      <selection activeCell="R173" sqref="R173"/>
    </sheetView>
  </sheetViews>
  <sheetFormatPr defaultRowHeight="12.75" x14ac:dyDescent="0.2"/>
  <cols>
    <col min="1" max="1" width="7.140625" style="73" customWidth="1"/>
    <col min="2" max="2" width="28" style="1" customWidth="1"/>
    <col min="3" max="3" width="12.85546875" style="1" customWidth="1"/>
    <col min="4" max="4" width="15.85546875" style="1" customWidth="1"/>
    <col min="5" max="5" width="18.28515625" style="1" customWidth="1"/>
    <col min="6" max="6" width="13" style="1" customWidth="1"/>
    <col min="7" max="7" width="13.42578125" style="13" customWidth="1"/>
    <col min="8" max="8" width="13.28515625" style="13" customWidth="1"/>
    <col min="9" max="9" width="12.28515625" style="1" customWidth="1"/>
    <col min="10" max="10" width="12.42578125" style="1" customWidth="1"/>
    <col min="11" max="11" width="12" style="1" customWidth="1"/>
    <col min="12" max="12" width="19.42578125" style="75" customWidth="1"/>
    <col min="13" max="13" width="26.28515625" style="75" customWidth="1"/>
    <col min="14" max="16384" width="9.140625" style="1"/>
  </cols>
  <sheetData>
    <row r="1" spans="1:28" ht="67.5" customHeight="1" x14ac:dyDescent="0.2">
      <c r="K1" s="137" t="s">
        <v>463</v>
      </c>
      <c r="L1" s="175"/>
      <c r="M1" s="175"/>
    </row>
    <row r="2" spans="1:28" ht="67.5" customHeight="1" x14ac:dyDescent="0.2">
      <c r="E2" s="176"/>
      <c r="F2" s="57"/>
      <c r="G2" s="16"/>
      <c r="H2" s="16"/>
      <c r="I2" s="57"/>
      <c r="J2" s="57"/>
      <c r="K2" s="137" t="s">
        <v>157</v>
      </c>
      <c r="L2" s="175"/>
      <c r="M2" s="175"/>
    </row>
    <row r="3" spans="1:28" ht="21.75" customHeight="1" x14ac:dyDescent="0.2">
      <c r="E3" s="57"/>
      <c r="F3" s="57"/>
      <c r="G3" s="16"/>
      <c r="H3" s="16"/>
      <c r="I3" s="57"/>
      <c r="J3" s="57"/>
      <c r="K3" s="137"/>
      <c r="L3" s="177"/>
      <c r="M3" s="177"/>
    </row>
    <row r="4" spans="1:28" s="9" customFormat="1" ht="15.75" customHeight="1" x14ac:dyDescent="0.2">
      <c r="A4" s="93" t="s">
        <v>40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28" s="9" customFormat="1" ht="15.75" customHeight="1" x14ac:dyDescent="0.2">
      <c r="A5" s="93" t="s">
        <v>78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</row>
    <row r="6" spans="1:28" s="9" customFormat="1" ht="9" customHeight="1" x14ac:dyDescent="0.2">
      <c r="A6" s="178"/>
      <c r="B6" s="11"/>
      <c r="C6" s="11"/>
      <c r="D6" s="11"/>
      <c r="E6" s="179"/>
      <c r="F6" s="179"/>
      <c r="G6" s="179"/>
      <c r="H6" s="179"/>
      <c r="I6" s="179"/>
      <c r="J6" s="179"/>
    </row>
    <row r="7" spans="1:28" ht="15" customHeight="1" x14ac:dyDescent="0.2">
      <c r="A7" s="180" t="s">
        <v>39</v>
      </c>
      <c r="B7" s="94" t="s">
        <v>99</v>
      </c>
      <c r="C7" s="94" t="s">
        <v>38</v>
      </c>
      <c r="D7" s="94" t="s">
        <v>37</v>
      </c>
      <c r="E7" s="181" t="s">
        <v>69</v>
      </c>
      <c r="F7" s="182" t="s">
        <v>36</v>
      </c>
      <c r="G7" s="182" t="s">
        <v>35</v>
      </c>
      <c r="H7" s="182"/>
      <c r="I7" s="182"/>
      <c r="J7" s="182"/>
      <c r="K7" s="182"/>
      <c r="L7" s="94" t="s">
        <v>34</v>
      </c>
      <c r="M7" s="94" t="s">
        <v>33</v>
      </c>
    </row>
    <row r="8" spans="1:28" ht="136.5" customHeight="1" x14ac:dyDescent="0.2">
      <c r="A8" s="180"/>
      <c r="B8" s="94"/>
      <c r="C8" s="94"/>
      <c r="D8" s="94"/>
      <c r="E8" s="181"/>
      <c r="F8" s="182"/>
      <c r="G8" s="183" t="s">
        <v>98</v>
      </c>
      <c r="H8" s="183" t="s">
        <v>94</v>
      </c>
      <c r="I8" s="183" t="s">
        <v>95</v>
      </c>
      <c r="J8" s="183" t="s">
        <v>96</v>
      </c>
      <c r="K8" s="183" t="s">
        <v>97</v>
      </c>
      <c r="L8" s="94"/>
      <c r="M8" s="94"/>
    </row>
    <row r="9" spans="1:28" s="8" customFormat="1" ht="11.25" x14ac:dyDescent="0.2">
      <c r="A9" s="184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6">
        <v>12</v>
      </c>
      <c r="M9" s="36">
        <v>13</v>
      </c>
    </row>
    <row r="10" spans="1:28" s="3" customFormat="1" ht="29.25" customHeight="1" x14ac:dyDescent="0.2">
      <c r="A10" s="108" t="s">
        <v>129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s="3" customFormat="1" ht="18.75" customHeight="1" x14ac:dyDescent="0.2">
      <c r="A11" s="185" t="s">
        <v>26</v>
      </c>
      <c r="B11" s="97" t="s">
        <v>233</v>
      </c>
      <c r="C11" s="108" t="s">
        <v>79</v>
      </c>
      <c r="D11" s="186" t="s">
        <v>4</v>
      </c>
      <c r="E11" s="5">
        <f t="shared" ref="E11:F11" si="0">E12+E13+E14+E15</f>
        <v>3446.9</v>
      </c>
      <c r="F11" s="5">
        <f t="shared" si="0"/>
        <v>8117.5</v>
      </c>
      <c r="G11" s="5">
        <f>G12+G13+G14+G15</f>
        <v>586.6</v>
      </c>
      <c r="H11" s="5">
        <f>H12+H13+H14+H15</f>
        <v>3110.9</v>
      </c>
      <c r="I11" s="5">
        <f t="shared" ref="I11:K11" si="1">I12+I13+I14+I15</f>
        <v>1060</v>
      </c>
      <c r="J11" s="5">
        <f t="shared" si="1"/>
        <v>1680</v>
      </c>
      <c r="K11" s="5">
        <f t="shared" si="1"/>
        <v>1680</v>
      </c>
      <c r="L11" s="108"/>
      <c r="M11" s="108" t="s">
        <v>100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s="3" customFormat="1" ht="48" customHeight="1" x14ac:dyDescent="0.2">
      <c r="A12" s="185"/>
      <c r="B12" s="98"/>
      <c r="C12" s="108"/>
      <c r="D12" s="186" t="s">
        <v>3</v>
      </c>
      <c r="E12" s="5">
        <f t="shared" ref="E12:H13" si="2">E17+E22+E27</f>
        <v>0</v>
      </c>
      <c r="F12" s="5">
        <f t="shared" si="2"/>
        <v>0</v>
      </c>
      <c r="G12" s="5">
        <f t="shared" si="2"/>
        <v>0</v>
      </c>
      <c r="H12" s="5">
        <f t="shared" si="2"/>
        <v>0</v>
      </c>
      <c r="I12" s="5">
        <f t="shared" ref="I12:K12" si="3">I17+I22+I27</f>
        <v>0</v>
      </c>
      <c r="J12" s="5">
        <f t="shared" si="3"/>
        <v>0</v>
      </c>
      <c r="K12" s="5">
        <f t="shared" si="3"/>
        <v>0</v>
      </c>
      <c r="L12" s="108"/>
      <c r="M12" s="108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s="3" customFormat="1" ht="60.75" customHeight="1" x14ac:dyDescent="0.2">
      <c r="A13" s="185"/>
      <c r="B13" s="98"/>
      <c r="C13" s="108"/>
      <c r="D13" s="186" t="s">
        <v>2</v>
      </c>
      <c r="E13" s="5">
        <f t="shared" si="2"/>
        <v>0</v>
      </c>
      <c r="F13" s="5">
        <f t="shared" si="2"/>
        <v>0</v>
      </c>
      <c r="G13" s="5">
        <f t="shared" si="2"/>
        <v>0</v>
      </c>
      <c r="H13" s="5">
        <f t="shared" si="2"/>
        <v>0</v>
      </c>
      <c r="I13" s="5">
        <f t="shared" ref="I13:K13" si="4">I18+I23+I28</f>
        <v>0</v>
      </c>
      <c r="J13" s="5">
        <f t="shared" si="4"/>
        <v>0</v>
      </c>
      <c r="K13" s="5">
        <f t="shared" si="4"/>
        <v>0</v>
      </c>
      <c r="L13" s="108"/>
      <c r="M13" s="108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s="3" customFormat="1" ht="78.75" customHeight="1" x14ac:dyDescent="0.2">
      <c r="A14" s="185"/>
      <c r="B14" s="98"/>
      <c r="C14" s="108"/>
      <c r="D14" s="186" t="s">
        <v>1</v>
      </c>
      <c r="E14" s="5">
        <f>E19+E24+E29</f>
        <v>3446.9</v>
      </c>
      <c r="F14" s="5">
        <f>G14+H14+I14+J14+K14</f>
        <v>8117.5</v>
      </c>
      <c r="G14" s="5">
        <f>SUM(G19+G24+G29)</f>
        <v>586.6</v>
      </c>
      <c r="H14" s="5">
        <f>H19+H24+H29</f>
        <v>3110.9</v>
      </c>
      <c r="I14" s="5">
        <f t="shared" ref="I14:K14" si="5">I19+I24+I29</f>
        <v>1060</v>
      </c>
      <c r="J14" s="5">
        <f t="shared" si="5"/>
        <v>1680</v>
      </c>
      <c r="K14" s="5">
        <f t="shared" si="5"/>
        <v>1680</v>
      </c>
      <c r="L14" s="108"/>
      <c r="M14" s="108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s="3" customFormat="1" ht="33" customHeight="1" x14ac:dyDescent="0.2">
      <c r="A15" s="185"/>
      <c r="B15" s="99"/>
      <c r="C15" s="108"/>
      <c r="D15" s="186" t="s">
        <v>0</v>
      </c>
      <c r="E15" s="5">
        <f>E20+E25+E30</f>
        <v>0</v>
      </c>
      <c r="F15" s="5">
        <f>F20+F25+F30</f>
        <v>0</v>
      </c>
      <c r="G15" s="5">
        <f>G20+G25+G30</f>
        <v>0</v>
      </c>
      <c r="H15" s="5">
        <f>H20+H25+H30</f>
        <v>0</v>
      </c>
      <c r="I15" s="5">
        <f t="shared" ref="I15:K15" si="6">I20+I25+I30</f>
        <v>0</v>
      </c>
      <c r="J15" s="5">
        <f t="shared" si="6"/>
        <v>0</v>
      </c>
      <c r="K15" s="5">
        <f t="shared" si="6"/>
        <v>0</v>
      </c>
      <c r="L15" s="108"/>
      <c r="M15" s="108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s="3" customFormat="1" ht="21.75" customHeight="1" x14ac:dyDescent="0.2">
      <c r="A16" s="185" t="s">
        <v>31</v>
      </c>
      <c r="B16" s="187" t="s">
        <v>200</v>
      </c>
      <c r="C16" s="108" t="s">
        <v>79</v>
      </c>
      <c r="D16" s="186" t="s">
        <v>4</v>
      </c>
      <c r="E16" s="5">
        <f t="shared" ref="E16" si="7">SUM(E17:E20)</f>
        <v>0</v>
      </c>
      <c r="F16" s="5">
        <f t="shared" ref="F16:K16" si="8">F17+F18+F19+F20</f>
        <v>90</v>
      </c>
      <c r="G16" s="5">
        <f t="shared" si="8"/>
        <v>0</v>
      </c>
      <c r="H16" s="5">
        <f t="shared" si="8"/>
        <v>0</v>
      </c>
      <c r="I16" s="5">
        <f t="shared" si="8"/>
        <v>30</v>
      </c>
      <c r="J16" s="5">
        <f t="shared" si="8"/>
        <v>30</v>
      </c>
      <c r="K16" s="5">
        <f t="shared" si="8"/>
        <v>30</v>
      </c>
      <c r="L16" s="108" t="s">
        <v>8</v>
      </c>
      <c r="M16" s="108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s="3" customFormat="1" ht="51" customHeight="1" x14ac:dyDescent="0.2">
      <c r="A17" s="185"/>
      <c r="B17" s="187"/>
      <c r="C17" s="108"/>
      <c r="D17" s="186" t="s">
        <v>3</v>
      </c>
      <c r="E17" s="5">
        <v>0</v>
      </c>
      <c r="F17" s="5">
        <f t="shared" ref="F17:F20" si="9">G17+H17+I17+J17+K17</f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108"/>
      <c r="M17" s="108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s="3" customFormat="1" ht="60" customHeight="1" x14ac:dyDescent="0.2">
      <c r="A18" s="185"/>
      <c r="B18" s="187"/>
      <c r="C18" s="108"/>
      <c r="D18" s="186" t="s">
        <v>2</v>
      </c>
      <c r="E18" s="5">
        <v>0</v>
      </c>
      <c r="F18" s="5">
        <f t="shared" si="9"/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108"/>
      <c r="M18" s="108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s="3" customFormat="1" ht="78.75" customHeight="1" x14ac:dyDescent="0.2">
      <c r="A19" s="185"/>
      <c r="B19" s="187"/>
      <c r="C19" s="108"/>
      <c r="D19" s="186" t="s">
        <v>1</v>
      </c>
      <c r="E19" s="5">
        <v>0</v>
      </c>
      <c r="F19" s="5">
        <f t="shared" si="9"/>
        <v>90</v>
      </c>
      <c r="G19" s="5">
        <v>0</v>
      </c>
      <c r="H19" s="5">
        <v>0</v>
      </c>
      <c r="I19" s="5">
        <v>30</v>
      </c>
      <c r="J19" s="5">
        <v>30</v>
      </c>
      <c r="K19" s="5">
        <v>30</v>
      </c>
      <c r="L19" s="108"/>
      <c r="M19" s="108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s="3" customFormat="1" ht="35.25" customHeight="1" x14ac:dyDescent="0.2">
      <c r="A20" s="185"/>
      <c r="B20" s="187"/>
      <c r="C20" s="108"/>
      <c r="D20" s="186" t="s">
        <v>0</v>
      </c>
      <c r="E20" s="5">
        <v>0</v>
      </c>
      <c r="F20" s="5">
        <f t="shared" si="9"/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108"/>
      <c r="M20" s="108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s="3" customFormat="1" ht="23.25" customHeight="1" x14ac:dyDescent="0.2">
      <c r="A21" s="185" t="s">
        <v>61</v>
      </c>
      <c r="B21" s="107" t="s">
        <v>201</v>
      </c>
      <c r="C21" s="108" t="s">
        <v>79</v>
      </c>
      <c r="D21" s="186" t="s">
        <v>4</v>
      </c>
      <c r="E21" s="5">
        <f t="shared" ref="E21" si="10">SUM(E22:E25)</f>
        <v>0</v>
      </c>
      <c r="F21" s="5">
        <f t="shared" ref="F21:K21" si="11">F22+F23+F24+F25</f>
        <v>175</v>
      </c>
      <c r="G21" s="5">
        <f t="shared" si="11"/>
        <v>25</v>
      </c>
      <c r="H21" s="5">
        <f t="shared" si="11"/>
        <v>0</v>
      </c>
      <c r="I21" s="5">
        <f t="shared" si="11"/>
        <v>50</v>
      </c>
      <c r="J21" s="5">
        <f t="shared" si="11"/>
        <v>50</v>
      </c>
      <c r="K21" s="5">
        <f t="shared" si="11"/>
        <v>50</v>
      </c>
      <c r="L21" s="100" t="s">
        <v>7</v>
      </c>
      <c r="M21" s="108" t="s">
        <v>9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s="3" customFormat="1" ht="51" customHeight="1" x14ac:dyDescent="0.2">
      <c r="A22" s="185"/>
      <c r="B22" s="107"/>
      <c r="C22" s="108"/>
      <c r="D22" s="186" t="s">
        <v>3</v>
      </c>
      <c r="E22" s="5">
        <v>0</v>
      </c>
      <c r="F22" s="5">
        <f t="shared" ref="F22:F25" si="12">G22+H22+I22+J22+K22</f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101"/>
      <c r="M22" s="108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s="3" customFormat="1" ht="66.75" customHeight="1" x14ac:dyDescent="0.2">
      <c r="A23" s="185"/>
      <c r="B23" s="107"/>
      <c r="C23" s="108"/>
      <c r="D23" s="186" t="s">
        <v>2</v>
      </c>
      <c r="E23" s="5">
        <v>0</v>
      </c>
      <c r="F23" s="5">
        <f t="shared" si="12"/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101"/>
      <c r="M23" s="108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s="3" customFormat="1" ht="77.25" customHeight="1" x14ac:dyDescent="0.2">
      <c r="A24" s="185"/>
      <c r="B24" s="107"/>
      <c r="C24" s="108"/>
      <c r="D24" s="186" t="s">
        <v>1</v>
      </c>
      <c r="E24" s="5">
        <v>0</v>
      </c>
      <c r="F24" s="5">
        <f t="shared" si="12"/>
        <v>175</v>
      </c>
      <c r="G24" s="5">
        <v>25</v>
      </c>
      <c r="H24" s="5">
        <v>0</v>
      </c>
      <c r="I24" s="5">
        <v>50</v>
      </c>
      <c r="J24" s="5">
        <v>50</v>
      </c>
      <c r="K24" s="5">
        <v>50</v>
      </c>
      <c r="L24" s="101"/>
      <c r="M24" s="108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s="3" customFormat="1" ht="36.75" customHeight="1" x14ac:dyDescent="0.2">
      <c r="A25" s="185"/>
      <c r="B25" s="107"/>
      <c r="C25" s="108"/>
      <c r="D25" s="186" t="s">
        <v>0</v>
      </c>
      <c r="E25" s="5">
        <v>0</v>
      </c>
      <c r="F25" s="5">
        <f t="shared" si="12"/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102"/>
      <c r="M25" s="108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s="3" customFormat="1" ht="21.75" customHeight="1" x14ac:dyDescent="0.2">
      <c r="A26" s="185" t="s">
        <v>72</v>
      </c>
      <c r="B26" s="107" t="s">
        <v>202</v>
      </c>
      <c r="C26" s="108" t="s">
        <v>79</v>
      </c>
      <c r="D26" s="186" t="s">
        <v>4</v>
      </c>
      <c r="E26" s="5">
        <f t="shared" ref="E26:F26" si="13">E27+E28+E29+E30</f>
        <v>3446.9</v>
      </c>
      <c r="F26" s="5">
        <f t="shared" si="13"/>
        <v>7852.5</v>
      </c>
      <c r="G26" s="5">
        <f>G27+G28+G29+G30</f>
        <v>561.6</v>
      </c>
      <c r="H26" s="5">
        <f t="shared" ref="H26:K26" si="14">H27+H28+H29+H30</f>
        <v>3110.9</v>
      </c>
      <c r="I26" s="5">
        <f t="shared" si="14"/>
        <v>980</v>
      </c>
      <c r="J26" s="5">
        <f t="shared" si="14"/>
        <v>1600</v>
      </c>
      <c r="K26" s="5">
        <f t="shared" si="14"/>
        <v>1600</v>
      </c>
      <c r="L26" s="108" t="s">
        <v>152</v>
      </c>
      <c r="M26" s="108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s="3" customFormat="1" ht="43.5" customHeight="1" x14ac:dyDescent="0.2">
      <c r="A27" s="185"/>
      <c r="B27" s="107"/>
      <c r="C27" s="108"/>
      <c r="D27" s="186" t="s">
        <v>3</v>
      </c>
      <c r="E27" s="5">
        <v>0</v>
      </c>
      <c r="F27" s="5">
        <f t="shared" ref="F27:F28" si="15">G27+H27+I27+J27+K27</f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108"/>
      <c r="M27" s="108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s="3" customFormat="1" ht="60" customHeight="1" x14ac:dyDescent="0.2">
      <c r="A28" s="185"/>
      <c r="B28" s="107"/>
      <c r="C28" s="108"/>
      <c r="D28" s="186" t="s">
        <v>2</v>
      </c>
      <c r="E28" s="5">
        <v>0</v>
      </c>
      <c r="F28" s="5">
        <f t="shared" si="15"/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108"/>
      <c r="M28" s="108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s="3" customFormat="1" ht="76.5" customHeight="1" x14ac:dyDescent="0.2">
      <c r="A29" s="185"/>
      <c r="B29" s="107"/>
      <c r="C29" s="108"/>
      <c r="D29" s="186" t="s">
        <v>1</v>
      </c>
      <c r="E29" s="5">
        <v>3446.9</v>
      </c>
      <c r="F29" s="5">
        <f>SUM(G29:K29)</f>
        <v>7852.5</v>
      </c>
      <c r="G29" s="5">
        <v>561.6</v>
      </c>
      <c r="H29" s="5">
        <v>3110.9</v>
      </c>
      <c r="I29" s="5">
        <v>980</v>
      </c>
      <c r="J29" s="5">
        <v>1600</v>
      </c>
      <c r="K29" s="5">
        <v>1600</v>
      </c>
      <c r="L29" s="108"/>
      <c r="M29" s="108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s="3" customFormat="1" ht="40.5" customHeight="1" x14ac:dyDescent="0.2">
      <c r="A30" s="185"/>
      <c r="B30" s="107"/>
      <c r="C30" s="108"/>
      <c r="D30" s="186" t="s">
        <v>0</v>
      </c>
      <c r="E30" s="5">
        <v>0</v>
      </c>
      <c r="F30" s="5">
        <f t="shared" ref="F30" si="16">G30+H30+I30+J30+K30</f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108"/>
      <c r="M30" s="108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s="3" customFormat="1" ht="23.25" customHeight="1" x14ac:dyDescent="0.2">
      <c r="A31" s="185" t="s">
        <v>20</v>
      </c>
      <c r="B31" s="107" t="s">
        <v>199</v>
      </c>
      <c r="C31" s="108" t="s">
        <v>79</v>
      </c>
      <c r="D31" s="186" t="s">
        <v>4</v>
      </c>
      <c r="E31" s="5">
        <f>SUM(E32:E35)</f>
        <v>2900.5</v>
      </c>
      <c r="F31" s="5">
        <f>SUM(F32:F35)</f>
        <v>65129.7</v>
      </c>
      <c r="G31" s="5">
        <f>SUM(G32:G35)</f>
        <v>14437.5</v>
      </c>
      <c r="H31" s="5">
        <f>SUM(H32:H35)</f>
        <v>10096.4</v>
      </c>
      <c r="I31" s="5">
        <f t="shared" ref="I31:K31" si="17">SUM(I32:I35)</f>
        <v>13478.6</v>
      </c>
      <c r="J31" s="5">
        <f t="shared" si="17"/>
        <v>13558.6</v>
      </c>
      <c r="K31" s="5">
        <f t="shared" si="17"/>
        <v>13558.6</v>
      </c>
      <c r="L31" s="108"/>
      <c r="M31" s="108" t="s">
        <v>108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s="3" customFormat="1" ht="50.25" customHeight="1" x14ac:dyDescent="0.2">
      <c r="A32" s="185"/>
      <c r="B32" s="107"/>
      <c r="C32" s="108"/>
      <c r="D32" s="186" t="s">
        <v>3</v>
      </c>
      <c r="E32" s="5">
        <f>E37+E42+E47+E52+E57</f>
        <v>0</v>
      </c>
      <c r="F32" s="5">
        <v>0</v>
      </c>
      <c r="G32" s="5">
        <f t="shared" ref="G32:H35" si="18">G37+G42+G47+G52+G57</f>
        <v>0</v>
      </c>
      <c r="H32" s="5">
        <f t="shared" si="18"/>
        <v>0</v>
      </c>
      <c r="I32" s="5">
        <f t="shared" ref="I32:K32" si="19">I37+I42+I47+I52+I57</f>
        <v>0</v>
      </c>
      <c r="J32" s="5">
        <f t="shared" si="19"/>
        <v>0</v>
      </c>
      <c r="K32" s="5">
        <f t="shared" si="19"/>
        <v>0</v>
      </c>
      <c r="L32" s="108"/>
      <c r="M32" s="108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s="3" customFormat="1" ht="60.75" customHeight="1" x14ac:dyDescent="0.2">
      <c r="A33" s="185"/>
      <c r="B33" s="107"/>
      <c r="C33" s="108"/>
      <c r="D33" s="186" t="s">
        <v>2</v>
      </c>
      <c r="E33" s="5">
        <f>E38+E43+E48+E53+E58</f>
        <v>0</v>
      </c>
      <c r="F33" s="5">
        <v>0</v>
      </c>
      <c r="G33" s="5">
        <f t="shared" si="18"/>
        <v>0</v>
      </c>
      <c r="H33" s="5">
        <f t="shared" si="18"/>
        <v>0</v>
      </c>
      <c r="I33" s="5">
        <f t="shared" ref="I33:K33" si="20">I38+I43+I48+I53+I58</f>
        <v>0</v>
      </c>
      <c r="J33" s="5">
        <f t="shared" si="20"/>
        <v>0</v>
      </c>
      <c r="K33" s="5">
        <f t="shared" si="20"/>
        <v>0</v>
      </c>
      <c r="L33" s="108"/>
      <c r="M33" s="108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s="3" customFormat="1" ht="75" customHeight="1" x14ac:dyDescent="0.2">
      <c r="A34" s="185"/>
      <c r="B34" s="107"/>
      <c r="C34" s="108"/>
      <c r="D34" s="186" t="s">
        <v>1</v>
      </c>
      <c r="E34" s="5">
        <f>E39+E44+E49+E54+E59</f>
        <v>2900.5</v>
      </c>
      <c r="F34" s="5">
        <f>SUM(G34:K34)</f>
        <v>65129.7</v>
      </c>
      <c r="G34" s="5">
        <f t="shared" si="18"/>
        <v>14437.5</v>
      </c>
      <c r="H34" s="5">
        <f t="shared" si="18"/>
        <v>10096.4</v>
      </c>
      <c r="I34" s="5">
        <f t="shared" ref="I34:K34" si="21">I39+I44+I49+I54+I59</f>
        <v>13478.6</v>
      </c>
      <c r="J34" s="5">
        <f t="shared" si="21"/>
        <v>13558.6</v>
      </c>
      <c r="K34" s="5">
        <f t="shared" si="21"/>
        <v>13558.6</v>
      </c>
      <c r="L34" s="108"/>
      <c r="M34" s="108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s="3" customFormat="1" ht="35.25" customHeight="1" x14ac:dyDescent="0.2">
      <c r="A35" s="185"/>
      <c r="B35" s="107"/>
      <c r="C35" s="108"/>
      <c r="D35" s="186" t="s">
        <v>0</v>
      </c>
      <c r="E35" s="5">
        <f>E40+E45+E50+E55+E60</f>
        <v>0</v>
      </c>
      <c r="F35" s="5">
        <v>0</v>
      </c>
      <c r="G35" s="5">
        <f t="shared" si="18"/>
        <v>0</v>
      </c>
      <c r="H35" s="5">
        <f t="shared" si="18"/>
        <v>0</v>
      </c>
      <c r="I35" s="5">
        <f t="shared" ref="I35:K35" si="22">I40+I45+I50+I55+I60</f>
        <v>0</v>
      </c>
      <c r="J35" s="5">
        <f t="shared" si="22"/>
        <v>0</v>
      </c>
      <c r="K35" s="5">
        <f t="shared" si="22"/>
        <v>0</v>
      </c>
      <c r="L35" s="108"/>
      <c r="M35" s="108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s="3" customFormat="1" ht="19.5" customHeight="1" x14ac:dyDescent="0.2">
      <c r="A36" s="185" t="s">
        <v>30</v>
      </c>
      <c r="B36" s="107" t="s">
        <v>203</v>
      </c>
      <c r="C36" s="108" t="s">
        <v>79</v>
      </c>
      <c r="D36" s="186" t="s">
        <v>4</v>
      </c>
      <c r="E36" s="5">
        <f t="shared" ref="E36" si="23">SUM(E37:E40)</f>
        <v>0</v>
      </c>
      <c r="F36" s="5">
        <f t="shared" ref="F36:K36" si="24">F37+F38+F39+F40</f>
        <v>0</v>
      </c>
      <c r="G36" s="5">
        <f t="shared" si="24"/>
        <v>0</v>
      </c>
      <c r="H36" s="5">
        <f t="shared" si="24"/>
        <v>0</v>
      </c>
      <c r="I36" s="5">
        <f t="shared" si="24"/>
        <v>0</v>
      </c>
      <c r="J36" s="5">
        <f t="shared" si="24"/>
        <v>0</v>
      </c>
      <c r="K36" s="5">
        <f t="shared" si="24"/>
        <v>0</v>
      </c>
      <c r="L36" s="108" t="s">
        <v>7</v>
      </c>
      <c r="M36" s="108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s="3" customFormat="1" ht="43.5" customHeight="1" x14ac:dyDescent="0.2">
      <c r="A37" s="185"/>
      <c r="B37" s="107"/>
      <c r="C37" s="108"/>
      <c r="D37" s="186" t="s">
        <v>3</v>
      </c>
      <c r="E37" s="5">
        <v>0</v>
      </c>
      <c r="F37" s="5">
        <f t="shared" ref="F37:F40" si="25">G37+H37+I37+J37+K37</f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108"/>
      <c r="M37" s="108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s="3" customFormat="1" ht="63.75" customHeight="1" x14ac:dyDescent="0.2">
      <c r="A38" s="185"/>
      <c r="B38" s="107"/>
      <c r="C38" s="108"/>
      <c r="D38" s="186" t="s">
        <v>2</v>
      </c>
      <c r="E38" s="5">
        <v>0</v>
      </c>
      <c r="F38" s="5">
        <f t="shared" si="25"/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108"/>
      <c r="M38" s="108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s="3" customFormat="1" ht="77.25" customHeight="1" x14ac:dyDescent="0.2">
      <c r="A39" s="185"/>
      <c r="B39" s="107"/>
      <c r="C39" s="108"/>
      <c r="D39" s="186" t="s">
        <v>1</v>
      </c>
      <c r="E39" s="5">
        <v>0</v>
      </c>
      <c r="F39" s="5">
        <f t="shared" si="25"/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108"/>
      <c r="M39" s="108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s="3" customFormat="1" ht="32.25" customHeight="1" x14ac:dyDescent="0.2">
      <c r="A40" s="185"/>
      <c r="B40" s="107"/>
      <c r="C40" s="108"/>
      <c r="D40" s="186" t="s">
        <v>0</v>
      </c>
      <c r="E40" s="5">
        <v>0</v>
      </c>
      <c r="F40" s="5">
        <f t="shared" si="25"/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108"/>
      <c r="M40" s="108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s="3" customFormat="1" ht="19.5" customHeight="1" x14ac:dyDescent="0.2">
      <c r="A41" s="185" t="s">
        <v>29</v>
      </c>
      <c r="B41" s="107" t="s">
        <v>204</v>
      </c>
      <c r="C41" s="108" t="s">
        <v>79</v>
      </c>
      <c r="D41" s="186" t="s">
        <v>4</v>
      </c>
      <c r="E41" s="5">
        <f t="shared" ref="E41" si="26">SUM(E42:E45)</f>
        <v>2900.5</v>
      </c>
      <c r="F41" s="5">
        <f t="shared" ref="F41:K41" si="27">F42+F43+F44+F45</f>
        <v>64914.7</v>
      </c>
      <c r="G41" s="5">
        <f t="shared" si="27"/>
        <v>14382.5</v>
      </c>
      <c r="H41" s="5">
        <f t="shared" si="27"/>
        <v>10096.4</v>
      </c>
      <c r="I41" s="5">
        <f t="shared" si="27"/>
        <v>13478.6</v>
      </c>
      <c r="J41" s="5">
        <f t="shared" si="27"/>
        <v>13478.6</v>
      </c>
      <c r="K41" s="5">
        <f t="shared" si="27"/>
        <v>13478.6</v>
      </c>
      <c r="L41" s="108" t="s">
        <v>7</v>
      </c>
      <c r="M41" s="108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s="3" customFormat="1" ht="51" customHeight="1" x14ac:dyDescent="0.2">
      <c r="A42" s="185"/>
      <c r="B42" s="107"/>
      <c r="C42" s="108"/>
      <c r="D42" s="186" t="s">
        <v>3</v>
      </c>
      <c r="E42" s="5">
        <v>0</v>
      </c>
      <c r="F42" s="5">
        <f t="shared" ref="F42:F45" si="28">G42+H42+I42+J42+K42</f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108"/>
      <c r="M42" s="108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s="3" customFormat="1" ht="63.75" customHeight="1" x14ac:dyDescent="0.2">
      <c r="A43" s="185"/>
      <c r="B43" s="107"/>
      <c r="C43" s="108"/>
      <c r="D43" s="186" t="s">
        <v>2</v>
      </c>
      <c r="E43" s="5">
        <v>0</v>
      </c>
      <c r="F43" s="5">
        <f t="shared" si="28"/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108"/>
      <c r="M43" s="108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s="3" customFormat="1" ht="78" customHeight="1" x14ac:dyDescent="0.2">
      <c r="A44" s="185"/>
      <c r="B44" s="107"/>
      <c r="C44" s="108"/>
      <c r="D44" s="186" t="s">
        <v>1</v>
      </c>
      <c r="E44" s="5">
        <v>2900.5</v>
      </c>
      <c r="F44" s="5">
        <f t="shared" si="28"/>
        <v>64914.7</v>
      </c>
      <c r="G44" s="5">
        <v>14382.5</v>
      </c>
      <c r="H44" s="5">
        <v>10096.4</v>
      </c>
      <c r="I44" s="5">
        <v>13478.6</v>
      </c>
      <c r="J44" s="5">
        <v>13478.6</v>
      </c>
      <c r="K44" s="5">
        <v>13478.6</v>
      </c>
      <c r="L44" s="108"/>
      <c r="M44" s="108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s="3" customFormat="1" ht="33" customHeight="1" x14ac:dyDescent="0.2">
      <c r="A45" s="185"/>
      <c r="B45" s="107"/>
      <c r="C45" s="108"/>
      <c r="D45" s="186" t="s">
        <v>0</v>
      </c>
      <c r="E45" s="5">
        <v>0</v>
      </c>
      <c r="F45" s="5">
        <f t="shared" si="28"/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108"/>
      <c r="M45" s="108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s="3" customFormat="1" ht="15" customHeight="1" x14ac:dyDescent="0.2">
      <c r="A46" s="185" t="s">
        <v>28</v>
      </c>
      <c r="B46" s="114" t="s">
        <v>206</v>
      </c>
      <c r="C46" s="108" t="s">
        <v>79</v>
      </c>
      <c r="D46" s="186" t="s">
        <v>4</v>
      </c>
      <c r="E46" s="5">
        <f t="shared" ref="E46" si="29">SUM(E47:E50)</f>
        <v>0</v>
      </c>
      <c r="F46" s="5">
        <f t="shared" ref="F46:K46" si="30">F47+F48+F49+F50</f>
        <v>155</v>
      </c>
      <c r="G46" s="5">
        <f t="shared" si="30"/>
        <v>55</v>
      </c>
      <c r="H46" s="5">
        <f t="shared" si="30"/>
        <v>0</v>
      </c>
      <c r="I46" s="5">
        <f t="shared" si="30"/>
        <v>0</v>
      </c>
      <c r="J46" s="5">
        <f t="shared" si="30"/>
        <v>50</v>
      </c>
      <c r="K46" s="5">
        <f t="shared" si="30"/>
        <v>50</v>
      </c>
      <c r="L46" s="108" t="s">
        <v>7</v>
      </c>
      <c r="M46" s="108" t="s">
        <v>9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s="3" customFormat="1" ht="45" x14ac:dyDescent="0.2">
      <c r="A47" s="185"/>
      <c r="B47" s="107"/>
      <c r="C47" s="108"/>
      <c r="D47" s="186" t="s">
        <v>3</v>
      </c>
      <c r="E47" s="5">
        <v>0</v>
      </c>
      <c r="F47" s="5">
        <f t="shared" ref="F47:F50" si="31">G47+H47+I47+J47+K47</f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108"/>
      <c r="M47" s="108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s="3" customFormat="1" ht="60" x14ac:dyDescent="0.2">
      <c r="A48" s="185"/>
      <c r="B48" s="107"/>
      <c r="C48" s="108"/>
      <c r="D48" s="186" t="s">
        <v>2</v>
      </c>
      <c r="E48" s="5">
        <v>0</v>
      </c>
      <c r="F48" s="5">
        <f t="shared" si="31"/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108"/>
      <c r="M48" s="108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s="3" customFormat="1" ht="75.75" customHeight="1" x14ac:dyDescent="0.2">
      <c r="A49" s="185"/>
      <c r="B49" s="107"/>
      <c r="C49" s="108"/>
      <c r="D49" s="186" t="s">
        <v>1</v>
      </c>
      <c r="E49" s="5">
        <v>0</v>
      </c>
      <c r="F49" s="5">
        <f t="shared" si="31"/>
        <v>155</v>
      </c>
      <c r="G49" s="5">
        <v>55</v>
      </c>
      <c r="H49" s="5">
        <v>0</v>
      </c>
      <c r="I49" s="5">
        <v>0</v>
      </c>
      <c r="J49" s="5">
        <v>50</v>
      </c>
      <c r="K49" s="5">
        <v>50</v>
      </c>
      <c r="L49" s="108"/>
      <c r="M49" s="108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s="3" customFormat="1" ht="39.75" customHeight="1" x14ac:dyDescent="0.2">
      <c r="A50" s="185"/>
      <c r="B50" s="107"/>
      <c r="C50" s="108"/>
      <c r="D50" s="186" t="s">
        <v>0</v>
      </c>
      <c r="E50" s="5">
        <v>0</v>
      </c>
      <c r="F50" s="5">
        <f t="shared" si="31"/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108"/>
      <c r="M50" s="108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s="3" customFormat="1" ht="21" customHeight="1" x14ac:dyDescent="0.2">
      <c r="A51" s="185" t="s">
        <v>173</v>
      </c>
      <c r="B51" s="97" t="s">
        <v>205</v>
      </c>
      <c r="C51" s="108" t="s">
        <v>79</v>
      </c>
      <c r="D51" s="186" t="s">
        <v>4</v>
      </c>
      <c r="E51" s="5">
        <f t="shared" ref="E51" si="32">SUM(E52:E55)</f>
        <v>0</v>
      </c>
      <c r="F51" s="5">
        <f t="shared" ref="F51:K51" si="33">F52+F53+F54+F55</f>
        <v>60</v>
      </c>
      <c r="G51" s="5">
        <f t="shared" si="33"/>
        <v>0</v>
      </c>
      <c r="H51" s="5">
        <f t="shared" si="33"/>
        <v>0</v>
      </c>
      <c r="I51" s="5">
        <f t="shared" si="33"/>
        <v>0</v>
      </c>
      <c r="J51" s="5">
        <f t="shared" si="33"/>
        <v>30</v>
      </c>
      <c r="K51" s="5">
        <f t="shared" si="33"/>
        <v>30</v>
      </c>
      <c r="L51" s="108" t="s">
        <v>101</v>
      </c>
      <c r="M51" s="100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s="3" customFormat="1" ht="47.25" customHeight="1" x14ac:dyDescent="0.2">
      <c r="A52" s="185"/>
      <c r="B52" s="98"/>
      <c r="C52" s="108"/>
      <c r="D52" s="186" t="s">
        <v>3</v>
      </c>
      <c r="E52" s="5">
        <v>0</v>
      </c>
      <c r="F52" s="5">
        <f t="shared" ref="F52:F55" si="34">G52+H52+I52+J52+K52</f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108"/>
      <c r="M52" s="101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s="3" customFormat="1" ht="61.5" customHeight="1" x14ac:dyDescent="0.2">
      <c r="A53" s="185"/>
      <c r="B53" s="98"/>
      <c r="C53" s="108"/>
      <c r="D53" s="186" t="s">
        <v>2</v>
      </c>
      <c r="E53" s="5">
        <v>0</v>
      </c>
      <c r="F53" s="5">
        <f t="shared" si="34"/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108"/>
      <c r="M53" s="101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s="3" customFormat="1" ht="78.75" customHeight="1" x14ac:dyDescent="0.2">
      <c r="A54" s="185"/>
      <c r="B54" s="98"/>
      <c r="C54" s="108"/>
      <c r="D54" s="186" t="s">
        <v>1</v>
      </c>
      <c r="E54" s="5">
        <v>0</v>
      </c>
      <c r="F54" s="5">
        <f t="shared" si="34"/>
        <v>60</v>
      </c>
      <c r="G54" s="5">
        <v>0</v>
      </c>
      <c r="H54" s="5">
        <v>0</v>
      </c>
      <c r="I54" s="5">
        <v>0</v>
      </c>
      <c r="J54" s="5">
        <v>30</v>
      </c>
      <c r="K54" s="5">
        <v>30</v>
      </c>
      <c r="L54" s="108"/>
      <c r="M54" s="101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s="3" customFormat="1" ht="32.25" customHeight="1" x14ac:dyDescent="0.2">
      <c r="A55" s="185"/>
      <c r="B55" s="99"/>
      <c r="C55" s="108"/>
      <c r="D55" s="186" t="s">
        <v>0</v>
      </c>
      <c r="E55" s="5">
        <v>0</v>
      </c>
      <c r="F55" s="5">
        <f t="shared" si="34"/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108"/>
      <c r="M55" s="102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s="3" customFormat="1" ht="16.5" customHeight="1" x14ac:dyDescent="0.2">
      <c r="A56" s="185" t="s">
        <v>174</v>
      </c>
      <c r="B56" s="97" t="s">
        <v>207</v>
      </c>
      <c r="C56" s="108" t="s">
        <v>79</v>
      </c>
      <c r="D56" s="186" t="s">
        <v>4</v>
      </c>
      <c r="E56" s="5">
        <f t="shared" ref="E56" si="35">SUM(E57:E60)</f>
        <v>0</v>
      </c>
      <c r="F56" s="5">
        <f t="shared" ref="F56:K56" si="36">F57+F58+F59+F60</f>
        <v>0</v>
      </c>
      <c r="G56" s="5">
        <f t="shared" si="36"/>
        <v>0</v>
      </c>
      <c r="H56" s="5">
        <f t="shared" si="36"/>
        <v>0</v>
      </c>
      <c r="I56" s="5">
        <f t="shared" si="36"/>
        <v>0</v>
      </c>
      <c r="J56" s="5">
        <f t="shared" si="36"/>
        <v>0</v>
      </c>
      <c r="K56" s="5">
        <f t="shared" si="36"/>
        <v>0</v>
      </c>
      <c r="L56" s="108" t="s">
        <v>101</v>
      </c>
      <c r="M56" s="108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s="3" customFormat="1" ht="48" customHeight="1" x14ac:dyDescent="0.2">
      <c r="A57" s="185"/>
      <c r="B57" s="98"/>
      <c r="C57" s="108"/>
      <c r="D57" s="186" t="s">
        <v>3</v>
      </c>
      <c r="E57" s="5">
        <v>0</v>
      </c>
      <c r="F57" s="5">
        <f t="shared" ref="F57:F60" si="37">G57+H57+I57+J57+K57</f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108"/>
      <c r="M57" s="108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s="3" customFormat="1" ht="60.75" customHeight="1" x14ac:dyDescent="0.2">
      <c r="A58" s="185"/>
      <c r="B58" s="98"/>
      <c r="C58" s="108"/>
      <c r="D58" s="186" t="s">
        <v>2</v>
      </c>
      <c r="E58" s="5">
        <v>0</v>
      </c>
      <c r="F58" s="5">
        <f t="shared" si="37"/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108"/>
      <c r="M58" s="108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s="3" customFormat="1" ht="75" customHeight="1" x14ac:dyDescent="0.2">
      <c r="A59" s="185"/>
      <c r="B59" s="98"/>
      <c r="C59" s="108"/>
      <c r="D59" s="186" t="s">
        <v>1</v>
      </c>
      <c r="E59" s="5">
        <v>0</v>
      </c>
      <c r="F59" s="5">
        <f t="shared" si="37"/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108"/>
      <c r="M59" s="108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s="3" customFormat="1" ht="32.25" customHeight="1" x14ac:dyDescent="0.2">
      <c r="A60" s="185"/>
      <c r="B60" s="99"/>
      <c r="C60" s="108"/>
      <c r="D60" s="186" t="s">
        <v>0</v>
      </c>
      <c r="E60" s="5">
        <v>0</v>
      </c>
      <c r="F60" s="5">
        <f t="shared" si="37"/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108"/>
      <c r="M60" s="108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s="3" customFormat="1" ht="18" customHeight="1" x14ac:dyDescent="0.2">
      <c r="A61" s="185" t="s">
        <v>16</v>
      </c>
      <c r="B61" s="107" t="s">
        <v>439</v>
      </c>
      <c r="C61" s="108" t="s">
        <v>79</v>
      </c>
      <c r="D61" s="186" t="s">
        <v>4</v>
      </c>
      <c r="E61" s="5">
        <f t="shared" ref="E61:G61" si="38">E62+E63+E64+E65</f>
        <v>50</v>
      </c>
      <c r="F61" s="5">
        <f t="shared" si="38"/>
        <v>254.8</v>
      </c>
      <c r="G61" s="5">
        <f t="shared" si="38"/>
        <v>25</v>
      </c>
      <c r="H61" s="5">
        <f t="shared" ref="H61:K61" si="39">H62+H63+H64+H65</f>
        <v>19.8</v>
      </c>
      <c r="I61" s="5">
        <f t="shared" si="39"/>
        <v>50</v>
      </c>
      <c r="J61" s="5">
        <f t="shared" si="39"/>
        <v>80</v>
      </c>
      <c r="K61" s="5">
        <f t="shared" si="39"/>
        <v>80</v>
      </c>
      <c r="L61" s="108"/>
      <c r="M61" s="97" t="s">
        <v>130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s="3" customFormat="1" ht="47.25" customHeight="1" x14ac:dyDescent="0.2">
      <c r="A62" s="185"/>
      <c r="B62" s="107"/>
      <c r="C62" s="108"/>
      <c r="D62" s="186" t="s">
        <v>3</v>
      </c>
      <c r="E62" s="5">
        <f t="shared" ref="E62:F62" si="40">E67+E72+E77+E82+E87+E92+E97</f>
        <v>0</v>
      </c>
      <c r="F62" s="5">
        <f t="shared" si="40"/>
        <v>0</v>
      </c>
      <c r="G62" s="5">
        <f>G67+G72+G77+G82+G87+G92+G97</f>
        <v>0</v>
      </c>
      <c r="H62" s="5">
        <f t="shared" ref="H62:K62" si="41">H67+H72+H77+H82+H87+H92+H97</f>
        <v>0</v>
      </c>
      <c r="I62" s="5">
        <f t="shared" si="41"/>
        <v>0</v>
      </c>
      <c r="J62" s="5">
        <f t="shared" si="41"/>
        <v>0</v>
      </c>
      <c r="K62" s="5">
        <f t="shared" si="41"/>
        <v>0</v>
      </c>
      <c r="L62" s="108"/>
      <c r="M62" s="98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s="3" customFormat="1" ht="62.25" customHeight="1" x14ac:dyDescent="0.2">
      <c r="A63" s="185"/>
      <c r="B63" s="107"/>
      <c r="C63" s="108"/>
      <c r="D63" s="186" t="s">
        <v>2</v>
      </c>
      <c r="E63" s="5">
        <f t="shared" ref="E63:F63" si="42">E68+E73+E78+E83+E88+E93+E98</f>
        <v>0</v>
      </c>
      <c r="F63" s="5">
        <f t="shared" si="42"/>
        <v>0</v>
      </c>
      <c r="G63" s="5">
        <f>G68+G73+G78+G83+G88+G93+G98</f>
        <v>0</v>
      </c>
      <c r="H63" s="5">
        <f t="shared" ref="H63:K63" si="43">H68+H73+H78+H83+H88+H93+H98</f>
        <v>0</v>
      </c>
      <c r="I63" s="5">
        <f t="shared" si="43"/>
        <v>0</v>
      </c>
      <c r="J63" s="5">
        <f t="shared" si="43"/>
        <v>0</v>
      </c>
      <c r="K63" s="5">
        <f t="shared" si="43"/>
        <v>0</v>
      </c>
      <c r="L63" s="108"/>
      <c r="M63" s="98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s="3" customFormat="1" ht="73.5" customHeight="1" x14ac:dyDescent="0.2">
      <c r="A64" s="185"/>
      <c r="B64" s="107"/>
      <c r="C64" s="108"/>
      <c r="D64" s="186" t="s">
        <v>1</v>
      </c>
      <c r="E64" s="5">
        <f t="shared" ref="E64:K64" si="44">E69+E74+E79+E84+E89+E94+E99+E114</f>
        <v>50</v>
      </c>
      <c r="F64" s="5">
        <f t="shared" si="44"/>
        <v>254.8</v>
      </c>
      <c r="G64" s="5">
        <f t="shared" si="44"/>
        <v>25</v>
      </c>
      <c r="H64" s="5">
        <f t="shared" si="44"/>
        <v>19.8</v>
      </c>
      <c r="I64" s="5">
        <f t="shared" si="44"/>
        <v>50</v>
      </c>
      <c r="J64" s="5">
        <f t="shared" si="44"/>
        <v>80</v>
      </c>
      <c r="K64" s="5">
        <f t="shared" si="44"/>
        <v>80</v>
      </c>
      <c r="L64" s="108"/>
      <c r="M64" s="98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s="3" customFormat="1" ht="31.5" customHeight="1" x14ac:dyDescent="0.2">
      <c r="A65" s="185"/>
      <c r="B65" s="107"/>
      <c r="C65" s="108"/>
      <c r="D65" s="186" t="s">
        <v>0</v>
      </c>
      <c r="E65" s="5">
        <f t="shared" ref="E65:K65" si="45">E70+E75+E80+E85+E90+E95+E100</f>
        <v>0</v>
      </c>
      <c r="F65" s="5">
        <f t="shared" si="45"/>
        <v>0</v>
      </c>
      <c r="G65" s="5">
        <f t="shared" si="45"/>
        <v>0</v>
      </c>
      <c r="H65" s="5">
        <f t="shared" si="45"/>
        <v>0</v>
      </c>
      <c r="I65" s="5">
        <f t="shared" si="45"/>
        <v>0</v>
      </c>
      <c r="J65" s="5">
        <f t="shared" si="45"/>
        <v>0</v>
      </c>
      <c r="K65" s="5">
        <f t="shared" si="45"/>
        <v>0</v>
      </c>
      <c r="L65" s="108"/>
      <c r="M65" s="99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s="3" customFormat="1" ht="30.75" customHeight="1" x14ac:dyDescent="0.2">
      <c r="A66" s="188" t="s">
        <v>32</v>
      </c>
      <c r="B66" s="107" t="s">
        <v>208</v>
      </c>
      <c r="C66" s="108" t="s">
        <v>79</v>
      </c>
      <c r="D66" s="186" t="s">
        <v>4</v>
      </c>
      <c r="E66" s="5">
        <v>0</v>
      </c>
      <c r="F66" s="5">
        <f t="shared" ref="F66" si="46">F67+F68+F69+F70</f>
        <v>0</v>
      </c>
      <c r="G66" s="5">
        <f t="shared" ref="G66" si="47">G67+G68+G69+G70</f>
        <v>0</v>
      </c>
      <c r="H66" s="5">
        <f t="shared" ref="H66" si="48">H67+H68+H69+H70</f>
        <v>0</v>
      </c>
      <c r="I66" s="5">
        <f t="shared" ref="I66" si="49">I67+I68+I69+I70</f>
        <v>0</v>
      </c>
      <c r="J66" s="5">
        <f t="shared" ref="J66" si="50">J67+J68+J69+J70</f>
        <v>0</v>
      </c>
      <c r="K66" s="5">
        <f t="shared" ref="K66" si="51">K67+K68+K69+K70</f>
        <v>0</v>
      </c>
      <c r="L66" s="108" t="s">
        <v>102</v>
      </c>
      <c r="M66" s="108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s="3" customFormat="1" ht="55.5" customHeight="1" x14ac:dyDescent="0.2">
      <c r="A67" s="189"/>
      <c r="B67" s="107"/>
      <c r="C67" s="108"/>
      <c r="D67" s="186" t="s">
        <v>3</v>
      </c>
      <c r="E67" s="5">
        <v>0</v>
      </c>
      <c r="F67" s="5">
        <f t="shared" ref="F67:F70" si="52">G67+H67+I67+J67+K67</f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108"/>
      <c r="M67" s="108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s="3" customFormat="1" ht="72.75" customHeight="1" x14ac:dyDescent="0.2">
      <c r="A68" s="189"/>
      <c r="B68" s="107"/>
      <c r="C68" s="108"/>
      <c r="D68" s="186" t="s">
        <v>2</v>
      </c>
      <c r="E68" s="5">
        <v>0</v>
      </c>
      <c r="F68" s="5">
        <f t="shared" si="52"/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108"/>
      <c r="M68" s="108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s="3" customFormat="1" ht="90" customHeight="1" x14ac:dyDescent="0.2">
      <c r="A69" s="189"/>
      <c r="B69" s="107"/>
      <c r="C69" s="108"/>
      <c r="D69" s="186" t="s">
        <v>1</v>
      </c>
      <c r="E69" s="5">
        <v>25</v>
      </c>
      <c r="F69" s="5">
        <f t="shared" si="52"/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108"/>
      <c r="M69" s="108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s="3" customFormat="1" ht="96.75" customHeight="1" x14ac:dyDescent="0.2">
      <c r="A70" s="190"/>
      <c r="B70" s="107"/>
      <c r="C70" s="108"/>
      <c r="D70" s="186" t="s">
        <v>0</v>
      </c>
      <c r="E70" s="5">
        <v>0</v>
      </c>
      <c r="F70" s="5">
        <f t="shared" si="52"/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108"/>
      <c r="M70" s="108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s="3" customFormat="1" ht="38.25" customHeight="1" x14ac:dyDescent="0.2">
      <c r="A71" s="185" t="s">
        <v>175</v>
      </c>
      <c r="B71" s="107" t="s">
        <v>209</v>
      </c>
      <c r="C71" s="108" t="s">
        <v>79</v>
      </c>
      <c r="D71" s="186" t="s">
        <v>4</v>
      </c>
      <c r="E71" s="5">
        <f t="shared" ref="E71" si="53">SUM(E72:E75)</f>
        <v>0</v>
      </c>
      <c r="F71" s="5">
        <f t="shared" ref="F71" si="54">F72+F73+F74+F75</f>
        <v>0</v>
      </c>
      <c r="G71" s="5">
        <f t="shared" ref="G71" si="55">G72+G73+G74+G75</f>
        <v>0</v>
      </c>
      <c r="H71" s="5">
        <f t="shared" ref="H71" si="56">H72+H73+H74+H75</f>
        <v>0</v>
      </c>
      <c r="I71" s="5">
        <f t="shared" ref="I71" si="57">I72+I73+I74+I75</f>
        <v>0</v>
      </c>
      <c r="J71" s="5">
        <f t="shared" ref="J71" si="58">J72+J73+J74+J75</f>
        <v>0</v>
      </c>
      <c r="K71" s="5">
        <f t="shared" ref="K71" si="59">K72+K73+K74+K75</f>
        <v>0</v>
      </c>
      <c r="L71" s="108" t="s">
        <v>103</v>
      </c>
      <c r="M71" s="97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s="3" customFormat="1" ht="57.75" customHeight="1" x14ac:dyDescent="0.2">
      <c r="A72" s="185"/>
      <c r="B72" s="107"/>
      <c r="C72" s="108"/>
      <c r="D72" s="186" t="s">
        <v>3</v>
      </c>
      <c r="E72" s="5">
        <v>0</v>
      </c>
      <c r="F72" s="5">
        <f t="shared" ref="F72:F75" si="60">G72+H72+I72+J72+K72</f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108"/>
      <c r="M72" s="98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s="3" customFormat="1" ht="67.150000000000006" customHeight="1" x14ac:dyDescent="0.2">
      <c r="A73" s="185"/>
      <c r="B73" s="107"/>
      <c r="C73" s="108"/>
      <c r="D73" s="186" t="s">
        <v>2</v>
      </c>
      <c r="E73" s="5">
        <v>0</v>
      </c>
      <c r="F73" s="5">
        <f t="shared" si="60"/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108"/>
      <c r="M73" s="98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s="3" customFormat="1" ht="79.900000000000006" customHeight="1" x14ac:dyDescent="0.2">
      <c r="A74" s="185"/>
      <c r="B74" s="107"/>
      <c r="C74" s="108"/>
      <c r="D74" s="186" t="s">
        <v>1</v>
      </c>
      <c r="E74" s="5">
        <v>0</v>
      </c>
      <c r="F74" s="5">
        <f t="shared" si="60"/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108"/>
      <c r="M74" s="98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s="3" customFormat="1" ht="62.25" customHeight="1" x14ac:dyDescent="0.2">
      <c r="A75" s="185"/>
      <c r="B75" s="107"/>
      <c r="C75" s="108"/>
      <c r="D75" s="186" t="s">
        <v>0</v>
      </c>
      <c r="E75" s="5">
        <v>0</v>
      </c>
      <c r="F75" s="5">
        <f t="shared" si="60"/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108"/>
      <c r="M75" s="99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s="3" customFormat="1" ht="19.5" customHeight="1" x14ac:dyDescent="0.2">
      <c r="A76" s="188" t="s">
        <v>176</v>
      </c>
      <c r="B76" s="191" t="s">
        <v>210</v>
      </c>
      <c r="C76" s="100" t="s">
        <v>79</v>
      </c>
      <c r="D76" s="186" t="s">
        <v>4</v>
      </c>
      <c r="E76" s="5">
        <f t="shared" ref="E76" si="61">SUM(E77:E80)</f>
        <v>25</v>
      </c>
      <c r="F76" s="5">
        <f t="shared" ref="F76:K76" si="62">F77+F78+F79+F80</f>
        <v>119.8</v>
      </c>
      <c r="G76" s="5">
        <f t="shared" si="62"/>
        <v>25</v>
      </c>
      <c r="H76" s="5">
        <f t="shared" si="62"/>
        <v>19.8</v>
      </c>
      <c r="I76" s="5">
        <f t="shared" si="62"/>
        <v>25</v>
      </c>
      <c r="J76" s="5">
        <f t="shared" si="62"/>
        <v>25</v>
      </c>
      <c r="K76" s="5">
        <f t="shared" si="62"/>
        <v>25</v>
      </c>
      <c r="L76" s="100" t="s">
        <v>101</v>
      </c>
      <c r="M76" s="100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s="3" customFormat="1" ht="45" customHeight="1" x14ac:dyDescent="0.2">
      <c r="A77" s="189"/>
      <c r="B77" s="192"/>
      <c r="C77" s="101"/>
      <c r="D77" s="186" t="s">
        <v>3</v>
      </c>
      <c r="E77" s="5">
        <v>0</v>
      </c>
      <c r="F77" s="5">
        <f t="shared" ref="F77:F80" si="63">G77+H77+I77+J77+K77</f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101"/>
      <c r="M77" s="101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s="3" customFormat="1" ht="59.25" customHeight="1" x14ac:dyDescent="0.2">
      <c r="A78" s="189"/>
      <c r="B78" s="192"/>
      <c r="C78" s="101"/>
      <c r="D78" s="186" t="s">
        <v>2</v>
      </c>
      <c r="E78" s="5">
        <v>0</v>
      </c>
      <c r="F78" s="5">
        <f t="shared" si="63"/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101"/>
      <c r="M78" s="101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s="3" customFormat="1" ht="78" customHeight="1" x14ac:dyDescent="0.2">
      <c r="A79" s="189"/>
      <c r="B79" s="192"/>
      <c r="C79" s="101"/>
      <c r="D79" s="186" t="s">
        <v>1</v>
      </c>
      <c r="E79" s="5">
        <v>25</v>
      </c>
      <c r="F79" s="5">
        <f t="shared" si="63"/>
        <v>119.8</v>
      </c>
      <c r="G79" s="5">
        <v>25</v>
      </c>
      <c r="H79" s="5">
        <v>19.8</v>
      </c>
      <c r="I79" s="5">
        <v>25</v>
      </c>
      <c r="J79" s="5">
        <v>25</v>
      </c>
      <c r="K79" s="5">
        <v>25</v>
      </c>
      <c r="L79" s="101"/>
      <c r="M79" s="101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s="3" customFormat="1" ht="36.75" customHeight="1" x14ac:dyDescent="0.2">
      <c r="A80" s="190"/>
      <c r="B80" s="193"/>
      <c r="C80" s="102"/>
      <c r="D80" s="186" t="s">
        <v>0</v>
      </c>
      <c r="E80" s="5">
        <v>0</v>
      </c>
      <c r="F80" s="5">
        <f t="shared" si="63"/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102"/>
      <c r="M80" s="102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s="3" customFormat="1" ht="16.5" customHeight="1" x14ac:dyDescent="0.2">
      <c r="A81" s="185" t="s">
        <v>177</v>
      </c>
      <c r="B81" s="97" t="s">
        <v>211</v>
      </c>
      <c r="C81" s="108" t="s">
        <v>79</v>
      </c>
      <c r="D81" s="186" t="s">
        <v>4</v>
      </c>
      <c r="E81" s="5">
        <f t="shared" ref="E81" si="64">SUM(E82:E85)</f>
        <v>0</v>
      </c>
      <c r="F81" s="5">
        <f t="shared" ref="F81" si="65">F82+F83+F84+F85</f>
        <v>75</v>
      </c>
      <c r="G81" s="5">
        <f t="shared" ref="G81" si="66">G82+G83+G84+G85</f>
        <v>0</v>
      </c>
      <c r="H81" s="5">
        <f t="shared" ref="H81" si="67">H82+H83+H84+H85</f>
        <v>0</v>
      </c>
      <c r="I81" s="5">
        <f t="shared" ref="I81" si="68">I82+I83+I84+I85</f>
        <v>25</v>
      </c>
      <c r="J81" s="5">
        <f t="shared" ref="J81" si="69">J82+J83+J84+J85</f>
        <v>25</v>
      </c>
      <c r="K81" s="5">
        <f t="shared" ref="K81" si="70">K82+K83+K84+K85</f>
        <v>25</v>
      </c>
      <c r="L81" s="108" t="s">
        <v>160</v>
      </c>
      <c r="M81" s="100" t="s">
        <v>9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s="3" customFormat="1" ht="45.75" customHeight="1" x14ac:dyDescent="0.2">
      <c r="A82" s="185"/>
      <c r="B82" s="98"/>
      <c r="C82" s="108"/>
      <c r="D82" s="186" t="s">
        <v>3</v>
      </c>
      <c r="E82" s="5">
        <v>0</v>
      </c>
      <c r="F82" s="5">
        <f t="shared" ref="F82:F85" si="71">G82+H82+I82+J82+K82</f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108"/>
      <c r="M82" s="101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s="3" customFormat="1" ht="59.25" customHeight="1" x14ac:dyDescent="0.2">
      <c r="A83" s="185"/>
      <c r="B83" s="98"/>
      <c r="C83" s="108"/>
      <c r="D83" s="186" t="s">
        <v>2</v>
      </c>
      <c r="E83" s="5">
        <v>0</v>
      </c>
      <c r="F83" s="5">
        <f t="shared" si="71"/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108"/>
      <c r="M83" s="101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s="3" customFormat="1" ht="76.5" customHeight="1" x14ac:dyDescent="0.2">
      <c r="A84" s="185"/>
      <c r="B84" s="98"/>
      <c r="C84" s="108"/>
      <c r="D84" s="186" t="s">
        <v>1</v>
      </c>
      <c r="E84" s="5">
        <v>0</v>
      </c>
      <c r="F84" s="5">
        <f t="shared" si="71"/>
        <v>75</v>
      </c>
      <c r="G84" s="5">
        <v>0</v>
      </c>
      <c r="H84" s="5">
        <v>0</v>
      </c>
      <c r="I84" s="5">
        <v>25</v>
      </c>
      <c r="J84" s="5">
        <v>25</v>
      </c>
      <c r="K84" s="5">
        <v>25</v>
      </c>
      <c r="L84" s="108"/>
      <c r="M84" s="101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s="3" customFormat="1" ht="36.75" customHeight="1" x14ac:dyDescent="0.2">
      <c r="A85" s="185"/>
      <c r="B85" s="99"/>
      <c r="C85" s="108"/>
      <c r="D85" s="186" t="s">
        <v>0</v>
      </c>
      <c r="E85" s="5">
        <v>0</v>
      </c>
      <c r="F85" s="5">
        <f t="shared" si="71"/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108"/>
      <c r="M85" s="102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s="3" customFormat="1" ht="24.75" customHeight="1" x14ac:dyDescent="0.2">
      <c r="A86" s="185" t="s">
        <v>178</v>
      </c>
      <c r="B86" s="97" t="s">
        <v>212</v>
      </c>
      <c r="C86" s="108" t="s">
        <v>79</v>
      </c>
      <c r="D86" s="186" t="s">
        <v>4</v>
      </c>
      <c r="E86" s="5">
        <f t="shared" ref="E86" si="72">SUM(E87:E90)</f>
        <v>0</v>
      </c>
      <c r="F86" s="5">
        <f t="shared" ref="F86" si="73">F87+F88+F89+F90</f>
        <v>20</v>
      </c>
      <c r="G86" s="5">
        <f t="shared" ref="G86" si="74">G87+G88+G89+G90</f>
        <v>0</v>
      </c>
      <c r="H86" s="5">
        <f t="shared" ref="H86" si="75">H87+H88+H89+H90</f>
        <v>0</v>
      </c>
      <c r="I86" s="5">
        <f t="shared" ref="I86" si="76">I87+I88+I89+I90</f>
        <v>0</v>
      </c>
      <c r="J86" s="5">
        <f t="shared" ref="J86" si="77">J87+J88+J89+J90</f>
        <v>10</v>
      </c>
      <c r="K86" s="5">
        <f t="shared" ref="K86" si="78">K87+K88+K89+K90</f>
        <v>10</v>
      </c>
      <c r="L86" s="100" t="s">
        <v>160</v>
      </c>
      <c r="M86" s="100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s="3" customFormat="1" ht="46.5" customHeight="1" x14ac:dyDescent="0.2">
      <c r="A87" s="185"/>
      <c r="B87" s="98"/>
      <c r="C87" s="108"/>
      <c r="D87" s="186" t="s">
        <v>3</v>
      </c>
      <c r="E87" s="5">
        <v>0</v>
      </c>
      <c r="F87" s="5">
        <f t="shared" ref="F87:F90" si="79">G87+H87+I87+J87+K87</f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101"/>
      <c r="M87" s="101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s="3" customFormat="1" ht="67.5" customHeight="1" x14ac:dyDescent="0.2">
      <c r="A88" s="185"/>
      <c r="B88" s="98"/>
      <c r="C88" s="108"/>
      <c r="D88" s="186" t="s">
        <v>2</v>
      </c>
      <c r="E88" s="5">
        <v>0</v>
      </c>
      <c r="F88" s="5">
        <f t="shared" si="79"/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101"/>
      <c r="M88" s="101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s="3" customFormat="1" ht="77.25" customHeight="1" x14ac:dyDescent="0.2">
      <c r="A89" s="185"/>
      <c r="B89" s="98"/>
      <c r="C89" s="108"/>
      <c r="D89" s="186" t="s">
        <v>1</v>
      </c>
      <c r="E89" s="5">
        <v>0</v>
      </c>
      <c r="F89" s="5">
        <f t="shared" si="79"/>
        <v>20</v>
      </c>
      <c r="G89" s="5">
        <v>0</v>
      </c>
      <c r="H89" s="5">
        <v>0</v>
      </c>
      <c r="I89" s="5">
        <v>0</v>
      </c>
      <c r="J89" s="5">
        <v>10</v>
      </c>
      <c r="K89" s="5">
        <v>10</v>
      </c>
      <c r="L89" s="101"/>
      <c r="M89" s="101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s="3" customFormat="1" ht="38.25" customHeight="1" x14ac:dyDescent="0.2">
      <c r="A90" s="185"/>
      <c r="B90" s="99"/>
      <c r="C90" s="108"/>
      <c r="D90" s="186" t="s">
        <v>0</v>
      </c>
      <c r="E90" s="5">
        <v>0</v>
      </c>
      <c r="F90" s="5">
        <f t="shared" si="79"/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102"/>
      <c r="M90" s="102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s="4" customFormat="1" ht="24" customHeight="1" x14ac:dyDescent="0.2">
      <c r="A91" s="188" t="s">
        <v>179</v>
      </c>
      <c r="B91" s="97" t="s">
        <v>213</v>
      </c>
      <c r="C91" s="100" t="s">
        <v>79</v>
      </c>
      <c r="D91" s="186" t="s">
        <v>4</v>
      </c>
      <c r="E91" s="5">
        <f t="shared" ref="E91" si="80">SUM(E92:E95)</f>
        <v>0</v>
      </c>
      <c r="F91" s="5">
        <f t="shared" ref="F91:K91" si="81">F92+F93+F94+F95</f>
        <v>40</v>
      </c>
      <c r="G91" s="5">
        <f t="shared" si="81"/>
        <v>0</v>
      </c>
      <c r="H91" s="5">
        <f t="shared" si="81"/>
        <v>0</v>
      </c>
      <c r="I91" s="5">
        <f t="shared" si="81"/>
        <v>0</v>
      </c>
      <c r="J91" s="5">
        <f t="shared" si="81"/>
        <v>20</v>
      </c>
      <c r="K91" s="5">
        <f t="shared" si="81"/>
        <v>20</v>
      </c>
      <c r="L91" s="100" t="s">
        <v>159</v>
      </c>
      <c r="M91" s="100"/>
    </row>
    <row r="92" spans="1:28" s="4" customFormat="1" ht="48.75" customHeight="1" x14ac:dyDescent="0.2">
      <c r="A92" s="189"/>
      <c r="B92" s="98"/>
      <c r="C92" s="101"/>
      <c r="D92" s="186" t="s">
        <v>3</v>
      </c>
      <c r="E92" s="5">
        <v>0</v>
      </c>
      <c r="F92" s="5">
        <f t="shared" ref="F92:F95" si="82">G92+H92+I92+J92+K92</f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101"/>
      <c r="M92" s="101"/>
    </row>
    <row r="93" spans="1:28" s="4" customFormat="1" ht="61.5" customHeight="1" x14ac:dyDescent="0.2">
      <c r="A93" s="189"/>
      <c r="B93" s="98"/>
      <c r="C93" s="101"/>
      <c r="D93" s="186" t="s">
        <v>2</v>
      </c>
      <c r="E93" s="5">
        <v>0</v>
      </c>
      <c r="F93" s="5">
        <f t="shared" si="82"/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101"/>
      <c r="M93" s="101"/>
    </row>
    <row r="94" spans="1:28" s="4" customFormat="1" ht="78.75" customHeight="1" x14ac:dyDescent="0.2">
      <c r="A94" s="189"/>
      <c r="B94" s="98"/>
      <c r="C94" s="101"/>
      <c r="D94" s="186" t="s">
        <v>1</v>
      </c>
      <c r="E94" s="5">
        <v>0</v>
      </c>
      <c r="F94" s="5">
        <f t="shared" si="82"/>
        <v>40</v>
      </c>
      <c r="G94" s="5">
        <v>0</v>
      </c>
      <c r="H94" s="5">
        <v>0</v>
      </c>
      <c r="I94" s="5">
        <v>0</v>
      </c>
      <c r="J94" s="5">
        <v>20</v>
      </c>
      <c r="K94" s="5">
        <v>20</v>
      </c>
      <c r="L94" s="101"/>
      <c r="M94" s="101"/>
    </row>
    <row r="95" spans="1:28" s="4" customFormat="1" ht="34.5" customHeight="1" x14ac:dyDescent="0.2">
      <c r="A95" s="190"/>
      <c r="B95" s="99"/>
      <c r="C95" s="102"/>
      <c r="D95" s="186" t="s">
        <v>0</v>
      </c>
      <c r="E95" s="5">
        <v>0</v>
      </c>
      <c r="F95" s="5">
        <f t="shared" si="82"/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102"/>
      <c r="M95" s="101"/>
    </row>
    <row r="96" spans="1:28" s="4" customFormat="1" ht="26.25" customHeight="1" x14ac:dyDescent="0.2">
      <c r="A96" s="188" t="s">
        <v>180</v>
      </c>
      <c r="B96" s="97" t="s">
        <v>214</v>
      </c>
      <c r="C96" s="100" t="s">
        <v>79</v>
      </c>
      <c r="D96" s="186" t="s">
        <v>4</v>
      </c>
      <c r="E96" s="5">
        <f>SUM(E97:E100)</f>
        <v>0</v>
      </c>
      <c r="F96" s="5">
        <f t="shared" ref="F96:K96" si="83">F97+F98+F99+F100</f>
        <v>0</v>
      </c>
      <c r="G96" s="5">
        <f t="shared" si="83"/>
        <v>0</v>
      </c>
      <c r="H96" s="5">
        <f t="shared" si="83"/>
        <v>0</v>
      </c>
      <c r="I96" s="5">
        <f t="shared" si="83"/>
        <v>0</v>
      </c>
      <c r="J96" s="5">
        <f t="shared" si="83"/>
        <v>0</v>
      </c>
      <c r="K96" s="5">
        <f t="shared" si="83"/>
        <v>0</v>
      </c>
      <c r="L96" s="100" t="s">
        <v>411</v>
      </c>
      <c r="M96" s="101"/>
    </row>
    <row r="97" spans="1:13" s="4" customFormat="1" ht="44.25" customHeight="1" x14ac:dyDescent="0.2">
      <c r="A97" s="189"/>
      <c r="B97" s="98"/>
      <c r="C97" s="101"/>
      <c r="D97" s="186" t="s">
        <v>3</v>
      </c>
      <c r="E97" s="5">
        <v>0</v>
      </c>
      <c r="F97" s="5">
        <f t="shared" ref="F97:F100" si="84">G97+H97+I97+J97+K97</f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101"/>
      <c r="M97" s="101"/>
    </row>
    <row r="98" spans="1:13" s="4" customFormat="1" ht="65.25" customHeight="1" x14ac:dyDescent="0.2">
      <c r="A98" s="189"/>
      <c r="B98" s="98"/>
      <c r="C98" s="101"/>
      <c r="D98" s="186" t="s">
        <v>2</v>
      </c>
      <c r="E98" s="5">
        <v>0</v>
      </c>
      <c r="F98" s="5">
        <f t="shared" si="84"/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101"/>
      <c r="M98" s="101"/>
    </row>
    <row r="99" spans="1:13" s="4" customFormat="1" ht="75.75" customHeight="1" x14ac:dyDescent="0.2">
      <c r="A99" s="189"/>
      <c r="B99" s="98"/>
      <c r="C99" s="101"/>
      <c r="D99" s="186" t="s">
        <v>1</v>
      </c>
      <c r="E99" s="5">
        <v>0</v>
      </c>
      <c r="F99" s="5">
        <f t="shared" si="84"/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101"/>
      <c r="M99" s="101"/>
    </row>
    <row r="100" spans="1:13" s="4" customFormat="1" ht="33.75" customHeight="1" x14ac:dyDescent="0.2">
      <c r="A100" s="190"/>
      <c r="B100" s="99"/>
      <c r="C100" s="102"/>
      <c r="D100" s="186" t="s">
        <v>0</v>
      </c>
      <c r="E100" s="5">
        <v>0</v>
      </c>
      <c r="F100" s="5">
        <f t="shared" si="84"/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102"/>
      <c r="M100" s="102"/>
    </row>
    <row r="101" spans="1:13" s="4" customFormat="1" ht="24" customHeight="1" x14ac:dyDescent="0.2">
      <c r="A101" s="188" t="s">
        <v>410</v>
      </c>
      <c r="B101" s="97" t="s">
        <v>415</v>
      </c>
      <c r="C101" s="100" t="s">
        <v>79</v>
      </c>
      <c r="D101" s="186" t="s">
        <v>4</v>
      </c>
      <c r="E101" s="5">
        <f>SUM(E102:E105)</f>
        <v>0</v>
      </c>
      <c r="F101" s="5">
        <f t="shared" ref="F101:K101" si="85">F102+F103+F104+F105</f>
        <v>0</v>
      </c>
      <c r="G101" s="5">
        <f t="shared" si="85"/>
        <v>0</v>
      </c>
      <c r="H101" s="5">
        <f t="shared" si="85"/>
        <v>0</v>
      </c>
      <c r="I101" s="5">
        <f t="shared" si="85"/>
        <v>0</v>
      </c>
      <c r="J101" s="5">
        <f t="shared" si="85"/>
        <v>0</v>
      </c>
      <c r="K101" s="5">
        <f t="shared" si="85"/>
        <v>0</v>
      </c>
      <c r="L101" s="100" t="s">
        <v>411</v>
      </c>
      <c r="M101" s="100"/>
    </row>
    <row r="102" spans="1:13" s="4" customFormat="1" ht="44.25" customHeight="1" x14ac:dyDescent="0.2">
      <c r="A102" s="189"/>
      <c r="B102" s="98"/>
      <c r="C102" s="101"/>
      <c r="D102" s="186" t="s">
        <v>3</v>
      </c>
      <c r="E102" s="5">
        <v>0</v>
      </c>
      <c r="F102" s="5">
        <f t="shared" ref="F102:F105" si="86">G102+H102+I102+J102+K102</f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101"/>
      <c r="M102" s="101"/>
    </row>
    <row r="103" spans="1:13" s="4" customFormat="1" ht="66" customHeight="1" x14ac:dyDescent="0.2">
      <c r="A103" s="189"/>
      <c r="B103" s="98"/>
      <c r="C103" s="101"/>
      <c r="D103" s="186" t="s">
        <v>2</v>
      </c>
      <c r="E103" s="5">
        <v>0</v>
      </c>
      <c r="F103" s="5">
        <f t="shared" si="86"/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101"/>
      <c r="M103" s="101"/>
    </row>
    <row r="104" spans="1:13" s="4" customFormat="1" ht="78" customHeight="1" x14ac:dyDescent="0.2">
      <c r="A104" s="189"/>
      <c r="B104" s="98"/>
      <c r="C104" s="101"/>
      <c r="D104" s="186" t="s">
        <v>1</v>
      </c>
      <c r="E104" s="5">
        <v>0</v>
      </c>
      <c r="F104" s="5">
        <f t="shared" si="86"/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101"/>
      <c r="M104" s="101"/>
    </row>
    <row r="105" spans="1:13" s="4" customFormat="1" ht="33.75" customHeight="1" x14ac:dyDescent="0.2">
      <c r="A105" s="190"/>
      <c r="B105" s="99"/>
      <c r="C105" s="102"/>
      <c r="D105" s="186" t="s">
        <v>0</v>
      </c>
      <c r="E105" s="5">
        <v>0</v>
      </c>
      <c r="F105" s="5">
        <f t="shared" si="86"/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102"/>
      <c r="M105" s="101"/>
    </row>
    <row r="106" spans="1:13" s="4" customFormat="1" ht="21.75" customHeight="1" x14ac:dyDescent="0.2">
      <c r="A106" s="188" t="s">
        <v>414</v>
      </c>
      <c r="B106" s="97" t="s">
        <v>423</v>
      </c>
      <c r="C106" s="100" t="s">
        <v>79</v>
      </c>
      <c r="D106" s="186" t="s">
        <v>4</v>
      </c>
      <c r="E106" s="5">
        <f>SUM(E107:E110)</f>
        <v>0</v>
      </c>
      <c r="F106" s="5">
        <f t="shared" ref="F106:K106" si="87">F107+F108+F109+F110</f>
        <v>0</v>
      </c>
      <c r="G106" s="5">
        <f t="shared" si="87"/>
        <v>0</v>
      </c>
      <c r="H106" s="5">
        <f t="shared" si="87"/>
        <v>0</v>
      </c>
      <c r="I106" s="5">
        <f t="shared" si="87"/>
        <v>0</v>
      </c>
      <c r="J106" s="5">
        <f t="shared" si="87"/>
        <v>0</v>
      </c>
      <c r="K106" s="5">
        <f t="shared" si="87"/>
        <v>0</v>
      </c>
      <c r="L106" s="100" t="s">
        <v>411</v>
      </c>
      <c r="M106" s="101"/>
    </row>
    <row r="107" spans="1:13" s="4" customFormat="1" ht="44.25" customHeight="1" x14ac:dyDescent="0.2">
      <c r="A107" s="189"/>
      <c r="B107" s="98"/>
      <c r="C107" s="101"/>
      <c r="D107" s="186" t="s">
        <v>3</v>
      </c>
      <c r="E107" s="5">
        <v>0</v>
      </c>
      <c r="F107" s="5">
        <f t="shared" ref="F107:F110" si="88">G107+H107+I107+J107+K107</f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101"/>
      <c r="M107" s="101"/>
    </row>
    <row r="108" spans="1:13" s="4" customFormat="1" ht="66.75" customHeight="1" x14ac:dyDescent="0.2">
      <c r="A108" s="189"/>
      <c r="B108" s="98"/>
      <c r="C108" s="101"/>
      <c r="D108" s="186" t="s">
        <v>2</v>
      </c>
      <c r="E108" s="5">
        <v>0</v>
      </c>
      <c r="F108" s="5">
        <f t="shared" si="88"/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101"/>
      <c r="M108" s="101"/>
    </row>
    <row r="109" spans="1:13" s="4" customFormat="1" ht="78" customHeight="1" x14ac:dyDescent="0.2">
      <c r="A109" s="189"/>
      <c r="B109" s="98"/>
      <c r="C109" s="101"/>
      <c r="D109" s="186" t="s">
        <v>1</v>
      </c>
      <c r="E109" s="5">
        <v>0</v>
      </c>
      <c r="F109" s="5">
        <f t="shared" si="88"/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101"/>
      <c r="M109" s="101"/>
    </row>
    <row r="110" spans="1:13" s="4" customFormat="1" ht="30" customHeight="1" x14ac:dyDescent="0.2">
      <c r="A110" s="190"/>
      <c r="B110" s="99"/>
      <c r="C110" s="102"/>
      <c r="D110" s="186" t="s">
        <v>0</v>
      </c>
      <c r="E110" s="5">
        <v>0</v>
      </c>
      <c r="F110" s="5">
        <f t="shared" si="88"/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102"/>
      <c r="M110" s="101"/>
    </row>
    <row r="111" spans="1:13" s="4" customFormat="1" ht="19.5" customHeight="1" x14ac:dyDescent="0.2">
      <c r="A111" s="188" t="s">
        <v>425</v>
      </c>
      <c r="B111" s="97" t="s">
        <v>413</v>
      </c>
      <c r="C111" s="100" t="s">
        <v>79</v>
      </c>
      <c r="D111" s="186" t="s">
        <v>4</v>
      </c>
      <c r="E111" s="5">
        <f>SUM(E112:E115)</f>
        <v>0</v>
      </c>
      <c r="F111" s="5">
        <f t="shared" ref="F111:K111" si="89">SUM(F112:F115)</f>
        <v>0</v>
      </c>
      <c r="G111" s="5">
        <f t="shared" si="89"/>
        <v>0</v>
      </c>
      <c r="H111" s="5">
        <f t="shared" si="89"/>
        <v>0</v>
      </c>
      <c r="I111" s="5">
        <f t="shared" si="89"/>
        <v>0</v>
      </c>
      <c r="J111" s="5">
        <f t="shared" si="89"/>
        <v>0</v>
      </c>
      <c r="K111" s="5">
        <f t="shared" si="89"/>
        <v>0</v>
      </c>
      <c r="L111" s="100" t="s">
        <v>411</v>
      </c>
      <c r="M111" s="79"/>
    </row>
    <row r="112" spans="1:13" s="4" customFormat="1" ht="43.5" customHeight="1" x14ac:dyDescent="0.2">
      <c r="A112" s="189"/>
      <c r="B112" s="98"/>
      <c r="C112" s="101"/>
      <c r="D112" s="186" t="s">
        <v>3</v>
      </c>
      <c r="E112" s="5">
        <v>0</v>
      </c>
      <c r="F112" s="5">
        <f t="shared" ref="F112:F114" si="90">G112+H112+I112+J112+K112</f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101"/>
      <c r="M112" s="79"/>
    </row>
    <row r="113" spans="1:13" s="4" customFormat="1" ht="63.75" customHeight="1" x14ac:dyDescent="0.2">
      <c r="A113" s="189"/>
      <c r="B113" s="98"/>
      <c r="C113" s="101"/>
      <c r="D113" s="186" t="s">
        <v>2</v>
      </c>
      <c r="E113" s="5">
        <v>0</v>
      </c>
      <c r="F113" s="5">
        <f t="shared" si="90"/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101"/>
      <c r="M113" s="79"/>
    </row>
    <row r="114" spans="1:13" s="4" customFormat="1" ht="75.75" customHeight="1" x14ac:dyDescent="0.2">
      <c r="A114" s="189"/>
      <c r="B114" s="98"/>
      <c r="C114" s="101"/>
      <c r="D114" s="186" t="s">
        <v>1</v>
      </c>
      <c r="E114" s="5">
        <v>0</v>
      </c>
      <c r="F114" s="5">
        <f t="shared" si="90"/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101"/>
      <c r="M114" s="79"/>
    </row>
    <row r="115" spans="1:13" s="4" customFormat="1" ht="32.25" customHeight="1" x14ac:dyDescent="0.2">
      <c r="A115" s="190"/>
      <c r="B115" s="99"/>
      <c r="C115" s="102"/>
      <c r="D115" s="186" t="s">
        <v>0</v>
      </c>
      <c r="E115" s="5">
        <v>0</v>
      </c>
      <c r="F115" s="5">
        <f t="shared" ref="F115" si="91">G115+H115+I115+J115+K115</f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102"/>
      <c r="M115" s="79"/>
    </row>
    <row r="116" spans="1:13" s="4" customFormat="1" ht="18" customHeight="1" x14ac:dyDescent="0.2">
      <c r="A116" s="188" t="s">
        <v>426</v>
      </c>
      <c r="B116" s="97" t="s">
        <v>427</v>
      </c>
      <c r="C116" s="100" t="s">
        <v>79</v>
      </c>
      <c r="D116" s="186" t="s">
        <v>4</v>
      </c>
      <c r="E116" s="5">
        <f>SUM(E117:E120)</f>
        <v>0</v>
      </c>
      <c r="F116" s="5">
        <f t="shared" ref="F116:K116" si="92">SUM(F117:F120)</f>
        <v>0</v>
      </c>
      <c r="G116" s="5">
        <f t="shared" si="92"/>
        <v>0</v>
      </c>
      <c r="H116" s="5">
        <f t="shared" si="92"/>
        <v>0</v>
      </c>
      <c r="I116" s="5">
        <f t="shared" si="92"/>
        <v>0</v>
      </c>
      <c r="J116" s="5">
        <f t="shared" si="92"/>
        <v>0</v>
      </c>
      <c r="K116" s="5">
        <f t="shared" si="92"/>
        <v>0</v>
      </c>
      <c r="L116" s="100" t="s">
        <v>411</v>
      </c>
      <c r="M116" s="79"/>
    </row>
    <row r="117" spans="1:13" s="4" customFormat="1" ht="48.75" customHeight="1" x14ac:dyDescent="0.2">
      <c r="A117" s="189"/>
      <c r="B117" s="98"/>
      <c r="C117" s="101"/>
      <c r="D117" s="186" t="s">
        <v>3</v>
      </c>
      <c r="E117" s="5">
        <v>0</v>
      </c>
      <c r="F117" s="5">
        <f t="shared" ref="F117:F120" si="93">G117+H117+I117+J117+K117</f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101"/>
      <c r="M117" s="79"/>
    </row>
    <row r="118" spans="1:13" s="4" customFormat="1" ht="60.75" customHeight="1" x14ac:dyDescent="0.2">
      <c r="A118" s="189"/>
      <c r="B118" s="98"/>
      <c r="C118" s="101"/>
      <c r="D118" s="186" t="s">
        <v>2</v>
      </c>
      <c r="E118" s="5">
        <v>0</v>
      </c>
      <c r="F118" s="5">
        <f t="shared" si="93"/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101"/>
      <c r="M118" s="79"/>
    </row>
    <row r="119" spans="1:13" s="4" customFormat="1" ht="73.5" customHeight="1" x14ac:dyDescent="0.2">
      <c r="A119" s="189"/>
      <c r="B119" s="98"/>
      <c r="C119" s="101"/>
      <c r="D119" s="186" t="s">
        <v>1</v>
      </c>
      <c r="E119" s="5">
        <v>0</v>
      </c>
      <c r="F119" s="5">
        <f t="shared" si="93"/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101"/>
      <c r="M119" s="79"/>
    </row>
    <row r="120" spans="1:13" s="4" customFormat="1" ht="35.25" customHeight="1" x14ac:dyDescent="0.2">
      <c r="A120" s="190"/>
      <c r="B120" s="99"/>
      <c r="C120" s="102"/>
      <c r="D120" s="186" t="s">
        <v>0</v>
      </c>
      <c r="E120" s="5">
        <v>0</v>
      </c>
      <c r="F120" s="5">
        <f t="shared" si="93"/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102"/>
      <c r="M120" s="79"/>
    </row>
    <row r="121" spans="1:13" ht="15" x14ac:dyDescent="0.2">
      <c r="A121" s="194" t="s">
        <v>14</v>
      </c>
      <c r="B121" s="191" t="s">
        <v>215</v>
      </c>
      <c r="C121" s="108" t="s">
        <v>79</v>
      </c>
      <c r="D121" s="186" t="s">
        <v>4</v>
      </c>
      <c r="E121" s="5">
        <f t="shared" ref="E121:F121" si="94">E122+E123+E124+E125</f>
        <v>16736.5</v>
      </c>
      <c r="F121" s="5">
        <f t="shared" si="94"/>
        <v>216512.6</v>
      </c>
      <c r="G121" s="5">
        <f t="shared" ref="G121" si="95">G122+G123+G124+G125</f>
        <v>36476.300000000003</v>
      </c>
      <c r="H121" s="5">
        <f t="shared" ref="H121:K121" si="96">H122+H123+H124+H125</f>
        <v>34755.300000000003</v>
      </c>
      <c r="I121" s="5">
        <f t="shared" si="96"/>
        <v>41227</v>
      </c>
      <c r="J121" s="5">
        <f t="shared" si="96"/>
        <v>52027</v>
      </c>
      <c r="K121" s="5">
        <f t="shared" si="96"/>
        <v>52027</v>
      </c>
      <c r="L121" s="100"/>
      <c r="M121" s="100" t="s">
        <v>441</v>
      </c>
    </row>
    <row r="122" spans="1:13" ht="45" x14ac:dyDescent="0.2">
      <c r="A122" s="194"/>
      <c r="B122" s="98"/>
      <c r="C122" s="108"/>
      <c r="D122" s="186" t="s">
        <v>3</v>
      </c>
      <c r="E122" s="5">
        <f t="shared" ref="E122:F122" si="97">E127+E132+E137+E142</f>
        <v>0</v>
      </c>
      <c r="F122" s="5">
        <f t="shared" si="97"/>
        <v>0</v>
      </c>
      <c r="G122" s="5">
        <f>G127+G132+G137+G142</f>
        <v>0</v>
      </c>
      <c r="H122" s="5">
        <f t="shared" ref="H122:K122" si="98">H127+H132+H137+H142</f>
        <v>0</v>
      </c>
      <c r="I122" s="5">
        <f t="shared" si="98"/>
        <v>0</v>
      </c>
      <c r="J122" s="5">
        <f t="shared" si="98"/>
        <v>0</v>
      </c>
      <c r="K122" s="5">
        <f t="shared" si="98"/>
        <v>0</v>
      </c>
      <c r="L122" s="101"/>
      <c r="M122" s="101"/>
    </row>
    <row r="123" spans="1:13" ht="60" x14ac:dyDescent="0.2">
      <c r="A123" s="194"/>
      <c r="B123" s="98"/>
      <c r="C123" s="108"/>
      <c r="D123" s="186" t="s">
        <v>2</v>
      </c>
      <c r="E123" s="5">
        <f t="shared" ref="E123:F123" si="99">E128+E133+E138+E143</f>
        <v>0</v>
      </c>
      <c r="F123" s="5">
        <f t="shared" si="99"/>
        <v>0</v>
      </c>
      <c r="G123" s="5">
        <f>G128+G133+G138+G143</f>
        <v>0</v>
      </c>
      <c r="H123" s="5">
        <f t="shared" ref="H123:K123" si="100">H128+H133+H138+H143</f>
        <v>0</v>
      </c>
      <c r="I123" s="5">
        <f t="shared" si="100"/>
        <v>0</v>
      </c>
      <c r="J123" s="5">
        <f t="shared" si="100"/>
        <v>0</v>
      </c>
      <c r="K123" s="5">
        <f t="shared" si="100"/>
        <v>0</v>
      </c>
      <c r="L123" s="101"/>
      <c r="M123" s="101"/>
    </row>
    <row r="124" spans="1:13" ht="75" x14ac:dyDescent="0.2">
      <c r="A124" s="194"/>
      <c r="B124" s="98"/>
      <c r="C124" s="108"/>
      <c r="D124" s="186" t="s">
        <v>1</v>
      </c>
      <c r="E124" s="5">
        <f t="shared" ref="E124:F124" si="101">E129+E134+E139+E144</f>
        <v>16736.5</v>
      </c>
      <c r="F124" s="5">
        <f t="shared" si="101"/>
        <v>216512.6</v>
      </c>
      <c r="G124" s="5">
        <f>G129+G134+G139+G144</f>
        <v>36476.300000000003</v>
      </c>
      <c r="H124" s="5">
        <f t="shared" ref="H124:K124" si="102">H129+H134+H139+H144</f>
        <v>34755.300000000003</v>
      </c>
      <c r="I124" s="5">
        <f t="shared" si="102"/>
        <v>41227</v>
      </c>
      <c r="J124" s="5">
        <f t="shared" si="102"/>
        <v>52027</v>
      </c>
      <c r="K124" s="5">
        <f t="shared" si="102"/>
        <v>52027</v>
      </c>
      <c r="L124" s="101"/>
      <c r="M124" s="101"/>
    </row>
    <row r="125" spans="1:13" ht="30" x14ac:dyDescent="0.2">
      <c r="A125" s="194"/>
      <c r="B125" s="99"/>
      <c r="C125" s="108"/>
      <c r="D125" s="186" t="s">
        <v>0</v>
      </c>
      <c r="E125" s="5">
        <f t="shared" ref="E125:F125" si="103">E130+E135+E140+E145</f>
        <v>0</v>
      </c>
      <c r="F125" s="5">
        <f t="shared" si="103"/>
        <v>0</v>
      </c>
      <c r="G125" s="5">
        <f>G130+G135+G140+G145</f>
        <v>0</v>
      </c>
      <c r="H125" s="5">
        <f t="shared" ref="H125:K125" si="104">H130+H135+H140+H145</f>
        <v>0</v>
      </c>
      <c r="I125" s="5">
        <f t="shared" si="104"/>
        <v>0</v>
      </c>
      <c r="J125" s="5">
        <f t="shared" si="104"/>
        <v>0</v>
      </c>
      <c r="K125" s="5">
        <f t="shared" si="104"/>
        <v>0</v>
      </c>
      <c r="L125" s="102"/>
      <c r="M125" s="102"/>
    </row>
    <row r="126" spans="1:13" ht="15" x14ac:dyDescent="0.2">
      <c r="A126" s="194" t="s">
        <v>181</v>
      </c>
      <c r="B126" s="191" t="s">
        <v>417</v>
      </c>
      <c r="C126" s="108" t="s">
        <v>79</v>
      </c>
      <c r="D126" s="186" t="s">
        <v>4</v>
      </c>
      <c r="E126" s="5">
        <f t="shared" ref="E126" si="105">SUM(E127:E130)</f>
        <v>5088.3999999999996</v>
      </c>
      <c r="F126" s="5">
        <f>F127+F128+F129+F130</f>
        <v>204750.7</v>
      </c>
      <c r="G126" s="5">
        <f t="shared" ref="G126:K126" si="106">G127+G128+G129+G130</f>
        <v>35714.400000000001</v>
      </c>
      <c r="H126" s="5">
        <f t="shared" si="106"/>
        <v>31755.3</v>
      </c>
      <c r="I126" s="5">
        <f t="shared" si="106"/>
        <v>39227</v>
      </c>
      <c r="J126" s="5">
        <f t="shared" si="106"/>
        <v>49027</v>
      </c>
      <c r="K126" s="5">
        <f t="shared" si="106"/>
        <v>49027</v>
      </c>
      <c r="L126" s="100" t="s">
        <v>104</v>
      </c>
      <c r="M126" s="97"/>
    </row>
    <row r="127" spans="1:13" ht="45" x14ac:dyDescent="0.2">
      <c r="A127" s="194"/>
      <c r="B127" s="98"/>
      <c r="C127" s="108"/>
      <c r="D127" s="186" t="s">
        <v>3</v>
      </c>
      <c r="E127" s="5">
        <v>0</v>
      </c>
      <c r="F127" s="5">
        <f t="shared" ref="F127:F130" si="107">G127+H127+I127+J127+K127</f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101"/>
      <c r="M127" s="98"/>
    </row>
    <row r="128" spans="1:13" ht="60" x14ac:dyDescent="0.2">
      <c r="A128" s="194"/>
      <c r="B128" s="98"/>
      <c r="C128" s="108"/>
      <c r="D128" s="186" t="s">
        <v>2</v>
      </c>
      <c r="E128" s="5">
        <v>0</v>
      </c>
      <c r="F128" s="5">
        <f t="shared" si="107"/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101"/>
      <c r="M128" s="98"/>
    </row>
    <row r="129" spans="1:13" ht="75" x14ac:dyDescent="0.2">
      <c r="A129" s="194"/>
      <c r="B129" s="98"/>
      <c r="C129" s="108"/>
      <c r="D129" s="186" t="s">
        <v>1</v>
      </c>
      <c r="E129" s="5">
        <v>5088.3999999999996</v>
      </c>
      <c r="F129" s="5">
        <f t="shared" si="107"/>
        <v>204750.7</v>
      </c>
      <c r="G129" s="5">
        <v>35714.400000000001</v>
      </c>
      <c r="H129" s="5">
        <v>31755.3</v>
      </c>
      <c r="I129" s="5">
        <v>39227</v>
      </c>
      <c r="J129" s="5">
        <v>49027</v>
      </c>
      <c r="K129" s="5">
        <v>49027</v>
      </c>
      <c r="L129" s="101"/>
      <c r="M129" s="98"/>
    </row>
    <row r="130" spans="1:13" ht="30" x14ac:dyDescent="0.2">
      <c r="A130" s="194"/>
      <c r="B130" s="99"/>
      <c r="C130" s="108"/>
      <c r="D130" s="186" t="s">
        <v>0</v>
      </c>
      <c r="E130" s="5">
        <v>0</v>
      </c>
      <c r="F130" s="5">
        <f t="shared" si="107"/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102"/>
      <c r="M130" s="99"/>
    </row>
    <row r="131" spans="1:13" ht="15" x14ac:dyDescent="0.2">
      <c r="A131" s="194" t="s">
        <v>182</v>
      </c>
      <c r="B131" s="191" t="s">
        <v>216</v>
      </c>
      <c r="C131" s="108" t="s">
        <v>79</v>
      </c>
      <c r="D131" s="186" t="s">
        <v>4</v>
      </c>
      <c r="E131" s="5">
        <f t="shared" ref="E131" si="108">SUM(E132:E135)</f>
        <v>0</v>
      </c>
      <c r="F131" s="5">
        <f t="shared" ref="F131" si="109">F132+F133+F134+F135</f>
        <v>0</v>
      </c>
      <c r="G131" s="5">
        <f t="shared" ref="G131" si="110">G132+G133+G134+G135</f>
        <v>0</v>
      </c>
      <c r="H131" s="5">
        <f t="shared" ref="H131" si="111">H132+H133+H134+H135</f>
        <v>0</v>
      </c>
      <c r="I131" s="5">
        <f t="shared" ref="I131" si="112">I132+I133+I134+I135</f>
        <v>0</v>
      </c>
      <c r="J131" s="5">
        <f t="shared" ref="J131" si="113">J132+J133+J134+J135</f>
        <v>0</v>
      </c>
      <c r="K131" s="5">
        <f t="shared" ref="K131" si="114">K132+K133+K134+K135</f>
        <v>0</v>
      </c>
      <c r="L131" s="100" t="s">
        <v>104</v>
      </c>
      <c r="M131" s="100"/>
    </row>
    <row r="132" spans="1:13" ht="40.9" customHeight="1" x14ac:dyDescent="0.2">
      <c r="A132" s="194"/>
      <c r="B132" s="98"/>
      <c r="C132" s="108"/>
      <c r="D132" s="186" t="s">
        <v>3</v>
      </c>
      <c r="E132" s="5">
        <v>0</v>
      </c>
      <c r="F132" s="5">
        <f t="shared" ref="F132:F135" si="115">G132+H132+I132+J132+K132</f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101"/>
      <c r="M132" s="101"/>
    </row>
    <row r="133" spans="1:13" ht="57.6" customHeight="1" x14ac:dyDescent="0.2">
      <c r="A133" s="194"/>
      <c r="B133" s="98"/>
      <c r="C133" s="108"/>
      <c r="D133" s="186" t="s">
        <v>2</v>
      </c>
      <c r="E133" s="5">
        <v>0</v>
      </c>
      <c r="F133" s="5">
        <f t="shared" si="115"/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101"/>
      <c r="M133" s="101"/>
    </row>
    <row r="134" spans="1:13" ht="68.45" customHeight="1" x14ac:dyDescent="0.2">
      <c r="A134" s="194"/>
      <c r="B134" s="98"/>
      <c r="C134" s="108"/>
      <c r="D134" s="186" t="s">
        <v>1</v>
      </c>
      <c r="E134" s="5">
        <v>0</v>
      </c>
      <c r="F134" s="5">
        <f t="shared" si="115"/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101"/>
      <c r="M134" s="101"/>
    </row>
    <row r="135" spans="1:13" ht="36.75" customHeight="1" x14ac:dyDescent="0.2">
      <c r="A135" s="194"/>
      <c r="B135" s="99"/>
      <c r="C135" s="108"/>
      <c r="D135" s="186" t="s">
        <v>0</v>
      </c>
      <c r="E135" s="5">
        <v>0</v>
      </c>
      <c r="F135" s="5">
        <f t="shared" si="115"/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102"/>
      <c r="M135" s="102"/>
    </row>
    <row r="136" spans="1:13" ht="15" x14ac:dyDescent="0.2">
      <c r="A136" s="194" t="s">
        <v>183</v>
      </c>
      <c r="B136" s="191" t="s">
        <v>217</v>
      </c>
      <c r="C136" s="108" t="s">
        <v>79</v>
      </c>
      <c r="D136" s="186" t="s">
        <v>4</v>
      </c>
      <c r="E136" s="5">
        <f t="shared" ref="E136" si="116">SUM(E137:E140)</f>
        <v>10588.1</v>
      </c>
      <c r="F136" s="5">
        <f t="shared" ref="F136" si="117">F137+F138+F139+F140</f>
        <v>11761.9</v>
      </c>
      <c r="G136" s="5">
        <f t="shared" ref="G136" si="118">G137+G138+G139+G140</f>
        <v>761.9</v>
      </c>
      <c r="H136" s="5">
        <f t="shared" ref="H136" si="119">H137+H138+H139+H140</f>
        <v>3000</v>
      </c>
      <c r="I136" s="5">
        <f t="shared" ref="I136" si="120">I137+I138+I139+I140</f>
        <v>2000</v>
      </c>
      <c r="J136" s="5">
        <f t="shared" ref="J136" si="121">J137+J138+J139+J140</f>
        <v>3000</v>
      </c>
      <c r="K136" s="5">
        <f t="shared" ref="K136" si="122">K137+K138+K139+K140</f>
        <v>3000</v>
      </c>
      <c r="L136" s="100" t="s">
        <v>7</v>
      </c>
      <c r="M136" s="100"/>
    </row>
    <row r="137" spans="1:13" ht="45" x14ac:dyDescent="0.2">
      <c r="A137" s="194"/>
      <c r="B137" s="98"/>
      <c r="C137" s="108"/>
      <c r="D137" s="186" t="s">
        <v>3</v>
      </c>
      <c r="E137" s="5">
        <v>0</v>
      </c>
      <c r="F137" s="5">
        <f t="shared" ref="F137:F140" si="123">G137+H137+I137+J137+K137</f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101"/>
      <c r="M137" s="101"/>
    </row>
    <row r="138" spans="1:13" ht="60" x14ac:dyDescent="0.2">
      <c r="A138" s="194"/>
      <c r="B138" s="98"/>
      <c r="C138" s="108"/>
      <c r="D138" s="186" t="s">
        <v>2</v>
      </c>
      <c r="E138" s="5">
        <v>0</v>
      </c>
      <c r="F138" s="5">
        <f t="shared" si="123"/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101"/>
      <c r="M138" s="101"/>
    </row>
    <row r="139" spans="1:13" ht="75" x14ac:dyDescent="0.2">
      <c r="A139" s="194"/>
      <c r="B139" s="98"/>
      <c r="C139" s="108"/>
      <c r="D139" s="186" t="s">
        <v>1</v>
      </c>
      <c r="E139" s="5">
        <v>10588.1</v>
      </c>
      <c r="F139" s="5">
        <f t="shared" si="123"/>
        <v>11761.9</v>
      </c>
      <c r="G139" s="5">
        <v>761.9</v>
      </c>
      <c r="H139" s="5">
        <v>3000</v>
      </c>
      <c r="I139" s="5">
        <v>2000</v>
      </c>
      <c r="J139" s="5">
        <v>3000</v>
      </c>
      <c r="K139" s="5">
        <v>3000</v>
      </c>
      <c r="L139" s="101"/>
      <c r="M139" s="101"/>
    </row>
    <row r="140" spans="1:13" ht="32.25" customHeight="1" x14ac:dyDescent="0.2">
      <c r="A140" s="194"/>
      <c r="B140" s="99"/>
      <c r="C140" s="108"/>
      <c r="D140" s="186" t="s">
        <v>0</v>
      </c>
      <c r="E140" s="5">
        <v>0</v>
      </c>
      <c r="F140" s="5">
        <f t="shared" si="123"/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102"/>
      <c r="M140" s="102"/>
    </row>
    <row r="141" spans="1:13" ht="15" x14ac:dyDescent="0.2">
      <c r="A141" s="195" t="s">
        <v>184</v>
      </c>
      <c r="B141" s="191" t="s">
        <v>335</v>
      </c>
      <c r="C141" s="108" t="s">
        <v>79</v>
      </c>
      <c r="D141" s="186" t="s">
        <v>4</v>
      </c>
      <c r="E141" s="5">
        <f t="shared" ref="E141" si="124">SUM(E142:E145)</f>
        <v>1060</v>
      </c>
      <c r="F141" s="5">
        <f t="shared" ref="F141" si="125">F142+F143+F144+F145</f>
        <v>0</v>
      </c>
      <c r="G141" s="5">
        <f t="shared" ref="G141" si="126">G142+G143+G144+G145</f>
        <v>0</v>
      </c>
      <c r="H141" s="5">
        <f t="shared" ref="H141" si="127">H142+H143+H144+H145</f>
        <v>0</v>
      </c>
      <c r="I141" s="5">
        <f t="shared" ref="I141" si="128">I142+I143+I144+I145</f>
        <v>0</v>
      </c>
      <c r="J141" s="5">
        <f t="shared" ref="J141" si="129">J142+J143+J144+J145</f>
        <v>0</v>
      </c>
      <c r="K141" s="5">
        <f t="shared" ref="K141" si="130">K142+K143+K144+K145</f>
        <v>0</v>
      </c>
      <c r="L141" s="100" t="s">
        <v>7</v>
      </c>
      <c r="M141" s="100"/>
    </row>
    <row r="142" spans="1:13" ht="45" x14ac:dyDescent="0.2">
      <c r="A142" s="196"/>
      <c r="B142" s="98"/>
      <c r="C142" s="108"/>
      <c r="D142" s="186" t="s">
        <v>3</v>
      </c>
      <c r="E142" s="5">
        <v>0</v>
      </c>
      <c r="F142" s="5">
        <f t="shared" ref="F142:F145" si="131">G142+H142+I142+J142+K142</f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101"/>
      <c r="M142" s="101"/>
    </row>
    <row r="143" spans="1:13" ht="60" x14ac:dyDescent="0.2">
      <c r="A143" s="196"/>
      <c r="B143" s="98"/>
      <c r="C143" s="108"/>
      <c r="D143" s="186" t="s">
        <v>2</v>
      </c>
      <c r="E143" s="5">
        <v>0</v>
      </c>
      <c r="F143" s="5">
        <f t="shared" si="131"/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101"/>
      <c r="M143" s="101"/>
    </row>
    <row r="144" spans="1:13" ht="75" x14ac:dyDescent="0.2">
      <c r="A144" s="196"/>
      <c r="B144" s="98"/>
      <c r="C144" s="108"/>
      <c r="D144" s="186" t="s">
        <v>1</v>
      </c>
      <c r="E144" s="5">
        <v>1060</v>
      </c>
      <c r="F144" s="5">
        <f t="shared" si="131"/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101"/>
      <c r="M144" s="101"/>
    </row>
    <row r="145" spans="1:13" ht="28.5" customHeight="1" x14ac:dyDescent="0.2">
      <c r="A145" s="197"/>
      <c r="B145" s="99"/>
      <c r="C145" s="108"/>
      <c r="D145" s="186" t="s">
        <v>0</v>
      </c>
      <c r="E145" s="5">
        <v>0</v>
      </c>
      <c r="F145" s="5">
        <f t="shared" si="131"/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102"/>
      <c r="M145" s="102"/>
    </row>
    <row r="146" spans="1:13" ht="16.5" customHeight="1" x14ac:dyDescent="0.2">
      <c r="A146" s="195" t="s">
        <v>428</v>
      </c>
      <c r="B146" s="97" t="s">
        <v>429</v>
      </c>
      <c r="C146" s="108" t="s">
        <v>79</v>
      </c>
      <c r="D146" s="186" t="s">
        <v>4</v>
      </c>
      <c r="E146" s="5">
        <f t="shared" ref="E146" si="132">SUM(E147:E150)</f>
        <v>0</v>
      </c>
      <c r="F146" s="5">
        <f t="shared" ref="F146:K146" si="133">F147+F148+F149+F150</f>
        <v>0</v>
      </c>
      <c r="G146" s="5">
        <f t="shared" si="133"/>
        <v>0</v>
      </c>
      <c r="H146" s="5">
        <f t="shared" si="133"/>
        <v>0</v>
      </c>
      <c r="I146" s="5">
        <f t="shared" si="133"/>
        <v>0</v>
      </c>
      <c r="J146" s="5">
        <f t="shared" si="133"/>
        <v>0</v>
      </c>
      <c r="K146" s="5">
        <f t="shared" si="133"/>
        <v>0</v>
      </c>
      <c r="L146" s="100" t="s">
        <v>7</v>
      </c>
      <c r="M146" s="100"/>
    </row>
    <row r="147" spans="1:13" ht="42.75" customHeight="1" x14ac:dyDescent="0.2">
      <c r="A147" s="196"/>
      <c r="B147" s="98"/>
      <c r="C147" s="108"/>
      <c r="D147" s="186" t="s">
        <v>3</v>
      </c>
      <c r="E147" s="5">
        <v>0</v>
      </c>
      <c r="F147" s="5">
        <f t="shared" ref="F147:F150" si="134">G147+H147+I147+J147+K147</f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101"/>
      <c r="M147" s="101"/>
    </row>
    <row r="148" spans="1:13" ht="57" customHeight="1" x14ac:dyDescent="0.2">
      <c r="A148" s="196"/>
      <c r="B148" s="98"/>
      <c r="C148" s="108"/>
      <c r="D148" s="186" t="s">
        <v>2</v>
      </c>
      <c r="E148" s="5">
        <v>0</v>
      </c>
      <c r="F148" s="5">
        <f t="shared" si="134"/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101"/>
      <c r="M148" s="101"/>
    </row>
    <row r="149" spans="1:13" ht="72" customHeight="1" x14ac:dyDescent="0.2">
      <c r="A149" s="196"/>
      <c r="B149" s="98"/>
      <c r="C149" s="108"/>
      <c r="D149" s="186" t="s">
        <v>1</v>
      </c>
      <c r="E149" s="5">
        <v>0</v>
      </c>
      <c r="F149" s="5">
        <f t="shared" si="134"/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101"/>
      <c r="M149" s="101"/>
    </row>
    <row r="150" spans="1:13" ht="28.5" customHeight="1" x14ac:dyDescent="0.2">
      <c r="A150" s="197"/>
      <c r="B150" s="99"/>
      <c r="C150" s="108"/>
      <c r="D150" s="186" t="s">
        <v>0</v>
      </c>
      <c r="E150" s="5">
        <v>0</v>
      </c>
      <c r="F150" s="5">
        <f t="shared" si="134"/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102"/>
      <c r="M150" s="102"/>
    </row>
    <row r="151" spans="1:13" ht="15" x14ac:dyDescent="0.2">
      <c r="A151" s="195" t="s">
        <v>12</v>
      </c>
      <c r="B151" s="97" t="s">
        <v>219</v>
      </c>
      <c r="C151" s="108" t="s">
        <v>79</v>
      </c>
      <c r="D151" s="186" t="s">
        <v>4</v>
      </c>
      <c r="E151" s="5">
        <f t="shared" ref="E151:F151" si="135">E152+E153+E154+E155</f>
        <v>125</v>
      </c>
      <c r="F151" s="5">
        <f t="shared" si="135"/>
        <v>8358.5</v>
      </c>
      <c r="G151" s="5">
        <f>G152+G153+G154+G155</f>
        <v>50</v>
      </c>
      <c r="H151" s="5">
        <f t="shared" ref="H151:K151" si="136">H152+H153+H154+H155</f>
        <v>2278.5</v>
      </c>
      <c r="I151" s="5">
        <f t="shared" si="136"/>
        <v>1830</v>
      </c>
      <c r="J151" s="5">
        <f t="shared" si="136"/>
        <v>2100</v>
      </c>
      <c r="K151" s="5">
        <f t="shared" si="136"/>
        <v>2100</v>
      </c>
      <c r="L151" s="100"/>
      <c r="M151" s="100" t="s">
        <v>349</v>
      </c>
    </row>
    <row r="152" spans="1:13" ht="45" x14ac:dyDescent="0.2">
      <c r="A152" s="196"/>
      <c r="B152" s="98"/>
      <c r="C152" s="108"/>
      <c r="D152" s="186" t="s">
        <v>3</v>
      </c>
      <c r="E152" s="5">
        <f t="shared" ref="E152:F152" si="137">E157+E162+E167+E172</f>
        <v>0</v>
      </c>
      <c r="F152" s="5">
        <f t="shared" si="137"/>
        <v>0</v>
      </c>
      <c r="G152" s="5">
        <f t="shared" ref="G152:K153" si="138">G157+G162+G167+G172</f>
        <v>0</v>
      </c>
      <c r="H152" s="5">
        <f t="shared" si="138"/>
        <v>0</v>
      </c>
      <c r="I152" s="5">
        <f t="shared" si="138"/>
        <v>0</v>
      </c>
      <c r="J152" s="5">
        <f t="shared" si="138"/>
        <v>0</v>
      </c>
      <c r="K152" s="5">
        <f t="shared" si="138"/>
        <v>0</v>
      </c>
      <c r="L152" s="101"/>
      <c r="M152" s="101"/>
    </row>
    <row r="153" spans="1:13" ht="60" x14ac:dyDescent="0.2">
      <c r="A153" s="196"/>
      <c r="B153" s="98"/>
      <c r="C153" s="108"/>
      <c r="D153" s="186" t="s">
        <v>2</v>
      </c>
      <c r="E153" s="5">
        <f t="shared" ref="E153:F153" si="139">E158+E163+E168+E173</f>
        <v>0</v>
      </c>
      <c r="F153" s="5">
        <f t="shared" si="139"/>
        <v>0</v>
      </c>
      <c r="G153" s="5">
        <f t="shared" si="138"/>
        <v>0</v>
      </c>
      <c r="H153" s="5">
        <f t="shared" si="138"/>
        <v>0</v>
      </c>
      <c r="I153" s="5">
        <f t="shared" si="138"/>
        <v>0</v>
      </c>
      <c r="J153" s="5">
        <f t="shared" si="138"/>
        <v>0</v>
      </c>
      <c r="K153" s="5">
        <f t="shared" si="138"/>
        <v>0</v>
      </c>
      <c r="L153" s="101"/>
      <c r="M153" s="101"/>
    </row>
    <row r="154" spans="1:13" ht="75" x14ac:dyDescent="0.2">
      <c r="A154" s="196"/>
      <c r="B154" s="98"/>
      <c r="C154" s="108"/>
      <c r="D154" s="186" t="s">
        <v>1</v>
      </c>
      <c r="E154" s="5">
        <f t="shared" ref="E154:F154" si="140">E159+E164+E169+E174</f>
        <v>125</v>
      </c>
      <c r="F154" s="5">
        <f t="shared" si="140"/>
        <v>8358.5</v>
      </c>
      <c r="G154" s="5">
        <f>G159+G164+G169+G174</f>
        <v>50</v>
      </c>
      <c r="H154" s="5">
        <f t="shared" ref="H154:K154" si="141">H159+H164+H169+H174</f>
        <v>2278.5</v>
      </c>
      <c r="I154" s="5">
        <f t="shared" si="141"/>
        <v>1830</v>
      </c>
      <c r="J154" s="5">
        <f t="shared" si="141"/>
        <v>2100</v>
      </c>
      <c r="K154" s="5">
        <f t="shared" si="141"/>
        <v>2100</v>
      </c>
      <c r="L154" s="101"/>
      <c r="M154" s="101"/>
    </row>
    <row r="155" spans="1:13" ht="43.9" customHeight="1" x14ac:dyDescent="0.2">
      <c r="A155" s="197"/>
      <c r="B155" s="99"/>
      <c r="C155" s="108"/>
      <c r="D155" s="186" t="s">
        <v>0</v>
      </c>
      <c r="E155" s="5">
        <f t="shared" ref="E155:F155" si="142">E160+E165+E170+E175</f>
        <v>0</v>
      </c>
      <c r="F155" s="5">
        <f t="shared" si="142"/>
        <v>0</v>
      </c>
      <c r="G155" s="5">
        <f>G160+G165+G170+G175</f>
        <v>0</v>
      </c>
      <c r="H155" s="5">
        <f t="shared" ref="H155:K155" si="143">H160+H165+H170+H175</f>
        <v>0</v>
      </c>
      <c r="I155" s="5">
        <f t="shared" si="143"/>
        <v>0</v>
      </c>
      <c r="J155" s="5">
        <f t="shared" si="143"/>
        <v>0</v>
      </c>
      <c r="K155" s="5">
        <f t="shared" si="143"/>
        <v>0</v>
      </c>
      <c r="L155" s="102"/>
      <c r="M155" s="102"/>
    </row>
    <row r="156" spans="1:13" ht="43.9" customHeight="1" x14ac:dyDescent="0.2">
      <c r="A156" s="195" t="s">
        <v>185</v>
      </c>
      <c r="B156" s="97" t="s">
        <v>218</v>
      </c>
      <c r="C156" s="100" t="s">
        <v>79</v>
      </c>
      <c r="D156" s="186" t="s">
        <v>4</v>
      </c>
      <c r="E156" s="5">
        <f t="shared" ref="E156" si="144">SUM(E157:E160)</f>
        <v>100</v>
      </c>
      <c r="F156" s="5">
        <f t="shared" ref="F156:K156" si="145">F157+F158+F159+F160</f>
        <v>6450.6</v>
      </c>
      <c r="G156" s="5">
        <f t="shared" si="145"/>
        <v>0</v>
      </c>
      <c r="H156" s="5">
        <f t="shared" si="145"/>
        <v>1920.6</v>
      </c>
      <c r="I156" s="5">
        <f t="shared" si="145"/>
        <v>1330</v>
      </c>
      <c r="J156" s="5">
        <f t="shared" si="145"/>
        <v>1600</v>
      </c>
      <c r="K156" s="5">
        <f t="shared" si="145"/>
        <v>1600</v>
      </c>
      <c r="L156" s="100" t="s">
        <v>106</v>
      </c>
      <c r="M156" s="79"/>
    </row>
    <row r="157" spans="1:13" ht="43.9" customHeight="1" x14ac:dyDescent="0.2">
      <c r="A157" s="196"/>
      <c r="B157" s="98"/>
      <c r="C157" s="101"/>
      <c r="D157" s="186" t="s">
        <v>3</v>
      </c>
      <c r="E157" s="5">
        <v>0</v>
      </c>
      <c r="F157" s="5">
        <f t="shared" ref="F157:F160" si="146">G157+H157+I157+J157+K157</f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101"/>
      <c r="M157" s="79"/>
    </row>
    <row r="158" spans="1:13" ht="43.9" customHeight="1" x14ac:dyDescent="0.2">
      <c r="A158" s="196"/>
      <c r="B158" s="98"/>
      <c r="C158" s="101"/>
      <c r="D158" s="186" t="s">
        <v>2</v>
      </c>
      <c r="E158" s="5">
        <v>0</v>
      </c>
      <c r="F158" s="5">
        <f t="shared" si="146"/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101"/>
      <c r="M158" s="79"/>
    </row>
    <row r="159" spans="1:13" ht="43.9" customHeight="1" x14ac:dyDescent="0.2">
      <c r="A159" s="196"/>
      <c r="B159" s="98"/>
      <c r="C159" s="101"/>
      <c r="D159" s="186" t="s">
        <v>1</v>
      </c>
      <c r="E159" s="5">
        <v>100</v>
      </c>
      <c r="F159" s="5">
        <f t="shared" si="146"/>
        <v>6450.6</v>
      </c>
      <c r="G159" s="5">
        <v>0</v>
      </c>
      <c r="H159" s="5">
        <v>1920.6</v>
      </c>
      <c r="I159" s="5">
        <v>1330</v>
      </c>
      <c r="J159" s="5">
        <v>1600</v>
      </c>
      <c r="K159" s="5">
        <v>1600</v>
      </c>
      <c r="L159" s="101"/>
      <c r="M159" s="79"/>
    </row>
    <row r="160" spans="1:13" ht="43.9" customHeight="1" x14ac:dyDescent="0.2">
      <c r="A160" s="197"/>
      <c r="B160" s="99"/>
      <c r="C160" s="102"/>
      <c r="D160" s="186" t="s">
        <v>0</v>
      </c>
      <c r="E160" s="5">
        <v>0</v>
      </c>
      <c r="F160" s="5">
        <f t="shared" si="146"/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102"/>
      <c r="M160" s="79"/>
    </row>
    <row r="161" spans="1:13" ht="15" x14ac:dyDescent="0.2">
      <c r="A161" s="195" t="s">
        <v>186</v>
      </c>
      <c r="B161" s="97" t="s">
        <v>220</v>
      </c>
      <c r="C161" s="108" t="s">
        <v>79</v>
      </c>
      <c r="D161" s="186" t="s">
        <v>4</v>
      </c>
      <c r="E161" s="5">
        <v>0</v>
      </c>
      <c r="F161" s="5">
        <f>SUM(G161:K161)</f>
        <v>1078.4000000000001</v>
      </c>
      <c r="G161" s="5">
        <f>SUM(G162:G165)</f>
        <v>0</v>
      </c>
      <c r="H161" s="5">
        <f t="shared" ref="H161:K161" si="147">SUM(H162:H165)</f>
        <v>178.4</v>
      </c>
      <c r="I161" s="5">
        <f t="shared" si="147"/>
        <v>300</v>
      </c>
      <c r="J161" s="5">
        <f t="shared" si="147"/>
        <v>300</v>
      </c>
      <c r="K161" s="5">
        <f t="shared" si="147"/>
        <v>300</v>
      </c>
      <c r="L161" s="100" t="s">
        <v>105</v>
      </c>
      <c r="M161" s="100"/>
    </row>
    <row r="162" spans="1:13" ht="45" x14ac:dyDescent="0.2">
      <c r="A162" s="196"/>
      <c r="B162" s="98"/>
      <c r="C162" s="108"/>
      <c r="D162" s="186" t="s">
        <v>3</v>
      </c>
      <c r="E162" s="5">
        <f t="shared" ref="E162:E163" si="148">F162+G162+H162+I162+J162</f>
        <v>0</v>
      </c>
      <c r="F162" s="5">
        <f t="shared" ref="F162:F163" si="149">G162+H162+I162+J162+K162</f>
        <v>0</v>
      </c>
      <c r="G162" s="5">
        <f t="shared" ref="G162:G163" si="150">H162+I162+J162+K162+L162</f>
        <v>0</v>
      </c>
      <c r="H162" s="5">
        <f t="shared" ref="H162:H163" si="151">I162+J162+K162+L162+M162</f>
        <v>0</v>
      </c>
      <c r="I162" s="5">
        <f t="shared" ref="I162:I163" si="152">J162+K162+L162+M162+N162</f>
        <v>0</v>
      </c>
      <c r="J162" s="5">
        <f t="shared" ref="J162:J163" si="153">K162+L162+M162+N162+O162</f>
        <v>0</v>
      </c>
      <c r="K162" s="5">
        <f t="shared" ref="K162:K163" si="154">L162+M162+N162+O162+P162</f>
        <v>0</v>
      </c>
      <c r="L162" s="101"/>
      <c r="M162" s="101"/>
    </row>
    <row r="163" spans="1:13" ht="60" x14ac:dyDescent="0.2">
      <c r="A163" s="196"/>
      <c r="B163" s="98"/>
      <c r="C163" s="108"/>
      <c r="D163" s="186" t="s">
        <v>2</v>
      </c>
      <c r="E163" s="5">
        <f t="shared" si="148"/>
        <v>0</v>
      </c>
      <c r="F163" s="5">
        <f t="shared" si="149"/>
        <v>0</v>
      </c>
      <c r="G163" s="5">
        <f t="shared" si="150"/>
        <v>0</v>
      </c>
      <c r="H163" s="5">
        <f t="shared" si="151"/>
        <v>0</v>
      </c>
      <c r="I163" s="5">
        <f t="shared" si="152"/>
        <v>0</v>
      </c>
      <c r="J163" s="5">
        <f t="shared" si="153"/>
        <v>0</v>
      </c>
      <c r="K163" s="5">
        <f t="shared" si="154"/>
        <v>0</v>
      </c>
      <c r="L163" s="101"/>
      <c r="M163" s="101"/>
    </row>
    <row r="164" spans="1:13" ht="75" x14ac:dyDescent="0.2">
      <c r="A164" s="196"/>
      <c r="B164" s="98"/>
      <c r="C164" s="108"/>
      <c r="D164" s="186" t="s">
        <v>1</v>
      </c>
      <c r="E164" s="5">
        <v>0</v>
      </c>
      <c r="F164" s="5">
        <f>SUM(G164:K164)</f>
        <v>1078.4000000000001</v>
      </c>
      <c r="G164" s="5">
        <v>0</v>
      </c>
      <c r="H164" s="5">
        <v>178.4</v>
      </c>
      <c r="I164" s="5">
        <v>300</v>
      </c>
      <c r="J164" s="5">
        <v>300</v>
      </c>
      <c r="K164" s="5">
        <v>300</v>
      </c>
      <c r="L164" s="101"/>
      <c r="M164" s="101"/>
    </row>
    <row r="165" spans="1:13" ht="30" x14ac:dyDescent="0.2">
      <c r="A165" s="197"/>
      <c r="B165" s="99"/>
      <c r="C165" s="108"/>
      <c r="D165" s="186" t="s">
        <v>0</v>
      </c>
      <c r="E165" s="5">
        <f t="shared" ref="E165" si="155">F165+G165+H165+I165+J165</f>
        <v>0</v>
      </c>
      <c r="F165" s="5">
        <f t="shared" ref="F165" si="156">G165+H165+I165+J165+K165</f>
        <v>0</v>
      </c>
      <c r="G165" s="5">
        <f t="shared" ref="G165" si="157">H165+I165+J165+K165+L165</f>
        <v>0</v>
      </c>
      <c r="H165" s="5">
        <f t="shared" ref="H165" si="158">I165+J165+K165+L165+M165</f>
        <v>0</v>
      </c>
      <c r="I165" s="5">
        <f t="shared" ref="I165" si="159">J165+K165+L165+M165+N165</f>
        <v>0</v>
      </c>
      <c r="J165" s="5">
        <f t="shared" ref="J165" si="160">K165+L165+M165+N165+O165</f>
        <v>0</v>
      </c>
      <c r="K165" s="5">
        <f t="shared" ref="K165" si="161">L165+M165+N165+O165+P165</f>
        <v>0</v>
      </c>
      <c r="L165" s="102"/>
      <c r="M165" s="102"/>
    </row>
    <row r="166" spans="1:13" ht="19.5" customHeight="1" x14ac:dyDescent="0.2">
      <c r="A166" s="195" t="s">
        <v>187</v>
      </c>
      <c r="B166" s="97" t="s">
        <v>334</v>
      </c>
      <c r="C166" s="108" t="s">
        <v>79</v>
      </c>
      <c r="D166" s="186" t="s">
        <v>4</v>
      </c>
      <c r="E166" s="5">
        <f t="shared" ref="E166" si="162">SUM(E167:E170)</f>
        <v>0</v>
      </c>
      <c r="F166" s="5">
        <f t="shared" ref="F166:K166" si="163">F167+F168+F169+F170</f>
        <v>400</v>
      </c>
      <c r="G166" s="5">
        <f t="shared" si="163"/>
        <v>0</v>
      </c>
      <c r="H166" s="5">
        <f t="shared" si="163"/>
        <v>100</v>
      </c>
      <c r="I166" s="5">
        <f t="shared" si="163"/>
        <v>100</v>
      </c>
      <c r="J166" s="5">
        <f t="shared" si="163"/>
        <v>100</v>
      </c>
      <c r="K166" s="5">
        <f t="shared" si="163"/>
        <v>100</v>
      </c>
      <c r="L166" s="100" t="s">
        <v>153</v>
      </c>
      <c r="M166" s="100"/>
    </row>
    <row r="167" spans="1:13" ht="46.5" customHeight="1" x14ac:dyDescent="0.2">
      <c r="A167" s="196"/>
      <c r="B167" s="98"/>
      <c r="C167" s="108"/>
      <c r="D167" s="186" t="s">
        <v>3</v>
      </c>
      <c r="E167" s="5">
        <v>0</v>
      </c>
      <c r="F167" s="5">
        <f t="shared" ref="F167:F170" si="164">G167+H167+I167+J167+K167</f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101"/>
      <c r="M167" s="101"/>
    </row>
    <row r="168" spans="1:13" ht="60.75" customHeight="1" x14ac:dyDescent="0.2">
      <c r="A168" s="196"/>
      <c r="B168" s="98"/>
      <c r="C168" s="108"/>
      <c r="D168" s="186" t="s">
        <v>2</v>
      </c>
      <c r="E168" s="5">
        <v>0</v>
      </c>
      <c r="F168" s="5">
        <f t="shared" si="164"/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101"/>
      <c r="M168" s="101"/>
    </row>
    <row r="169" spans="1:13" ht="76.5" customHeight="1" x14ac:dyDescent="0.2">
      <c r="A169" s="196"/>
      <c r="B169" s="98"/>
      <c r="C169" s="108"/>
      <c r="D169" s="186" t="s">
        <v>1</v>
      </c>
      <c r="E169" s="5">
        <v>0</v>
      </c>
      <c r="F169" s="5">
        <f t="shared" si="164"/>
        <v>400</v>
      </c>
      <c r="G169" s="5">
        <v>0</v>
      </c>
      <c r="H169" s="5">
        <v>100</v>
      </c>
      <c r="I169" s="5">
        <v>100</v>
      </c>
      <c r="J169" s="5">
        <v>100</v>
      </c>
      <c r="K169" s="5">
        <v>100</v>
      </c>
      <c r="L169" s="101"/>
      <c r="M169" s="101"/>
    </row>
    <row r="170" spans="1:13" ht="35.25" customHeight="1" x14ac:dyDescent="0.2">
      <c r="A170" s="197"/>
      <c r="B170" s="99"/>
      <c r="C170" s="108"/>
      <c r="D170" s="186" t="s">
        <v>0</v>
      </c>
      <c r="E170" s="5">
        <v>0</v>
      </c>
      <c r="F170" s="5">
        <f t="shared" si="164"/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102"/>
      <c r="M170" s="102"/>
    </row>
    <row r="171" spans="1:13" ht="15" x14ac:dyDescent="0.2">
      <c r="A171" s="195" t="s">
        <v>188</v>
      </c>
      <c r="B171" s="97" t="s">
        <v>221</v>
      </c>
      <c r="C171" s="108" t="s">
        <v>79</v>
      </c>
      <c r="D171" s="186" t="s">
        <v>4</v>
      </c>
      <c r="E171" s="5">
        <f>E172+E173+E174+E175</f>
        <v>25</v>
      </c>
      <c r="F171" s="5">
        <f>F172+F173+F174+F175</f>
        <v>429.5</v>
      </c>
      <c r="G171" s="5">
        <f>G172+G173+G174+G175</f>
        <v>50</v>
      </c>
      <c r="H171" s="5">
        <f t="shared" ref="H171:K171" si="165">H172+H173+H174+H175</f>
        <v>79.5</v>
      </c>
      <c r="I171" s="5">
        <f t="shared" si="165"/>
        <v>100</v>
      </c>
      <c r="J171" s="5">
        <f t="shared" si="165"/>
        <v>100</v>
      </c>
      <c r="K171" s="5">
        <f t="shared" si="165"/>
        <v>100</v>
      </c>
      <c r="L171" s="100" t="s">
        <v>7</v>
      </c>
      <c r="M171" s="100"/>
    </row>
    <row r="172" spans="1:13" ht="45" x14ac:dyDescent="0.2">
      <c r="A172" s="196"/>
      <c r="B172" s="98"/>
      <c r="C172" s="108"/>
      <c r="D172" s="186" t="s">
        <v>3</v>
      </c>
      <c r="E172" s="5">
        <f t="shared" ref="E172:E173" si="166">F172+G172+H172+I172+J172</f>
        <v>0</v>
      </c>
      <c r="F172" s="5">
        <f t="shared" ref="F172:F173" si="167">G172+H172+I172+J172+K172</f>
        <v>0</v>
      </c>
      <c r="G172" s="5">
        <f t="shared" ref="G172:G173" si="168">H172+I172+J172+K172+L172</f>
        <v>0</v>
      </c>
      <c r="H172" s="5">
        <f t="shared" ref="H172:H173" si="169">I172+J172+K172+L172+M172</f>
        <v>0</v>
      </c>
      <c r="I172" s="5">
        <f t="shared" ref="I172:I173" si="170">J172+K172+L172+M172+N172</f>
        <v>0</v>
      </c>
      <c r="J172" s="5">
        <f t="shared" ref="J172:J173" si="171">K172+L172+M172+N172+O172</f>
        <v>0</v>
      </c>
      <c r="K172" s="5">
        <f t="shared" ref="K172:K173" si="172">L172+M172+N172+O172+P172</f>
        <v>0</v>
      </c>
      <c r="L172" s="101"/>
      <c r="M172" s="101"/>
    </row>
    <row r="173" spans="1:13" ht="60" x14ac:dyDescent="0.2">
      <c r="A173" s="196"/>
      <c r="B173" s="98"/>
      <c r="C173" s="108"/>
      <c r="D173" s="186" t="s">
        <v>2</v>
      </c>
      <c r="E173" s="5">
        <f t="shared" si="166"/>
        <v>0</v>
      </c>
      <c r="F173" s="5">
        <f t="shared" si="167"/>
        <v>0</v>
      </c>
      <c r="G173" s="5">
        <f t="shared" si="168"/>
        <v>0</v>
      </c>
      <c r="H173" s="5">
        <f t="shared" si="169"/>
        <v>0</v>
      </c>
      <c r="I173" s="5">
        <f t="shared" si="170"/>
        <v>0</v>
      </c>
      <c r="J173" s="5">
        <f t="shared" si="171"/>
        <v>0</v>
      </c>
      <c r="K173" s="5">
        <f t="shared" si="172"/>
        <v>0</v>
      </c>
      <c r="L173" s="101"/>
      <c r="M173" s="101"/>
    </row>
    <row r="174" spans="1:13" ht="75" x14ac:dyDescent="0.2">
      <c r="A174" s="196"/>
      <c r="B174" s="98"/>
      <c r="C174" s="108"/>
      <c r="D174" s="186" t="s">
        <v>1</v>
      </c>
      <c r="E174" s="5">
        <v>25</v>
      </c>
      <c r="F174" s="5">
        <f>SUM(G174:K174)</f>
        <v>429.5</v>
      </c>
      <c r="G174" s="5">
        <v>50</v>
      </c>
      <c r="H174" s="5">
        <v>79.5</v>
      </c>
      <c r="I174" s="5">
        <v>100</v>
      </c>
      <c r="J174" s="5">
        <v>100</v>
      </c>
      <c r="K174" s="5">
        <v>100</v>
      </c>
      <c r="L174" s="101"/>
      <c r="M174" s="101"/>
    </row>
    <row r="175" spans="1:13" ht="219" customHeight="1" x14ac:dyDescent="0.2">
      <c r="A175" s="197"/>
      <c r="B175" s="99"/>
      <c r="C175" s="108"/>
      <c r="D175" s="186" t="s">
        <v>0</v>
      </c>
      <c r="E175" s="5">
        <f t="shared" ref="E175" si="173">F175+G175+H175+I175+J175</f>
        <v>0</v>
      </c>
      <c r="F175" s="5">
        <f t="shared" ref="F175" si="174">G175+H175+I175+J175+K175</f>
        <v>0</v>
      </c>
      <c r="G175" s="5">
        <f t="shared" ref="G175" si="175">H175+I175+J175+K175+L175</f>
        <v>0</v>
      </c>
      <c r="H175" s="5">
        <f t="shared" ref="H175" si="176">I175+J175+K175+L175+M175</f>
        <v>0</v>
      </c>
      <c r="I175" s="5">
        <f t="shared" ref="I175" si="177">J175+K175+L175+M175+N175</f>
        <v>0</v>
      </c>
      <c r="J175" s="5">
        <f t="shared" ref="J175" si="178">K175+L175+M175+N175+O175</f>
        <v>0</v>
      </c>
      <c r="K175" s="5">
        <f t="shared" ref="K175" si="179">L175+M175+N175+O175+P175</f>
        <v>0</v>
      </c>
      <c r="L175" s="102"/>
      <c r="M175" s="102"/>
    </row>
    <row r="176" spans="1:13" ht="16.149999999999999" customHeight="1" x14ac:dyDescent="0.2">
      <c r="A176" s="195" t="s">
        <v>6</v>
      </c>
      <c r="B176" s="107" t="s">
        <v>222</v>
      </c>
      <c r="C176" s="108" t="s">
        <v>79</v>
      </c>
      <c r="D176" s="186" t="s">
        <v>4</v>
      </c>
      <c r="E176" s="5">
        <f t="shared" ref="E176:F176" si="180">SUM(E177:E180)</f>
        <v>66806</v>
      </c>
      <c r="F176" s="5">
        <f t="shared" si="180"/>
        <v>381163.49999999994</v>
      </c>
      <c r="G176" s="5">
        <f t="shared" ref="G176" si="181">SUM(G177:G180)</f>
        <v>66908</v>
      </c>
      <c r="H176" s="5">
        <f t="shared" ref="H176:K176" si="182">SUM(H177:H180)</f>
        <v>71356</v>
      </c>
      <c r="I176" s="5">
        <f t="shared" si="182"/>
        <v>83696.900000000009</v>
      </c>
      <c r="J176" s="5">
        <f t="shared" si="182"/>
        <v>79601.3</v>
      </c>
      <c r="K176" s="5">
        <f t="shared" si="182"/>
        <v>79601.3</v>
      </c>
      <c r="L176" s="108"/>
      <c r="M176" s="108" t="s">
        <v>164</v>
      </c>
    </row>
    <row r="177" spans="1:13" ht="44.45" customHeight="1" x14ac:dyDescent="0.2">
      <c r="A177" s="196"/>
      <c r="B177" s="107"/>
      <c r="C177" s="108"/>
      <c r="D177" s="186" t="s">
        <v>3</v>
      </c>
      <c r="E177" s="5">
        <f t="shared" ref="E177" si="183">E182+E187+E192+E197+E202+E207+E212+E222</f>
        <v>0</v>
      </c>
      <c r="F177" s="5">
        <f>F182+F187+F192+F197+F202+F207+F212+F222+F227</f>
        <v>0</v>
      </c>
      <c r="G177" s="5">
        <f>G182+G187+G192+G197+G202+G207+G212+G222+G227</f>
        <v>0</v>
      </c>
      <c r="H177" s="5">
        <f t="shared" ref="H177:K178" si="184">H182+H187+H192+H197+H202+H207+H212+H222</f>
        <v>0</v>
      </c>
      <c r="I177" s="5">
        <f t="shared" si="184"/>
        <v>0</v>
      </c>
      <c r="J177" s="5">
        <f t="shared" si="184"/>
        <v>0</v>
      </c>
      <c r="K177" s="5">
        <f t="shared" si="184"/>
        <v>0</v>
      </c>
      <c r="L177" s="108"/>
      <c r="M177" s="108"/>
    </row>
    <row r="178" spans="1:13" ht="55.9" customHeight="1" x14ac:dyDescent="0.2">
      <c r="A178" s="196"/>
      <c r="B178" s="107"/>
      <c r="C178" s="108"/>
      <c r="D178" s="186" t="s">
        <v>2</v>
      </c>
      <c r="E178" s="5">
        <f t="shared" ref="E178" si="185">E183+E188+E193+E198+E203+E208+E213+E223</f>
        <v>0</v>
      </c>
      <c r="F178" s="5">
        <f>F183+F188+F193+F198+F203+F208+F213+F223+F229</f>
        <v>13609</v>
      </c>
      <c r="G178" s="5">
        <f>G183+G188+G193+G198+G203+G208+G213+G223+G227</f>
        <v>1742</v>
      </c>
      <c r="H178" s="5">
        <f t="shared" si="184"/>
        <v>2546</v>
      </c>
      <c r="I178" s="5">
        <f t="shared" si="184"/>
        <v>3107</v>
      </c>
      <c r="J178" s="5">
        <f t="shared" si="184"/>
        <v>3107</v>
      </c>
      <c r="K178" s="5">
        <f t="shared" si="184"/>
        <v>3107</v>
      </c>
      <c r="L178" s="108"/>
      <c r="M178" s="108"/>
    </row>
    <row r="179" spans="1:13" ht="72.75" customHeight="1" x14ac:dyDescent="0.2">
      <c r="A179" s="196"/>
      <c r="B179" s="107"/>
      <c r="C179" s="108"/>
      <c r="D179" s="186" t="s">
        <v>1</v>
      </c>
      <c r="E179" s="5">
        <f t="shared" ref="E179" si="186">E184+E189+E194+E199+E204+E209+E214+E224</f>
        <v>66806</v>
      </c>
      <c r="F179" s="5">
        <f>SUM(F184+F189+F194+F199+F204+F209+F214+F219+F224+F229)</f>
        <v>367554.49999999994</v>
      </c>
      <c r="G179" s="5">
        <f>G184+G189+G194+G199+G204+G209+G214+G219+G224+G229</f>
        <v>65166</v>
      </c>
      <c r="H179" s="5">
        <f t="shared" ref="H179:K179" si="187">H184+H189+H194+H199+H204+H209+H214+H224</f>
        <v>68810</v>
      </c>
      <c r="I179" s="5">
        <f t="shared" si="187"/>
        <v>80589.900000000009</v>
      </c>
      <c r="J179" s="5">
        <f t="shared" si="187"/>
        <v>76494.3</v>
      </c>
      <c r="K179" s="5">
        <f t="shared" si="187"/>
        <v>76494.3</v>
      </c>
      <c r="L179" s="108"/>
      <c r="M179" s="108"/>
    </row>
    <row r="180" spans="1:13" ht="30.6" customHeight="1" x14ac:dyDescent="0.2">
      <c r="A180" s="197"/>
      <c r="B180" s="107"/>
      <c r="C180" s="108"/>
      <c r="D180" s="186" t="s">
        <v>0</v>
      </c>
      <c r="E180" s="5">
        <f t="shared" ref="E180" si="188">E185+E190+E195+E200+E205+E210+E215+E225</f>
        <v>0</v>
      </c>
      <c r="F180" s="5">
        <f>F185+F190+F195+F200+F205+F210+F215+F225+F230</f>
        <v>0</v>
      </c>
      <c r="G180" s="5">
        <f>G185+G190+G195+G200+G205+G210+G215+G225+G230</f>
        <v>0</v>
      </c>
      <c r="H180" s="5">
        <f t="shared" ref="H180:K180" si="189">H185+H190+H195+H200+H205+H210+H215+H225</f>
        <v>0</v>
      </c>
      <c r="I180" s="5">
        <f t="shared" si="189"/>
        <v>0</v>
      </c>
      <c r="J180" s="5">
        <f t="shared" si="189"/>
        <v>0</v>
      </c>
      <c r="K180" s="5">
        <f t="shared" si="189"/>
        <v>0</v>
      </c>
      <c r="L180" s="108"/>
      <c r="M180" s="108"/>
    </row>
    <row r="181" spans="1:13" ht="15" customHeight="1" x14ac:dyDescent="0.2">
      <c r="A181" s="195" t="s">
        <v>189</v>
      </c>
      <c r="B181" s="114" t="s">
        <v>223</v>
      </c>
      <c r="C181" s="108" t="s">
        <v>79</v>
      </c>
      <c r="D181" s="186" t="s">
        <v>4</v>
      </c>
      <c r="E181" s="5">
        <f t="shared" ref="E181:K181" si="190">SUM(E182:E185)</f>
        <v>0</v>
      </c>
      <c r="F181" s="5">
        <f t="shared" si="190"/>
        <v>0</v>
      </c>
      <c r="G181" s="5">
        <f t="shared" si="190"/>
        <v>0</v>
      </c>
      <c r="H181" s="5">
        <f t="shared" si="190"/>
        <v>0</v>
      </c>
      <c r="I181" s="5">
        <f t="shared" si="190"/>
        <v>0</v>
      </c>
      <c r="J181" s="5">
        <f t="shared" si="190"/>
        <v>0</v>
      </c>
      <c r="K181" s="5">
        <f t="shared" si="190"/>
        <v>0</v>
      </c>
      <c r="L181" s="108" t="s">
        <v>107</v>
      </c>
      <c r="M181" s="108"/>
    </row>
    <row r="182" spans="1:13" ht="45" x14ac:dyDescent="0.2">
      <c r="A182" s="196"/>
      <c r="B182" s="114"/>
      <c r="C182" s="108"/>
      <c r="D182" s="186" t="s">
        <v>3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108"/>
      <c r="M182" s="108"/>
    </row>
    <row r="183" spans="1:13" ht="60" x14ac:dyDescent="0.2">
      <c r="A183" s="196"/>
      <c r="B183" s="114"/>
      <c r="C183" s="108"/>
      <c r="D183" s="186" t="s">
        <v>2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108"/>
      <c r="M183" s="108"/>
    </row>
    <row r="184" spans="1:13" ht="75" x14ac:dyDescent="0.2">
      <c r="A184" s="196"/>
      <c r="B184" s="114"/>
      <c r="C184" s="108"/>
      <c r="D184" s="186" t="s">
        <v>1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108"/>
      <c r="M184" s="108"/>
    </row>
    <row r="185" spans="1:13" ht="30" x14ac:dyDescent="0.2">
      <c r="A185" s="197"/>
      <c r="B185" s="114"/>
      <c r="C185" s="108"/>
      <c r="D185" s="186" t="s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108"/>
      <c r="M185" s="108"/>
    </row>
    <row r="186" spans="1:13" ht="15" x14ac:dyDescent="0.2">
      <c r="A186" s="195" t="s">
        <v>190</v>
      </c>
      <c r="B186" s="97" t="s">
        <v>224</v>
      </c>
      <c r="C186" s="108" t="s">
        <v>79</v>
      </c>
      <c r="D186" s="186" t="s">
        <v>4</v>
      </c>
      <c r="E186" s="5">
        <f t="shared" ref="E186:K186" si="191">SUM(E187:E190)</f>
        <v>60236</v>
      </c>
      <c r="F186" s="5">
        <f t="shared" si="191"/>
        <v>338497.89999999997</v>
      </c>
      <c r="G186" s="5">
        <f t="shared" si="191"/>
        <v>59358</v>
      </c>
      <c r="H186" s="5">
        <f t="shared" si="191"/>
        <v>63800</v>
      </c>
      <c r="I186" s="5">
        <f t="shared" si="191"/>
        <v>75113.3</v>
      </c>
      <c r="J186" s="5">
        <f t="shared" si="191"/>
        <v>70113.3</v>
      </c>
      <c r="K186" s="5">
        <f t="shared" si="191"/>
        <v>70113.3</v>
      </c>
      <c r="L186" s="108" t="s">
        <v>107</v>
      </c>
      <c r="M186" s="97"/>
    </row>
    <row r="187" spans="1:13" ht="45" x14ac:dyDescent="0.2">
      <c r="A187" s="196"/>
      <c r="B187" s="98"/>
      <c r="C187" s="108"/>
      <c r="D187" s="186" t="s">
        <v>3</v>
      </c>
      <c r="E187" s="5">
        <v>0</v>
      </c>
      <c r="F187" s="5">
        <f>G187+H187+I187+J187+K187</f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108"/>
      <c r="M187" s="98"/>
    </row>
    <row r="188" spans="1:13" ht="60" x14ac:dyDescent="0.2">
      <c r="A188" s="196"/>
      <c r="B188" s="98"/>
      <c r="C188" s="108"/>
      <c r="D188" s="186" t="s">
        <v>2</v>
      </c>
      <c r="E188" s="5">
        <v>0</v>
      </c>
      <c r="F188" s="5">
        <f>G188+H188+I188+J188+K188</f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108"/>
      <c r="M188" s="98"/>
    </row>
    <row r="189" spans="1:13" ht="75" x14ac:dyDescent="0.2">
      <c r="A189" s="196"/>
      <c r="B189" s="98"/>
      <c r="C189" s="108"/>
      <c r="D189" s="186" t="s">
        <v>1</v>
      </c>
      <c r="E189" s="5">
        <v>60236</v>
      </c>
      <c r="F189" s="5">
        <f>G189+H189+I189+J189+K189</f>
        <v>338497.89999999997</v>
      </c>
      <c r="G189" s="5">
        <v>59358</v>
      </c>
      <c r="H189" s="5">
        <v>63800</v>
      </c>
      <c r="I189" s="5">
        <v>75113.3</v>
      </c>
      <c r="J189" s="5">
        <v>70113.3</v>
      </c>
      <c r="K189" s="5">
        <v>70113.3</v>
      </c>
      <c r="L189" s="108"/>
      <c r="M189" s="98"/>
    </row>
    <row r="190" spans="1:13" ht="36" customHeight="1" x14ac:dyDescent="0.2">
      <c r="A190" s="197"/>
      <c r="B190" s="99"/>
      <c r="C190" s="108"/>
      <c r="D190" s="186" t="s">
        <v>0</v>
      </c>
      <c r="E190" s="5">
        <v>0</v>
      </c>
      <c r="F190" s="5">
        <f>G190+H190+I190+J190+K190</f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108"/>
      <c r="M190" s="99"/>
    </row>
    <row r="191" spans="1:13" ht="15" customHeight="1" x14ac:dyDescent="0.2">
      <c r="A191" s="195" t="s">
        <v>191</v>
      </c>
      <c r="B191" s="107" t="s">
        <v>225</v>
      </c>
      <c r="C191" s="108" t="s">
        <v>79</v>
      </c>
      <c r="D191" s="186" t="s">
        <v>4</v>
      </c>
      <c r="E191" s="5">
        <f t="shared" ref="E191" si="192">SUM(E192:E195)</f>
        <v>0</v>
      </c>
      <c r="F191" s="5">
        <f t="shared" ref="F191:K191" si="193">F192+F193+F194+F195</f>
        <v>0</v>
      </c>
      <c r="G191" s="5">
        <f t="shared" si="193"/>
        <v>0</v>
      </c>
      <c r="H191" s="5">
        <f t="shared" si="193"/>
        <v>0</v>
      </c>
      <c r="I191" s="5">
        <f t="shared" si="193"/>
        <v>0</v>
      </c>
      <c r="J191" s="5">
        <f t="shared" si="193"/>
        <v>0</v>
      </c>
      <c r="K191" s="5">
        <f t="shared" si="193"/>
        <v>0</v>
      </c>
      <c r="L191" s="108" t="s">
        <v>107</v>
      </c>
      <c r="M191" s="108"/>
    </row>
    <row r="192" spans="1:13" ht="45" x14ac:dyDescent="0.2">
      <c r="A192" s="196"/>
      <c r="B192" s="107"/>
      <c r="C192" s="108"/>
      <c r="D192" s="186" t="s">
        <v>3</v>
      </c>
      <c r="E192" s="5">
        <v>0</v>
      </c>
      <c r="F192" s="5">
        <f t="shared" ref="F192:F195" si="194">G192+H192+I192+J192+K192</f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108"/>
      <c r="M192" s="108"/>
    </row>
    <row r="193" spans="1:13" ht="60" x14ac:dyDescent="0.2">
      <c r="A193" s="196"/>
      <c r="B193" s="107"/>
      <c r="C193" s="108"/>
      <c r="D193" s="186" t="s">
        <v>2</v>
      </c>
      <c r="E193" s="5">
        <v>0</v>
      </c>
      <c r="F193" s="5">
        <f t="shared" si="194"/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108"/>
      <c r="M193" s="108"/>
    </row>
    <row r="194" spans="1:13" ht="75" x14ac:dyDescent="0.2">
      <c r="A194" s="196"/>
      <c r="B194" s="107"/>
      <c r="C194" s="108"/>
      <c r="D194" s="186" t="s">
        <v>1</v>
      </c>
      <c r="E194" s="5">
        <v>0</v>
      </c>
      <c r="F194" s="5">
        <f t="shared" si="194"/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108"/>
      <c r="M194" s="108"/>
    </row>
    <row r="195" spans="1:13" ht="30" x14ac:dyDescent="0.2">
      <c r="A195" s="197"/>
      <c r="B195" s="107"/>
      <c r="C195" s="108"/>
      <c r="D195" s="186" t="s">
        <v>0</v>
      </c>
      <c r="E195" s="5">
        <v>0</v>
      </c>
      <c r="F195" s="5">
        <f t="shared" si="194"/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108"/>
      <c r="M195" s="108"/>
    </row>
    <row r="196" spans="1:13" ht="15" customHeight="1" x14ac:dyDescent="0.2">
      <c r="A196" s="195" t="s">
        <v>192</v>
      </c>
      <c r="B196" s="107" t="s">
        <v>226</v>
      </c>
      <c r="C196" s="108" t="s">
        <v>79</v>
      </c>
      <c r="D196" s="186" t="s">
        <v>4</v>
      </c>
      <c r="E196" s="5">
        <f t="shared" ref="E196" si="195">SUM(E197:E200)</f>
        <v>0</v>
      </c>
      <c r="F196" s="5">
        <f t="shared" ref="F196:K196" si="196">F197+F198+F199+F200</f>
        <v>0</v>
      </c>
      <c r="G196" s="5">
        <f t="shared" si="196"/>
        <v>0</v>
      </c>
      <c r="H196" s="5">
        <f t="shared" si="196"/>
        <v>0</v>
      </c>
      <c r="I196" s="5">
        <f t="shared" si="196"/>
        <v>0</v>
      </c>
      <c r="J196" s="5">
        <f t="shared" si="196"/>
        <v>0</v>
      </c>
      <c r="K196" s="5">
        <f t="shared" si="196"/>
        <v>0</v>
      </c>
      <c r="L196" s="108" t="s">
        <v>107</v>
      </c>
      <c r="M196" s="108"/>
    </row>
    <row r="197" spans="1:13" ht="45" x14ac:dyDescent="0.2">
      <c r="A197" s="196"/>
      <c r="B197" s="107"/>
      <c r="C197" s="108"/>
      <c r="D197" s="186" t="s">
        <v>3</v>
      </c>
      <c r="E197" s="5">
        <v>0</v>
      </c>
      <c r="F197" s="5">
        <f t="shared" ref="F197:F200" si="197">G197+H197+I197+J197+K197</f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108"/>
      <c r="M197" s="108"/>
    </row>
    <row r="198" spans="1:13" ht="60" x14ac:dyDescent="0.2">
      <c r="A198" s="196"/>
      <c r="B198" s="107"/>
      <c r="C198" s="108"/>
      <c r="D198" s="186" t="s">
        <v>2</v>
      </c>
      <c r="E198" s="5">
        <v>0</v>
      </c>
      <c r="F198" s="5">
        <f t="shared" si="197"/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108"/>
      <c r="M198" s="108"/>
    </row>
    <row r="199" spans="1:13" ht="75" x14ac:dyDescent="0.2">
      <c r="A199" s="196"/>
      <c r="B199" s="107"/>
      <c r="C199" s="108"/>
      <c r="D199" s="186" t="s">
        <v>1</v>
      </c>
      <c r="E199" s="5">
        <v>0</v>
      </c>
      <c r="F199" s="5">
        <f t="shared" si="197"/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108"/>
      <c r="M199" s="108"/>
    </row>
    <row r="200" spans="1:13" ht="30" x14ac:dyDescent="0.2">
      <c r="A200" s="197"/>
      <c r="B200" s="107"/>
      <c r="C200" s="108"/>
      <c r="D200" s="186" t="s">
        <v>0</v>
      </c>
      <c r="E200" s="5">
        <v>0</v>
      </c>
      <c r="F200" s="5">
        <f t="shared" si="197"/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108"/>
      <c r="M200" s="108"/>
    </row>
    <row r="201" spans="1:13" ht="15" customHeight="1" x14ac:dyDescent="0.2">
      <c r="A201" s="195" t="s">
        <v>193</v>
      </c>
      <c r="B201" s="107" t="s">
        <v>227</v>
      </c>
      <c r="C201" s="108" t="s">
        <v>79</v>
      </c>
      <c r="D201" s="186" t="s">
        <v>4</v>
      </c>
      <c r="E201" s="5">
        <f t="shared" ref="E201" si="198">SUM(E202:E205)</f>
        <v>0</v>
      </c>
      <c r="F201" s="5">
        <f t="shared" ref="F201:K201" si="199">F202+F203+F204+F205</f>
        <v>0</v>
      </c>
      <c r="G201" s="5">
        <f t="shared" si="199"/>
        <v>0</v>
      </c>
      <c r="H201" s="5">
        <f t="shared" si="199"/>
        <v>0</v>
      </c>
      <c r="I201" s="5">
        <f t="shared" si="199"/>
        <v>0</v>
      </c>
      <c r="J201" s="5">
        <f t="shared" si="199"/>
        <v>0</v>
      </c>
      <c r="K201" s="5">
        <f t="shared" si="199"/>
        <v>0</v>
      </c>
      <c r="L201" s="108" t="s">
        <v>107</v>
      </c>
      <c r="M201" s="108"/>
    </row>
    <row r="202" spans="1:13" ht="45" x14ac:dyDescent="0.2">
      <c r="A202" s="196"/>
      <c r="B202" s="107"/>
      <c r="C202" s="108"/>
      <c r="D202" s="186" t="s">
        <v>3</v>
      </c>
      <c r="E202" s="5">
        <v>0</v>
      </c>
      <c r="F202" s="5">
        <f t="shared" ref="F202:F205" si="200">G202+H202+I202+J202+K202</f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108"/>
      <c r="M202" s="108"/>
    </row>
    <row r="203" spans="1:13" ht="60" x14ac:dyDescent="0.2">
      <c r="A203" s="196"/>
      <c r="B203" s="107"/>
      <c r="C203" s="108"/>
      <c r="D203" s="186" t="s">
        <v>2</v>
      </c>
      <c r="E203" s="5">
        <v>0</v>
      </c>
      <c r="F203" s="5">
        <f t="shared" si="200"/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108"/>
      <c r="M203" s="108"/>
    </row>
    <row r="204" spans="1:13" ht="75" x14ac:dyDescent="0.2">
      <c r="A204" s="196"/>
      <c r="B204" s="107"/>
      <c r="C204" s="108"/>
      <c r="D204" s="186" t="s">
        <v>1</v>
      </c>
      <c r="E204" s="5">
        <v>0</v>
      </c>
      <c r="F204" s="5">
        <f t="shared" si="200"/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108"/>
      <c r="M204" s="108"/>
    </row>
    <row r="205" spans="1:13" ht="30" x14ac:dyDescent="0.2">
      <c r="A205" s="197"/>
      <c r="B205" s="107"/>
      <c r="C205" s="108"/>
      <c r="D205" s="186" t="s">
        <v>0</v>
      </c>
      <c r="E205" s="5">
        <v>0</v>
      </c>
      <c r="F205" s="5">
        <f t="shared" si="200"/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108"/>
      <c r="M205" s="108"/>
    </row>
    <row r="206" spans="1:13" ht="17.45" customHeight="1" x14ac:dyDescent="0.2">
      <c r="A206" s="195" t="s">
        <v>194</v>
      </c>
      <c r="B206" s="97" t="s">
        <v>228</v>
      </c>
      <c r="C206" s="108" t="s">
        <v>79</v>
      </c>
      <c r="D206" s="186" t="s">
        <v>4</v>
      </c>
      <c r="E206" s="5">
        <f t="shared" ref="E206" si="201">SUM(E207:E210)</f>
        <v>0</v>
      </c>
      <c r="F206" s="5">
        <f t="shared" ref="F206:K206" si="202">F207+F208+F209+F210</f>
        <v>0</v>
      </c>
      <c r="G206" s="5">
        <f t="shared" si="202"/>
        <v>0</v>
      </c>
      <c r="H206" s="5">
        <f t="shared" si="202"/>
        <v>0</v>
      </c>
      <c r="I206" s="5">
        <f t="shared" si="202"/>
        <v>0</v>
      </c>
      <c r="J206" s="5">
        <f t="shared" si="202"/>
        <v>0</v>
      </c>
      <c r="K206" s="5">
        <f t="shared" si="202"/>
        <v>0</v>
      </c>
      <c r="L206" s="108" t="s">
        <v>107</v>
      </c>
      <c r="M206" s="97"/>
    </row>
    <row r="207" spans="1:13" ht="44.45" customHeight="1" x14ac:dyDescent="0.2">
      <c r="A207" s="196"/>
      <c r="B207" s="98"/>
      <c r="C207" s="108"/>
      <c r="D207" s="186" t="s">
        <v>3</v>
      </c>
      <c r="E207" s="5">
        <f t="shared" ref="E207" si="203">E212</f>
        <v>0</v>
      </c>
      <c r="F207" s="5">
        <f>G207+H207+I207+J207+K207</f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108"/>
      <c r="M207" s="98"/>
    </row>
    <row r="208" spans="1:13" ht="60" x14ac:dyDescent="0.2">
      <c r="A208" s="196"/>
      <c r="B208" s="98"/>
      <c r="C208" s="108"/>
      <c r="D208" s="186" t="s">
        <v>2</v>
      </c>
      <c r="E208" s="5">
        <f t="shared" ref="E208" si="204">E213</f>
        <v>0</v>
      </c>
      <c r="F208" s="5">
        <f>G208+H208+I208+J208+K208</f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108"/>
      <c r="M208" s="98"/>
    </row>
    <row r="209" spans="1:13" ht="75" x14ac:dyDescent="0.2">
      <c r="A209" s="196"/>
      <c r="B209" s="98"/>
      <c r="C209" s="108"/>
      <c r="D209" s="186" t="s">
        <v>1</v>
      </c>
      <c r="E209" s="5">
        <v>0</v>
      </c>
      <c r="F209" s="5">
        <f>G209+H209+I209+J209+K209</f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108"/>
      <c r="M209" s="98"/>
    </row>
    <row r="210" spans="1:13" ht="29.45" customHeight="1" x14ac:dyDescent="0.2">
      <c r="A210" s="197"/>
      <c r="B210" s="99"/>
      <c r="C210" s="108"/>
      <c r="D210" s="186" t="s">
        <v>0</v>
      </c>
      <c r="E210" s="5">
        <f t="shared" ref="E210" si="205">E215</f>
        <v>0</v>
      </c>
      <c r="F210" s="5">
        <f>G210+H210+I210+J210+K210</f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108"/>
      <c r="M210" s="99"/>
    </row>
    <row r="211" spans="1:13" ht="15" customHeight="1" x14ac:dyDescent="0.2">
      <c r="A211" s="195" t="s">
        <v>195</v>
      </c>
      <c r="B211" s="107" t="s">
        <v>229</v>
      </c>
      <c r="C211" s="108" t="s">
        <v>79</v>
      </c>
      <c r="D211" s="186" t="s">
        <v>4</v>
      </c>
      <c r="E211" s="5">
        <f>SUM(E212:E215)</f>
        <v>6570</v>
      </c>
      <c r="F211" s="5">
        <f t="shared" ref="F211:K211" si="206">F212+F213+F214+F215</f>
        <v>0</v>
      </c>
      <c r="G211" s="5">
        <f t="shared" si="206"/>
        <v>0</v>
      </c>
      <c r="H211" s="5">
        <f t="shared" si="206"/>
        <v>0</v>
      </c>
      <c r="I211" s="5">
        <f t="shared" si="206"/>
        <v>0</v>
      </c>
      <c r="J211" s="5">
        <f t="shared" si="206"/>
        <v>0</v>
      </c>
      <c r="K211" s="5">
        <f t="shared" si="206"/>
        <v>0</v>
      </c>
      <c r="L211" s="108" t="s">
        <v>107</v>
      </c>
      <c r="M211" s="108"/>
    </row>
    <row r="212" spans="1:13" ht="45" x14ac:dyDescent="0.2">
      <c r="A212" s="196"/>
      <c r="B212" s="107"/>
      <c r="C212" s="108"/>
      <c r="D212" s="186" t="s">
        <v>3</v>
      </c>
      <c r="E212" s="5">
        <v>0</v>
      </c>
      <c r="F212" s="5">
        <f>G212+H212+I212+J212+K212</f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108"/>
      <c r="M212" s="108"/>
    </row>
    <row r="213" spans="1:13" ht="60" x14ac:dyDescent="0.2">
      <c r="A213" s="196"/>
      <c r="B213" s="107"/>
      <c r="C213" s="108"/>
      <c r="D213" s="186" t="s">
        <v>2</v>
      </c>
      <c r="E213" s="5">
        <v>0</v>
      </c>
      <c r="F213" s="5">
        <f>G213+H213+I213+J213+K213</f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108"/>
      <c r="M213" s="108"/>
    </row>
    <row r="214" spans="1:13" ht="75" x14ac:dyDescent="0.2">
      <c r="A214" s="196"/>
      <c r="B214" s="107"/>
      <c r="C214" s="108"/>
      <c r="D214" s="186" t="s">
        <v>1</v>
      </c>
      <c r="E214" s="5">
        <v>6570</v>
      </c>
      <c r="F214" s="5">
        <f>G214+H214+I214+J214+K214</f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108"/>
      <c r="M214" s="108"/>
    </row>
    <row r="215" spans="1:13" ht="33" customHeight="1" x14ac:dyDescent="0.2">
      <c r="A215" s="197"/>
      <c r="B215" s="107"/>
      <c r="C215" s="108"/>
      <c r="D215" s="186" t="s">
        <v>0</v>
      </c>
      <c r="E215" s="5">
        <v>0</v>
      </c>
      <c r="F215" s="5">
        <f>G215+H215+I215+J215+K215</f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108"/>
      <c r="M215" s="108"/>
    </row>
    <row r="216" spans="1:13" ht="21" customHeight="1" x14ac:dyDescent="0.2">
      <c r="A216" s="195" t="s">
        <v>196</v>
      </c>
      <c r="B216" s="97" t="s">
        <v>230</v>
      </c>
      <c r="C216" s="100" t="s">
        <v>79</v>
      </c>
      <c r="D216" s="186" t="s">
        <v>4</v>
      </c>
      <c r="E216" s="5">
        <f t="shared" ref="E216:K216" si="207">E217+E218+E219+E220</f>
        <v>0</v>
      </c>
      <c r="F216" s="5">
        <f t="shared" si="207"/>
        <v>0</v>
      </c>
      <c r="G216" s="5">
        <f t="shared" si="207"/>
        <v>0</v>
      </c>
      <c r="H216" s="5">
        <f t="shared" si="207"/>
        <v>0</v>
      </c>
      <c r="I216" s="5">
        <f t="shared" si="207"/>
        <v>0</v>
      </c>
      <c r="J216" s="5">
        <f t="shared" si="207"/>
        <v>0</v>
      </c>
      <c r="K216" s="5">
        <f t="shared" si="207"/>
        <v>0</v>
      </c>
      <c r="L216" s="100" t="s">
        <v>107</v>
      </c>
      <c r="M216" s="100"/>
    </row>
    <row r="217" spans="1:13" ht="48" customHeight="1" x14ac:dyDescent="0.2">
      <c r="A217" s="196"/>
      <c r="B217" s="98"/>
      <c r="C217" s="101"/>
      <c r="D217" s="186" t="s">
        <v>3</v>
      </c>
      <c r="E217" s="5">
        <v>0</v>
      </c>
      <c r="F217" s="5">
        <f>G217+H217+I217+J217+K217</f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101"/>
      <c r="M217" s="101"/>
    </row>
    <row r="218" spans="1:13" ht="60.75" customHeight="1" x14ac:dyDescent="0.2">
      <c r="A218" s="196"/>
      <c r="B218" s="98"/>
      <c r="C218" s="101"/>
      <c r="D218" s="186" t="s">
        <v>2</v>
      </c>
      <c r="E218" s="5">
        <v>0</v>
      </c>
      <c r="F218" s="5">
        <f>G218+H218+I218+J218+K218</f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101"/>
      <c r="M218" s="101"/>
    </row>
    <row r="219" spans="1:13" ht="76.5" customHeight="1" x14ac:dyDescent="0.2">
      <c r="A219" s="196"/>
      <c r="B219" s="98"/>
      <c r="C219" s="101"/>
      <c r="D219" s="186" t="s">
        <v>1</v>
      </c>
      <c r="E219" s="5">
        <v>0</v>
      </c>
      <c r="F219" s="5">
        <f>G219+H219+I219+J219+K219</f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101"/>
      <c r="M219" s="101"/>
    </row>
    <row r="220" spans="1:13" ht="33" customHeight="1" x14ac:dyDescent="0.2">
      <c r="A220" s="197"/>
      <c r="B220" s="99"/>
      <c r="C220" s="102"/>
      <c r="D220" s="186" t="s">
        <v>0</v>
      </c>
      <c r="E220" s="5">
        <v>0</v>
      </c>
      <c r="F220" s="5">
        <f>G220+H220+I220+J220+K220</f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102"/>
      <c r="M220" s="102"/>
    </row>
    <row r="221" spans="1:13" ht="14.45" customHeight="1" x14ac:dyDescent="0.2">
      <c r="A221" s="195" t="s">
        <v>197</v>
      </c>
      <c r="B221" s="114" t="s">
        <v>231</v>
      </c>
      <c r="C221" s="108" t="s">
        <v>79</v>
      </c>
      <c r="D221" s="186" t="s">
        <v>4</v>
      </c>
      <c r="E221" s="5">
        <f t="shared" ref="E221:K221" si="208">SUM(E222:E225)</f>
        <v>0</v>
      </c>
      <c r="F221" s="5">
        <f t="shared" si="208"/>
        <v>42665.599999999999</v>
      </c>
      <c r="G221" s="5">
        <f t="shared" si="208"/>
        <v>7550</v>
      </c>
      <c r="H221" s="5">
        <f t="shared" si="208"/>
        <v>7556</v>
      </c>
      <c r="I221" s="5">
        <f t="shared" si="208"/>
        <v>8583.6</v>
      </c>
      <c r="J221" s="5">
        <f t="shared" si="208"/>
        <v>9488</v>
      </c>
      <c r="K221" s="5">
        <f t="shared" si="208"/>
        <v>9488</v>
      </c>
      <c r="L221" s="108" t="s">
        <v>107</v>
      </c>
      <c r="M221" s="100"/>
    </row>
    <row r="222" spans="1:13" ht="43.5" customHeight="1" x14ac:dyDescent="0.2">
      <c r="A222" s="196"/>
      <c r="B222" s="114"/>
      <c r="C222" s="108"/>
      <c r="D222" s="186" t="s">
        <v>3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108"/>
      <c r="M222" s="101"/>
    </row>
    <row r="223" spans="1:13" ht="58.5" customHeight="1" x14ac:dyDescent="0.2">
      <c r="A223" s="196"/>
      <c r="B223" s="114"/>
      <c r="C223" s="108"/>
      <c r="D223" s="186" t="s">
        <v>2</v>
      </c>
      <c r="E223" s="5">
        <v>0</v>
      </c>
      <c r="F223" s="5">
        <f>G223+H223+I223+J223+K223</f>
        <v>13609</v>
      </c>
      <c r="G223" s="5">
        <v>1742</v>
      </c>
      <c r="H223" s="5">
        <v>2546</v>
      </c>
      <c r="I223" s="5">
        <v>3107</v>
      </c>
      <c r="J223" s="5">
        <v>3107</v>
      </c>
      <c r="K223" s="5">
        <v>3107</v>
      </c>
      <c r="L223" s="108"/>
      <c r="M223" s="101"/>
    </row>
    <row r="224" spans="1:13" ht="77.25" customHeight="1" x14ac:dyDescent="0.2">
      <c r="A224" s="196"/>
      <c r="B224" s="114"/>
      <c r="C224" s="108"/>
      <c r="D224" s="186" t="s">
        <v>1</v>
      </c>
      <c r="E224" s="5">
        <v>0</v>
      </c>
      <c r="F224" s="5">
        <f>G224+H224+I224+J224+K224</f>
        <v>29056.6</v>
      </c>
      <c r="G224" s="5">
        <v>5808</v>
      </c>
      <c r="H224" s="5">
        <v>5010</v>
      </c>
      <c r="I224" s="5">
        <v>5476.6</v>
      </c>
      <c r="J224" s="5">
        <v>6381</v>
      </c>
      <c r="K224" s="5">
        <v>6381</v>
      </c>
      <c r="L224" s="108"/>
      <c r="M224" s="101"/>
    </row>
    <row r="225" spans="1:28" ht="30" customHeight="1" x14ac:dyDescent="0.2">
      <c r="A225" s="197"/>
      <c r="B225" s="114"/>
      <c r="C225" s="108"/>
      <c r="D225" s="186" t="s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108"/>
      <c r="M225" s="102"/>
    </row>
    <row r="226" spans="1:28" ht="30" customHeight="1" x14ac:dyDescent="0.2">
      <c r="A226" s="195" t="s">
        <v>198</v>
      </c>
      <c r="B226" s="191" t="s">
        <v>232</v>
      </c>
      <c r="C226" s="100"/>
      <c r="D226" s="186" t="s">
        <v>4</v>
      </c>
      <c r="E226" s="5">
        <v>0</v>
      </c>
      <c r="F226" s="5">
        <f t="shared" ref="F226:K226" si="209">SUM(F227+F228+F229+F230)</f>
        <v>0</v>
      </c>
      <c r="G226" s="5">
        <f t="shared" si="209"/>
        <v>0</v>
      </c>
      <c r="H226" s="5">
        <f t="shared" si="209"/>
        <v>0</v>
      </c>
      <c r="I226" s="5">
        <f t="shared" si="209"/>
        <v>0</v>
      </c>
      <c r="J226" s="5">
        <f t="shared" si="209"/>
        <v>0</v>
      </c>
      <c r="K226" s="5">
        <f t="shared" si="209"/>
        <v>0</v>
      </c>
      <c r="L226" s="100" t="s">
        <v>107</v>
      </c>
      <c r="M226" s="100"/>
    </row>
    <row r="227" spans="1:28" ht="51" customHeight="1" x14ac:dyDescent="0.2">
      <c r="A227" s="196"/>
      <c r="B227" s="192"/>
      <c r="C227" s="101"/>
      <c r="D227" s="186" t="s">
        <v>3</v>
      </c>
      <c r="E227" s="5">
        <v>0</v>
      </c>
      <c r="F227" s="5">
        <f>SUM(G227+H227+I227+J227+K227)</f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101"/>
      <c r="M227" s="101"/>
    </row>
    <row r="228" spans="1:28" ht="57.75" customHeight="1" x14ac:dyDescent="0.2">
      <c r="A228" s="196"/>
      <c r="B228" s="192"/>
      <c r="C228" s="101"/>
      <c r="D228" s="186" t="s">
        <v>2</v>
      </c>
      <c r="E228" s="5">
        <v>0</v>
      </c>
      <c r="F228" s="5">
        <f>SUM(G228+H228+I228+J228+K228)</f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101"/>
      <c r="M228" s="101"/>
    </row>
    <row r="229" spans="1:28" ht="77.25" customHeight="1" x14ac:dyDescent="0.2">
      <c r="A229" s="196"/>
      <c r="B229" s="192"/>
      <c r="C229" s="101"/>
      <c r="D229" s="186" t="s">
        <v>1</v>
      </c>
      <c r="E229" s="5">
        <v>0</v>
      </c>
      <c r="F229" s="5">
        <f>SUM(G229+H229+I229+J229+K229)</f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101"/>
      <c r="M229" s="101"/>
    </row>
    <row r="230" spans="1:28" ht="30" customHeight="1" x14ac:dyDescent="0.2">
      <c r="A230" s="197"/>
      <c r="B230" s="193"/>
      <c r="C230" s="102"/>
      <c r="D230" s="186" t="s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102"/>
      <c r="M230" s="102"/>
    </row>
    <row r="231" spans="1:28" s="3" customFormat="1" ht="15" customHeight="1" x14ac:dyDescent="0.2">
      <c r="A231" s="185"/>
      <c r="B231" s="109" t="s">
        <v>131</v>
      </c>
      <c r="C231" s="109" t="s">
        <v>79</v>
      </c>
      <c r="D231" s="198" t="s">
        <v>4</v>
      </c>
      <c r="E231" s="5">
        <f>E232+E233+E234+E235</f>
        <v>90064.9</v>
      </c>
      <c r="F231" s="5">
        <f>G231+H231+I231+J231+K231</f>
        <v>679536.6</v>
      </c>
      <c r="G231" s="5">
        <f>G232+G233+G234+G235</f>
        <v>118483.4</v>
      </c>
      <c r="H231" s="5">
        <f t="shared" ref="H231:K231" si="210">H232+H233+H234+H235</f>
        <v>121616.9</v>
      </c>
      <c r="I231" s="5">
        <f t="shared" si="210"/>
        <v>141342.5</v>
      </c>
      <c r="J231" s="5">
        <f t="shared" si="210"/>
        <v>149046.90000000002</v>
      </c>
      <c r="K231" s="5">
        <f t="shared" si="210"/>
        <v>149046.90000000002</v>
      </c>
      <c r="L231" s="108"/>
      <c r="M231" s="108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s="3" customFormat="1" ht="42.75" customHeight="1" x14ac:dyDescent="0.2">
      <c r="A232" s="185"/>
      <c r="B232" s="109"/>
      <c r="C232" s="109"/>
      <c r="D232" s="198" t="s">
        <v>3</v>
      </c>
      <c r="E232" s="5">
        <f>E12+E32+E62+E122+E152+E177</f>
        <v>0</v>
      </c>
      <c r="F232" s="5">
        <v>0</v>
      </c>
      <c r="G232" s="5">
        <f t="shared" ref="G232:K235" si="211">G12+G32+G62+G122+G152+G177</f>
        <v>0</v>
      </c>
      <c r="H232" s="5">
        <f t="shared" si="211"/>
        <v>0</v>
      </c>
      <c r="I232" s="5">
        <f t="shared" si="211"/>
        <v>0</v>
      </c>
      <c r="J232" s="5">
        <f t="shared" si="211"/>
        <v>0</v>
      </c>
      <c r="K232" s="5">
        <f t="shared" si="211"/>
        <v>0</v>
      </c>
      <c r="L232" s="108"/>
      <c r="M232" s="108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s="3" customFormat="1" ht="58.5" customHeight="1" x14ac:dyDescent="0.2">
      <c r="A233" s="185"/>
      <c r="B233" s="109"/>
      <c r="C233" s="109"/>
      <c r="D233" s="198" t="s">
        <v>2</v>
      </c>
      <c r="E233" s="5">
        <f>E13+E33+E63+E123+E153+E178</f>
        <v>0</v>
      </c>
      <c r="F233" s="5">
        <f>G233+H233+I233+J233+K233</f>
        <v>13609</v>
      </c>
      <c r="G233" s="5">
        <f t="shared" si="211"/>
        <v>1742</v>
      </c>
      <c r="H233" s="5">
        <f t="shared" si="211"/>
        <v>2546</v>
      </c>
      <c r="I233" s="5">
        <f t="shared" si="211"/>
        <v>3107</v>
      </c>
      <c r="J233" s="5">
        <f t="shared" si="211"/>
        <v>3107</v>
      </c>
      <c r="K233" s="5">
        <f t="shared" si="211"/>
        <v>3107</v>
      </c>
      <c r="L233" s="108"/>
      <c r="M233" s="108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s="3" customFormat="1" ht="71.25" customHeight="1" x14ac:dyDescent="0.2">
      <c r="A234" s="185"/>
      <c r="B234" s="109"/>
      <c r="C234" s="109"/>
      <c r="D234" s="198" t="s">
        <v>1</v>
      </c>
      <c r="E234" s="5">
        <f>E14+E34+E64+E124+E154+E179</f>
        <v>90064.9</v>
      </c>
      <c r="F234" s="5">
        <f>G234+H234+I234+J234+K234</f>
        <v>665927.60000000009</v>
      </c>
      <c r="G234" s="5">
        <f t="shared" si="211"/>
        <v>116741.4</v>
      </c>
      <c r="H234" s="5">
        <f t="shared" si="211"/>
        <v>119070.9</v>
      </c>
      <c r="I234" s="5">
        <f t="shared" si="211"/>
        <v>138235.5</v>
      </c>
      <c r="J234" s="5">
        <f t="shared" si="211"/>
        <v>145939.90000000002</v>
      </c>
      <c r="K234" s="5">
        <f t="shared" si="211"/>
        <v>145939.90000000002</v>
      </c>
      <c r="L234" s="108"/>
      <c r="M234" s="108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s="3" customFormat="1" ht="30" customHeight="1" x14ac:dyDescent="0.2">
      <c r="A235" s="185"/>
      <c r="B235" s="109"/>
      <c r="C235" s="109"/>
      <c r="D235" s="198" t="s">
        <v>0</v>
      </c>
      <c r="E235" s="5">
        <f>E15+E35+E65+E125+E155+E180</f>
        <v>0</v>
      </c>
      <c r="F235" s="5">
        <f>G235+H235+I235+J235+K235</f>
        <v>0</v>
      </c>
      <c r="G235" s="5">
        <f t="shared" si="211"/>
        <v>0</v>
      </c>
      <c r="H235" s="5">
        <f t="shared" si="211"/>
        <v>0</v>
      </c>
      <c r="I235" s="5">
        <f t="shared" si="211"/>
        <v>0</v>
      </c>
      <c r="J235" s="5">
        <f t="shared" si="211"/>
        <v>0</v>
      </c>
      <c r="K235" s="5">
        <f t="shared" si="211"/>
        <v>0</v>
      </c>
      <c r="L235" s="108"/>
      <c r="M235" s="108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37.5" customHeight="1" x14ac:dyDescent="0.2">
      <c r="A236" s="108" t="s">
        <v>235</v>
      </c>
      <c r="B236" s="199"/>
      <c r="C236" s="199"/>
      <c r="D236" s="199"/>
      <c r="E236" s="199"/>
      <c r="F236" s="199"/>
      <c r="G236" s="199"/>
      <c r="H236" s="199"/>
      <c r="I236" s="199"/>
      <c r="J236" s="199"/>
      <c r="K236" s="199"/>
      <c r="L236" s="199"/>
      <c r="M236" s="199"/>
    </row>
    <row r="237" spans="1:28" ht="21" customHeight="1" x14ac:dyDescent="0.2">
      <c r="A237" s="185" t="s">
        <v>26</v>
      </c>
      <c r="B237" s="107" t="s">
        <v>234</v>
      </c>
      <c r="C237" s="108" t="s">
        <v>79</v>
      </c>
      <c r="D237" s="186" t="s">
        <v>4</v>
      </c>
      <c r="E237" s="200">
        <f t="shared" ref="E237:F237" si="212">E238+E239+E240+E241</f>
        <v>490</v>
      </c>
      <c r="F237" s="200">
        <f t="shared" si="212"/>
        <v>3697.1</v>
      </c>
      <c r="G237" s="200">
        <f>G238+G239+G240+G241</f>
        <v>297.10000000000002</v>
      </c>
      <c r="H237" s="200">
        <f t="shared" ref="H237:K237" si="213">H238+H239+H240+H241</f>
        <v>750</v>
      </c>
      <c r="I237" s="200">
        <f t="shared" si="213"/>
        <v>800</v>
      </c>
      <c r="J237" s="200">
        <f t="shared" si="213"/>
        <v>900</v>
      </c>
      <c r="K237" s="200">
        <f t="shared" si="213"/>
        <v>950</v>
      </c>
      <c r="L237" s="201"/>
      <c r="M237" s="108" t="s">
        <v>369</v>
      </c>
    </row>
    <row r="238" spans="1:28" ht="51.75" customHeight="1" x14ac:dyDescent="0.2">
      <c r="A238" s="202"/>
      <c r="B238" s="107"/>
      <c r="C238" s="108"/>
      <c r="D238" s="186" t="s">
        <v>3</v>
      </c>
      <c r="E238" s="200">
        <f t="shared" ref="E238:F238" si="214">E243+E253+E258+E263+E268+E273+E278+E283+E288</f>
        <v>0</v>
      </c>
      <c r="F238" s="200">
        <f t="shared" si="214"/>
        <v>0</v>
      </c>
      <c r="G238" s="200">
        <f t="shared" ref="G238:K239" si="215">G243+G253+G258+G263+G268+G273+G278+G283+G288</f>
        <v>0</v>
      </c>
      <c r="H238" s="200">
        <f t="shared" si="215"/>
        <v>0</v>
      </c>
      <c r="I238" s="200">
        <f t="shared" si="215"/>
        <v>0</v>
      </c>
      <c r="J238" s="200">
        <f t="shared" si="215"/>
        <v>0</v>
      </c>
      <c r="K238" s="200">
        <f t="shared" si="215"/>
        <v>0</v>
      </c>
      <c r="L238" s="201"/>
      <c r="M238" s="108"/>
    </row>
    <row r="239" spans="1:28" ht="58.5" customHeight="1" x14ac:dyDescent="0.2">
      <c r="A239" s="202"/>
      <c r="B239" s="107"/>
      <c r="C239" s="108"/>
      <c r="D239" s="186" t="s">
        <v>2</v>
      </c>
      <c r="E239" s="200">
        <f t="shared" ref="E239:F239" si="216">E244+E254+E259+E264+E269+E274+E279+E284+E289</f>
        <v>0</v>
      </c>
      <c r="F239" s="200">
        <f t="shared" si="216"/>
        <v>0</v>
      </c>
      <c r="G239" s="200">
        <f t="shared" si="215"/>
        <v>0</v>
      </c>
      <c r="H239" s="200">
        <f t="shared" si="215"/>
        <v>0</v>
      </c>
      <c r="I239" s="200">
        <f t="shared" si="215"/>
        <v>0</v>
      </c>
      <c r="J239" s="200">
        <f t="shared" si="215"/>
        <v>0</v>
      </c>
      <c r="K239" s="200">
        <f t="shared" si="215"/>
        <v>0</v>
      </c>
      <c r="L239" s="201"/>
      <c r="M239" s="108"/>
    </row>
    <row r="240" spans="1:28" ht="81" customHeight="1" x14ac:dyDescent="0.2">
      <c r="A240" s="202"/>
      <c r="B240" s="107"/>
      <c r="C240" s="108"/>
      <c r="D240" s="186" t="s">
        <v>27</v>
      </c>
      <c r="E240" s="200">
        <f>E245+E250+E255+E260+E265+E270+E275+E280+E285+E290</f>
        <v>490</v>
      </c>
      <c r="F240" s="200">
        <f>F245+F250+F255+F260+F265+F270+F275+F280+F285+F290</f>
        <v>3697.1</v>
      </c>
      <c r="G240" s="200">
        <f t="shared" ref="G240:K240" si="217">G245+G250+G255+G260+G265+G270+G275+G280+G285+G290</f>
        <v>297.10000000000002</v>
      </c>
      <c r="H240" s="200">
        <f t="shared" si="217"/>
        <v>750</v>
      </c>
      <c r="I240" s="200">
        <f t="shared" si="217"/>
        <v>800</v>
      </c>
      <c r="J240" s="200">
        <f t="shared" si="217"/>
        <v>900</v>
      </c>
      <c r="K240" s="200">
        <f t="shared" si="217"/>
        <v>950</v>
      </c>
      <c r="L240" s="201"/>
      <c r="M240" s="108"/>
    </row>
    <row r="241" spans="1:13" ht="105" customHeight="1" x14ac:dyDescent="0.2">
      <c r="A241" s="202"/>
      <c r="B241" s="107"/>
      <c r="C241" s="108"/>
      <c r="D241" s="186" t="s">
        <v>0</v>
      </c>
      <c r="E241" s="200">
        <f t="shared" ref="E241:F241" si="218">E246+E256+E261+E266+E271+E276+E281+E286+E291</f>
        <v>0</v>
      </c>
      <c r="F241" s="200">
        <f t="shared" si="218"/>
        <v>0</v>
      </c>
      <c r="G241" s="200">
        <f>G246+G256+G261+G266+G271+G276+G281+G286+G291</f>
        <v>0</v>
      </c>
      <c r="H241" s="200">
        <f t="shared" ref="H241:K241" si="219">H246+H256+H261+H266+H271+H276+H281+H286+H291</f>
        <v>0</v>
      </c>
      <c r="I241" s="200">
        <f t="shared" si="219"/>
        <v>0</v>
      </c>
      <c r="J241" s="200">
        <f t="shared" si="219"/>
        <v>0</v>
      </c>
      <c r="K241" s="200">
        <f t="shared" si="219"/>
        <v>0</v>
      </c>
      <c r="L241" s="201"/>
      <c r="M241" s="108"/>
    </row>
    <row r="242" spans="1:13" ht="27" customHeight="1" x14ac:dyDescent="0.2">
      <c r="A242" s="185" t="s">
        <v>31</v>
      </c>
      <c r="B242" s="203" t="s">
        <v>370</v>
      </c>
      <c r="C242" s="108" t="s">
        <v>79</v>
      </c>
      <c r="D242" s="186" t="s">
        <v>4</v>
      </c>
      <c r="E242" s="200">
        <f>E243+E244+E245+E246</f>
        <v>0</v>
      </c>
      <c r="F242" s="200">
        <f>F243+F244+F245+F246</f>
        <v>0</v>
      </c>
      <c r="G242" s="200">
        <f>G243+G244+G245+G246</f>
        <v>0</v>
      </c>
      <c r="H242" s="200">
        <f t="shared" ref="H242:K242" si="220">H243+H244+H245+H246</f>
        <v>0</v>
      </c>
      <c r="I242" s="200">
        <f t="shared" si="220"/>
        <v>0</v>
      </c>
      <c r="J242" s="200">
        <f t="shared" si="220"/>
        <v>0</v>
      </c>
      <c r="K242" s="200">
        <f t="shared" si="220"/>
        <v>0</v>
      </c>
      <c r="L242" s="108" t="s">
        <v>104</v>
      </c>
      <c r="M242" s="108"/>
    </row>
    <row r="243" spans="1:13" ht="45.75" customHeight="1" x14ac:dyDescent="0.2">
      <c r="A243" s="202"/>
      <c r="B243" s="107"/>
      <c r="C243" s="108"/>
      <c r="D243" s="186" t="s">
        <v>3</v>
      </c>
      <c r="E243" s="200">
        <v>0</v>
      </c>
      <c r="F243" s="200">
        <f>G243+H243+I243+J243+K243</f>
        <v>0</v>
      </c>
      <c r="G243" s="200">
        <v>0</v>
      </c>
      <c r="H243" s="200">
        <v>0</v>
      </c>
      <c r="I243" s="200">
        <v>0</v>
      </c>
      <c r="J243" s="200">
        <v>0</v>
      </c>
      <c r="K243" s="200">
        <v>0</v>
      </c>
      <c r="L243" s="108"/>
      <c r="M243" s="108"/>
    </row>
    <row r="244" spans="1:13" ht="65.25" customHeight="1" x14ac:dyDescent="0.2">
      <c r="A244" s="202"/>
      <c r="B244" s="107"/>
      <c r="C244" s="108"/>
      <c r="D244" s="186" t="s">
        <v>2</v>
      </c>
      <c r="E244" s="200">
        <v>0</v>
      </c>
      <c r="F244" s="200">
        <f>G244+H244+I244+J244+K244</f>
        <v>0</v>
      </c>
      <c r="G244" s="200">
        <v>0</v>
      </c>
      <c r="H244" s="200">
        <v>0</v>
      </c>
      <c r="I244" s="200">
        <v>0</v>
      </c>
      <c r="J244" s="200">
        <v>0</v>
      </c>
      <c r="K244" s="200">
        <v>0</v>
      </c>
      <c r="L244" s="108"/>
      <c r="M244" s="108"/>
    </row>
    <row r="245" spans="1:13" ht="86.25" customHeight="1" x14ac:dyDescent="0.2">
      <c r="A245" s="202"/>
      <c r="B245" s="107"/>
      <c r="C245" s="108"/>
      <c r="D245" s="186" t="s">
        <v>27</v>
      </c>
      <c r="E245" s="200">
        <v>0</v>
      </c>
      <c r="F245" s="200">
        <f>G245+H245+I245+J245+K245</f>
        <v>0</v>
      </c>
      <c r="G245" s="204">
        <v>0</v>
      </c>
      <c r="H245" s="204">
        <v>0</v>
      </c>
      <c r="I245" s="204">
        <v>0</v>
      </c>
      <c r="J245" s="204">
        <v>0</v>
      </c>
      <c r="K245" s="204">
        <v>0</v>
      </c>
      <c r="L245" s="108"/>
      <c r="M245" s="108"/>
    </row>
    <row r="246" spans="1:13" ht="27.75" customHeight="1" x14ac:dyDescent="0.2">
      <c r="A246" s="202"/>
      <c r="B246" s="107"/>
      <c r="C246" s="108"/>
      <c r="D246" s="186" t="s">
        <v>0</v>
      </c>
      <c r="E246" s="200">
        <v>0</v>
      </c>
      <c r="F246" s="200">
        <f>G246+H246+I246+J246+K246</f>
        <v>0</v>
      </c>
      <c r="G246" s="200">
        <v>0</v>
      </c>
      <c r="H246" s="200">
        <v>0</v>
      </c>
      <c r="I246" s="200">
        <v>0</v>
      </c>
      <c r="J246" s="200">
        <v>0</v>
      </c>
      <c r="K246" s="200">
        <v>0</v>
      </c>
      <c r="L246" s="108"/>
      <c r="M246" s="108"/>
    </row>
    <row r="247" spans="1:13" ht="20.25" customHeight="1" x14ac:dyDescent="0.2">
      <c r="A247" s="185" t="s">
        <v>61</v>
      </c>
      <c r="B247" s="114" t="s">
        <v>236</v>
      </c>
      <c r="C247" s="108" t="s">
        <v>79</v>
      </c>
      <c r="D247" s="186" t="s">
        <v>4</v>
      </c>
      <c r="E247" s="200">
        <f>E248+E249+E251</f>
        <v>0</v>
      </c>
      <c r="F247" s="200">
        <f t="shared" ref="F247:K247" si="221">F248+F249+F250+F251</f>
        <v>200</v>
      </c>
      <c r="G247" s="200">
        <f t="shared" si="221"/>
        <v>0</v>
      </c>
      <c r="H247" s="200">
        <f t="shared" si="221"/>
        <v>0</v>
      </c>
      <c r="I247" s="200">
        <f>I248+I249+I250+I251</f>
        <v>0</v>
      </c>
      <c r="J247" s="200">
        <f t="shared" si="221"/>
        <v>100</v>
      </c>
      <c r="K247" s="200">
        <f t="shared" si="221"/>
        <v>100</v>
      </c>
      <c r="L247" s="108" t="s">
        <v>144</v>
      </c>
      <c r="M247" s="108"/>
    </row>
    <row r="248" spans="1:13" ht="51.75" customHeight="1" x14ac:dyDescent="0.2">
      <c r="A248" s="185"/>
      <c r="B248" s="114"/>
      <c r="C248" s="108"/>
      <c r="D248" s="186" t="s">
        <v>3</v>
      </c>
      <c r="E248" s="200">
        <v>0</v>
      </c>
      <c r="F248" s="200">
        <f t="shared" ref="F248:F249" si="222">G248+H248+I248+J248+K248</f>
        <v>0</v>
      </c>
      <c r="G248" s="200">
        <v>0</v>
      </c>
      <c r="H248" s="200">
        <v>0</v>
      </c>
      <c r="I248" s="200">
        <v>0</v>
      </c>
      <c r="J248" s="200">
        <v>0</v>
      </c>
      <c r="K248" s="200">
        <v>0</v>
      </c>
      <c r="L248" s="108"/>
      <c r="M248" s="108"/>
    </row>
    <row r="249" spans="1:13" ht="60" customHeight="1" x14ac:dyDescent="0.2">
      <c r="A249" s="185"/>
      <c r="B249" s="114"/>
      <c r="C249" s="108"/>
      <c r="D249" s="186" t="s">
        <v>2</v>
      </c>
      <c r="E249" s="200">
        <v>0</v>
      </c>
      <c r="F249" s="200">
        <f t="shared" si="222"/>
        <v>0</v>
      </c>
      <c r="G249" s="200">
        <v>0</v>
      </c>
      <c r="H249" s="200">
        <v>0</v>
      </c>
      <c r="I249" s="200">
        <v>0</v>
      </c>
      <c r="J249" s="200">
        <v>0</v>
      </c>
      <c r="K249" s="200">
        <v>0</v>
      </c>
      <c r="L249" s="108"/>
      <c r="M249" s="108"/>
    </row>
    <row r="250" spans="1:13" ht="77.25" customHeight="1" x14ac:dyDescent="0.2">
      <c r="A250" s="185"/>
      <c r="B250" s="114"/>
      <c r="C250" s="108"/>
      <c r="D250" s="186" t="s">
        <v>27</v>
      </c>
      <c r="E250" s="200">
        <v>0</v>
      </c>
      <c r="F250" s="200">
        <f t="shared" ref="F250" si="223">G250+H250+I250+J250+K250</f>
        <v>200</v>
      </c>
      <c r="G250" s="200">
        <v>0</v>
      </c>
      <c r="H250" s="200">
        <v>0</v>
      </c>
      <c r="I250" s="200">
        <v>0</v>
      </c>
      <c r="J250" s="200">
        <v>100</v>
      </c>
      <c r="K250" s="200">
        <v>100</v>
      </c>
      <c r="L250" s="108"/>
      <c r="M250" s="108"/>
    </row>
    <row r="251" spans="1:13" ht="36" customHeight="1" x14ac:dyDescent="0.2">
      <c r="A251" s="185"/>
      <c r="B251" s="114"/>
      <c r="C251" s="108"/>
      <c r="D251" s="186" t="s">
        <v>0</v>
      </c>
      <c r="E251" s="200">
        <v>0</v>
      </c>
      <c r="F251" s="200">
        <f t="shared" ref="F251" si="224">G251+H251+I251+J251+K251</f>
        <v>0</v>
      </c>
      <c r="G251" s="200">
        <v>0</v>
      </c>
      <c r="H251" s="200">
        <v>0</v>
      </c>
      <c r="I251" s="200">
        <v>0</v>
      </c>
      <c r="J251" s="200">
        <v>0</v>
      </c>
      <c r="K251" s="200">
        <v>0</v>
      </c>
      <c r="L251" s="108"/>
      <c r="M251" s="108"/>
    </row>
    <row r="252" spans="1:13" ht="18.75" customHeight="1" x14ac:dyDescent="0.2">
      <c r="A252" s="185" t="s">
        <v>72</v>
      </c>
      <c r="B252" s="114" t="s">
        <v>237</v>
      </c>
      <c r="C252" s="108" t="s">
        <v>79</v>
      </c>
      <c r="D252" s="186" t="s">
        <v>4</v>
      </c>
      <c r="E252" s="200">
        <f t="shared" ref="E252:K252" si="225">E253+E254+E255+E256</f>
        <v>0</v>
      </c>
      <c r="F252" s="200">
        <f t="shared" si="225"/>
        <v>175</v>
      </c>
      <c r="G252" s="200">
        <f t="shared" si="225"/>
        <v>35</v>
      </c>
      <c r="H252" s="200">
        <f t="shared" si="225"/>
        <v>35</v>
      </c>
      <c r="I252" s="200">
        <f t="shared" si="225"/>
        <v>35</v>
      </c>
      <c r="J252" s="200">
        <f t="shared" si="225"/>
        <v>35</v>
      </c>
      <c r="K252" s="200">
        <f t="shared" si="225"/>
        <v>35</v>
      </c>
      <c r="L252" s="100" t="s">
        <v>138</v>
      </c>
      <c r="M252" s="108"/>
    </row>
    <row r="253" spans="1:13" ht="48" customHeight="1" x14ac:dyDescent="0.2">
      <c r="A253" s="185"/>
      <c r="B253" s="107"/>
      <c r="C253" s="108"/>
      <c r="D253" s="186" t="s">
        <v>3</v>
      </c>
      <c r="E253" s="200">
        <v>0</v>
      </c>
      <c r="F253" s="200">
        <f t="shared" ref="F253:F256" si="226">G253+H253+I253+J253+K253</f>
        <v>0</v>
      </c>
      <c r="G253" s="200">
        <v>0</v>
      </c>
      <c r="H253" s="200">
        <v>0</v>
      </c>
      <c r="I253" s="200">
        <v>0</v>
      </c>
      <c r="J253" s="200">
        <v>0</v>
      </c>
      <c r="K253" s="200">
        <v>0</v>
      </c>
      <c r="L253" s="101"/>
      <c r="M253" s="108"/>
    </row>
    <row r="254" spans="1:13" ht="61.5" customHeight="1" x14ac:dyDescent="0.2">
      <c r="A254" s="185"/>
      <c r="B254" s="107"/>
      <c r="C254" s="108"/>
      <c r="D254" s="186" t="s">
        <v>2</v>
      </c>
      <c r="E254" s="200">
        <v>0</v>
      </c>
      <c r="F254" s="200">
        <f t="shared" si="226"/>
        <v>0</v>
      </c>
      <c r="G254" s="200">
        <v>0</v>
      </c>
      <c r="H254" s="200">
        <v>0</v>
      </c>
      <c r="I254" s="200">
        <v>0</v>
      </c>
      <c r="J254" s="200">
        <v>0</v>
      </c>
      <c r="K254" s="200">
        <v>0</v>
      </c>
      <c r="L254" s="101"/>
      <c r="M254" s="108"/>
    </row>
    <row r="255" spans="1:13" ht="75.75" customHeight="1" x14ac:dyDescent="0.2">
      <c r="A255" s="185"/>
      <c r="B255" s="107"/>
      <c r="C255" s="108"/>
      <c r="D255" s="186" t="s">
        <v>27</v>
      </c>
      <c r="E255" s="200">
        <v>0</v>
      </c>
      <c r="F255" s="200">
        <f t="shared" si="226"/>
        <v>175</v>
      </c>
      <c r="G255" s="204">
        <v>35</v>
      </c>
      <c r="H255" s="204">
        <v>35</v>
      </c>
      <c r="I255" s="204">
        <v>35</v>
      </c>
      <c r="J255" s="204">
        <v>35</v>
      </c>
      <c r="K255" s="204">
        <v>35</v>
      </c>
      <c r="L255" s="101"/>
      <c r="M255" s="108"/>
    </row>
    <row r="256" spans="1:13" ht="32.25" customHeight="1" x14ac:dyDescent="0.2">
      <c r="A256" s="185"/>
      <c r="B256" s="107"/>
      <c r="C256" s="108"/>
      <c r="D256" s="186" t="s">
        <v>0</v>
      </c>
      <c r="E256" s="200">
        <v>0</v>
      </c>
      <c r="F256" s="200">
        <f t="shared" si="226"/>
        <v>0</v>
      </c>
      <c r="G256" s="200">
        <v>0</v>
      </c>
      <c r="H256" s="200">
        <v>0</v>
      </c>
      <c r="I256" s="200">
        <v>0</v>
      </c>
      <c r="J256" s="200">
        <v>0</v>
      </c>
      <c r="K256" s="200">
        <v>0</v>
      </c>
      <c r="L256" s="102"/>
      <c r="M256" s="108"/>
    </row>
    <row r="257" spans="1:13" ht="20.25" customHeight="1" x14ac:dyDescent="0.2">
      <c r="A257" s="185" t="s">
        <v>70</v>
      </c>
      <c r="B257" s="187" t="s">
        <v>238</v>
      </c>
      <c r="C257" s="108" t="s">
        <v>79</v>
      </c>
      <c r="D257" s="186" t="s">
        <v>4</v>
      </c>
      <c r="E257" s="200">
        <f t="shared" ref="E257:K257" si="227">E258+E259+E260+E261</f>
        <v>0</v>
      </c>
      <c r="F257" s="200">
        <f t="shared" si="227"/>
        <v>60</v>
      </c>
      <c r="G257" s="200">
        <f t="shared" si="227"/>
        <v>0</v>
      </c>
      <c r="H257" s="200">
        <f t="shared" si="227"/>
        <v>15</v>
      </c>
      <c r="I257" s="200">
        <f t="shared" si="227"/>
        <v>15</v>
      </c>
      <c r="J257" s="200">
        <f t="shared" si="227"/>
        <v>15</v>
      </c>
      <c r="K257" s="200">
        <f t="shared" si="227"/>
        <v>15</v>
      </c>
      <c r="L257" s="108" t="s">
        <v>104</v>
      </c>
      <c r="M257" s="108"/>
    </row>
    <row r="258" spans="1:13" ht="44.25" customHeight="1" x14ac:dyDescent="0.2">
      <c r="A258" s="185"/>
      <c r="B258" s="187"/>
      <c r="C258" s="108"/>
      <c r="D258" s="186" t="s">
        <v>3</v>
      </c>
      <c r="E258" s="200">
        <v>0</v>
      </c>
      <c r="F258" s="200">
        <f t="shared" ref="F258:F261" si="228">G258+H258+I258+J258+K258</f>
        <v>0</v>
      </c>
      <c r="G258" s="200">
        <v>0</v>
      </c>
      <c r="H258" s="200">
        <v>0</v>
      </c>
      <c r="I258" s="200">
        <v>0</v>
      </c>
      <c r="J258" s="200">
        <v>0</v>
      </c>
      <c r="K258" s="200">
        <v>0</v>
      </c>
      <c r="L258" s="108"/>
      <c r="M258" s="108"/>
    </row>
    <row r="259" spans="1:13" ht="57.75" customHeight="1" x14ac:dyDescent="0.2">
      <c r="A259" s="185"/>
      <c r="B259" s="187"/>
      <c r="C259" s="108"/>
      <c r="D259" s="186" t="s">
        <v>2</v>
      </c>
      <c r="E259" s="200">
        <v>0</v>
      </c>
      <c r="F259" s="200">
        <f t="shared" si="228"/>
        <v>0</v>
      </c>
      <c r="G259" s="200">
        <v>0</v>
      </c>
      <c r="H259" s="200">
        <v>0</v>
      </c>
      <c r="I259" s="200">
        <v>0</v>
      </c>
      <c r="J259" s="200">
        <v>0</v>
      </c>
      <c r="K259" s="200">
        <v>0</v>
      </c>
      <c r="L259" s="108"/>
      <c r="M259" s="108"/>
    </row>
    <row r="260" spans="1:13" ht="75.75" customHeight="1" x14ac:dyDescent="0.2">
      <c r="A260" s="185"/>
      <c r="B260" s="187"/>
      <c r="C260" s="108"/>
      <c r="D260" s="186" t="s">
        <v>27</v>
      </c>
      <c r="E260" s="200">
        <v>0</v>
      </c>
      <c r="F260" s="200">
        <f t="shared" si="228"/>
        <v>60</v>
      </c>
      <c r="G260" s="204">
        <v>0</v>
      </c>
      <c r="H260" s="204">
        <v>15</v>
      </c>
      <c r="I260" s="204">
        <v>15</v>
      </c>
      <c r="J260" s="204">
        <v>15</v>
      </c>
      <c r="K260" s="204">
        <v>15</v>
      </c>
      <c r="L260" s="108"/>
      <c r="M260" s="108"/>
    </row>
    <row r="261" spans="1:13" ht="37.5" customHeight="1" x14ac:dyDescent="0.2">
      <c r="A261" s="185"/>
      <c r="B261" s="187"/>
      <c r="C261" s="108"/>
      <c r="D261" s="186" t="s">
        <v>0</v>
      </c>
      <c r="E261" s="200">
        <v>0</v>
      </c>
      <c r="F261" s="200">
        <f t="shared" si="228"/>
        <v>0</v>
      </c>
      <c r="G261" s="200">
        <v>0</v>
      </c>
      <c r="H261" s="200">
        <v>0</v>
      </c>
      <c r="I261" s="200">
        <v>0</v>
      </c>
      <c r="J261" s="200">
        <v>0</v>
      </c>
      <c r="K261" s="200">
        <v>0</v>
      </c>
      <c r="L261" s="108"/>
      <c r="M261" s="108"/>
    </row>
    <row r="262" spans="1:13" ht="20.25" customHeight="1" x14ac:dyDescent="0.2">
      <c r="A262" s="185" t="s">
        <v>73</v>
      </c>
      <c r="B262" s="114" t="s">
        <v>430</v>
      </c>
      <c r="C262" s="108" t="s">
        <v>79</v>
      </c>
      <c r="D262" s="186" t="s">
        <v>4</v>
      </c>
      <c r="E262" s="200">
        <f>E263+E264+E265+E266</f>
        <v>490</v>
      </c>
      <c r="F262" s="200">
        <f>F263+F264+F265+F266</f>
        <v>2025.1</v>
      </c>
      <c r="G262" s="200">
        <f>G263+G264+G265+G266</f>
        <v>225.1</v>
      </c>
      <c r="H262" s="200">
        <f t="shared" ref="H262:K262" si="229">H263+H264+H265+H266</f>
        <v>450</v>
      </c>
      <c r="I262" s="200">
        <f t="shared" si="229"/>
        <v>450</v>
      </c>
      <c r="J262" s="200">
        <f t="shared" si="229"/>
        <v>450</v>
      </c>
      <c r="K262" s="200">
        <f t="shared" si="229"/>
        <v>450</v>
      </c>
      <c r="L262" s="108" t="s">
        <v>104</v>
      </c>
      <c r="M262" s="108"/>
    </row>
    <row r="263" spans="1:13" ht="45.75" customHeight="1" x14ac:dyDescent="0.2">
      <c r="A263" s="185"/>
      <c r="B263" s="114"/>
      <c r="C263" s="108"/>
      <c r="D263" s="186" t="s">
        <v>3</v>
      </c>
      <c r="E263" s="200">
        <v>0</v>
      </c>
      <c r="F263" s="200">
        <f>G263+H263+I263+J263+K263</f>
        <v>0</v>
      </c>
      <c r="G263" s="200">
        <v>0</v>
      </c>
      <c r="H263" s="200">
        <v>0</v>
      </c>
      <c r="I263" s="200">
        <v>0</v>
      </c>
      <c r="J263" s="200">
        <v>0</v>
      </c>
      <c r="K263" s="200">
        <v>0</v>
      </c>
      <c r="L263" s="108"/>
      <c r="M263" s="108"/>
    </row>
    <row r="264" spans="1:13" ht="57.75" customHeight="1" x14ac:dyDescent="0.2">
      <c r="A264" s="185"/>
      <c r="B264" s="114"/>
      <c r="C264" s="108"/>
      <c r="D264" s="186" t="s">
        <v>2</v>
      </c>
      <c r="E264" s="200">
        <v>0</v>
      </c>
      <c r="F264" s="200">
        <f>G264+H264+I264+J264+K264</f>
        <v>0</v>
      </c>
      <c r="G264" s="200">
        <v>0</v>
      </c>
      <c r="H264" s="200">
        <v>0</v>
      </c>
      <c r="I264" s="200">
        <v>0</v>
      </c>
      <c r="J264" s="200">
        <v>0</v>
      </c>
      <c r="K264" s="200">
        <v>0</v>
      </c>
      <c r="L264" s="108"/>
      <c r="M264" s="108"/>
    </row>
    <row r="265" spans="1:13" ht="74.25" customHeight="1" x14ac:dyDescent="0.2">
      <c r="A265" s="185"/>
      <c r="B265" s="114"/>
      <c r="C265" s="108"/>
      <c r="D265" s="186" t="s">
        <v>27</v>
      </c>
      <c r="E265" s="200">
        <v>490</v>
      </c>
      <c r="F265" s="200">
        <f>G265+H265+I265+J265+K265</f>
        <v>2025.1</v>
      </c>
      <c r="G265" s="200">
        <v>225.1</v>
      </c>
      <c r="H265" s="200">
        <v>450</v>
      </c>
      <c r="I265" s="200">
        <v>450</v>
      </c>
      <c r="J265" s="200">
        <v>450</v>
      </c>
      <c r="K265" s="200">
        <v>450</v>
      </c>
      <c r="L265" s="108"/>
      <c r="M265" s="108"/>
    </row>
    <row r="266" spans="1:13" ht="31.5" customHeight="1" x14ac:dyDescent="0.2">
      <c r="A266" s="185"/>
      <c r="B266" s="114"/>
      <c r="C266" s="108"/>
      <c r="D266" s="186" t="s">
        <v>0</v>
      </c>
      <c r="E266" s="200">
        <v>0</v>
      </c>
      <c r="F266" s="200">
        <f>G266+H266+I266+J266+K266</f>
        <v>0</v>
      </c>
      <c r="G266" s="200">
        <v>0</v>
      </c>
      <c r="H266" s="200">
        <v>0</v>
      </c>
      <c r="I266" s="200">
        <v>0</v>
      </c>
      <c r="J266" s="200">
        <v>0</v>
      </c>
      <c r="K266" s="200">
        <v>0</v>
      </c>
      <c r="L266" s="108"/>
      <c r="M266" s="108"/>
    </row>
    <row r="267" spans="1:13" ht="20.25" customHeight="1" x14ac:dyDescent="0.2">
      <c r="A267" s="185" t="s">
        <v>74</v>
      </c>
      <c r="B267" s="107" t="s">
        <v>371</v>
      </c>
      <c r="C267" s="108" t="s">
        <v>79</v>
      </c>
      <c r="D267" s="186" t="s">
        <v>4</v>
      </c>
      <c r="E267" s="200">
        <f>E268+E269+E270+E271</f>
        <v>0</v>
      </c>
      <c r="F267" s="200">
        <f>F268+F269+F270+F271</f>
        <v>1087</v>
      </c>
      <c r="G267" s="200">
        <f>G268+G269+G270+G271</f>
        <v>37</v>
      </c>
      <c r="H267" s="200">
        <f t="shared" ref="H267:K267" si="230">H268+H269+H270+H271</f>
        <v>100</v>
      </c>
      <c r="I267" s="200">
        <f t="shared" si="230"/>
        <v>300</v>
      </c>
      <c r="J267" s="200">
        <f t="shared" si="230"/>
        <v>300</v>
      </c>
      <c r="K267" s="200">
        <f t="shared" si="230"/>
        <v>350</v>
      </c>
      <c r="L267" s="108" t="s">
        <v>104</v>
      </c>
      <c r="M267" s="108"/>
    </row>
    <row r="268" spans="1:13" ht="49.5" customHeight="1" x14ac:dyDescent="0.2">
      <c r="A268" s="185"/>
      <c r="B268" s="107"/>
      <c r="C268" s="108"/>
      <c r="D268" s="186" t="s">
        <v>3</v>
      </c>
      <c r="E268" s="200">
        <v>0</v>
      </c>
      <c r="F268" s="200">
        <f>G268+H268+I268+J268+K268</f>
        <v>0</v>
      </c>
      <c r="G268" s="200">
        <v>0</v>
      </c>
      <c r="H268" s="200">
        <v>0</v>
      </c>
      <c r="I268" s="200">
        <v>0</v>
      </c>
      <c r="J268" s="200">
        <v>0</v>
      </c>
      <c r="K268" s="200">
        <v>0</v>
      </c>
      <c r="L268" s="108"/>
      <c r="M268" s="108"/>
    </row>
    <row r="269" spans="1:13" ht="62.25" customHeight="1" x14ac:dyDescent="0.2">
      <c r="A269" s="185"/>
      <c r="B269" s="107"/>
      <c r="C269" s="108"/>
      <c r="D269" s="186" t="s">
        <v>2</v>
      </c>
      <c r="E269" s="200">
        <v>0</v>
      </c>
      <c r="F269" s="200">
        <f>G269+H269+I269+J269+K269</f>
        <v>0</v>
      </c>
      <c r="G269" s="200">
        <v>0</v>
      </c>
      <c r="H269" s="200">
        <v>0</v>
      </c>
      <c r="I269" s="200">
        <v>0</v>
      </c>
      <c r="J269" s="200">
        <v>0</v>
      </c>
      <c r="K269" s="200">
        <v>0</v>
      </c>
      <c r="L269" s="108"/>
      <c r="M269" s="108"/>
    </row>
    <row r="270" spans="1:13" ht="82.5" customHeight="1" x14ac:dyDescent="0.2">
      <c r="A270" s="185"/>
      <c r="B270" s="107"/>
      <c r="C270" s="108"/>
      <c r="D270" s="186" t="s">
        <v>27</v>
      </c>
      <c r="E270" s="200">
        <v>0</v>
      </c>
      <c r="F270" s="200">
        <f>G270+H270+I270+J270+K270</f>
        <v>1087</v>
      </c>
      <c r="G270" s="200">
        <v>37</v>
      </c>
      <c r="H270" s="200">
        <v>100</v>
      </c>
      <c r="I270" s="200">
        <v>300</v>
      </c>
      <c r="J270" s="200">
        <v>300</v>
      </c>
      <c r="K270" s="200">
        <v>350</v>
      </c>
      <c r="L270" s="108"/>
      <c r="M270" s="108"/>
    </row>
    <row r="271" spans="1:13" ht="33" customHeight="1" x14ac:dyDescent="0.2">
      <c r="A271" s="185"/>
      <c r="B271" s="107"/>
      <c r="C271" s="108"/>
      <c r="D271" s="186" t="s">
        <v>0</v>
      </c>
      <c r="E271" s="200">
        <v>0</v>
      </c>
      <c r="F271" s="200">
        <f>G271+H271+I271+J271+K271</f>
        <v>0</v>
      </c>
      <c r="G271" s="200">
        <v>0</v>
      </c>
      <c r="H271" s="200">
        <v>0</v>
      </c>
      <c r="I271" s="200">
        <v>0</v>
      </c>
      <c r="J271" s="200">
        <v>0</v>
      </c>
      <c r="K271" s="200">
        <v>0</v>
      </c>
      <c r="L271" s="108"/>
      <c r="M271" s="108"/>
    </row>
    <row r="272" spans="1:13" ht="21" customHeight="1" x14ac:dyDescent="0.2">
      <c r="A272" s="188" t="s">
        <v>84</v>
      </c>
      <c r="B272" s="107" t="s">
        <v>239</v>
      </c>
      <c r="C272" s="108" t="s">
        <v>79</v>
      </c>
      <c r="D272" s="186" t="s">
        <v>4</v>
      </c>
      <c r="E272" s="200">
        <f>E273+E274+E275+E276</f>
        <v>0</v>
      </c>
      <c r="F272" s="200">
        <f>F273+F274+F275+F276</f>
        <v>150</v>
      </c>
      <c r="G272" s="200">
        <f>G273+G274+G275+G276</f>
        <v>0</v>
      </c>
      <c r="H272" s="200">
        <f t="shared" ref="H272:K272" si="231">H273+H274+H275+H276</f>
        <v>150</v>
      </c>
      <c r="I272" s="200">
        <f t="shared" si="231"/>
        <v>0</v>
      </c>
      <c r="J272" s="200">
        <f t="shared" si="231"/>
        <v>0</v>
      </c>
      <c r="K272" s="200">
        <f t="shared" si="231"/>
        <v>0</v>
      </c>
      <c r="L272" s="100" t="s">
        <v>7</v>
      </c>
      <c r="M272" s="100"/>
    </row>
    <row r="273" spans="1:13" ht="48" customHeight="1" x14ac:dyDescent="0.2">
      <c r="A273" s="189"/>
      <c r="B273" s="107"/>
      <c r="C273" s="108"/>
      <c r="D273" s="186" t="s">
        <v>3</v>
      </c>
      <c r="E273" s="200">
        <v>0</v>
      </c>
      <c r="F273" s="200">
        <f>G273+H273+I273+J273+K273</f>
        <v>0</v>
      </c>
      <c r="G273" s="200">
        <v>0</v>
      </c>
      <c r="H273" s="200">
        <v>0</v>
      </c>
      <c r="I273" s="200">
        <v>0</v>
      </c>
      <c r="J273" s="200">
        <v>0</v>
      </c>
      <c r="K273" s="200">
        <v>0</v>
      </c>
      <c r="L273" s="101"/>
      <c r="M273" s="101"/>
    </row>
    <row r="274" spans="1:13" ht="60.75" customHeight="1" x14ac:dyDescent="0.2">
      <c r="A274" s="189"/>
      <c r="B274" s="107"/>
      <c r="C274" s="108"/>
      <c r="D274" s="186" t="s">
        <v>2</v>
      </c>
      <c r="E274" s="200">
        <v>0</v>
      </c>
      <c r="F274" s="200">
        <f>G274+H274+I274+J274+K274</f>
        <v>0</v>
      </c>
      <c r="G274" s="200">
        <v>0</v>
      </c>
      <c r="H274" s="200">
        <v>0</v>
      </c>
      <c r="I274" s="200">
        <v>0</v>
      </c>
      <c r="J274" s="200">
        <v>0</v>
      </c>
      <c r="K274" s="200">
        <v>0</v>
      </c>
      <c r="L274" s="101"/>
      <c r="M274" s="101"/>
    </row>
    <row r="275" spans="1:13" ht="74.25" customHeight="1" x14ac:dyDescent="0.2">
      <c r="A275" s="189"/>
      <c r="B275" s="107"/>
      <c r="C275" s="108"/>
      <c r="D275" s="186" t="s">
        <v>27</v>
      </c>
      <c r="E275" s="200">
        <v>0</v>
      </c>
      <c r="F275" s="200">
        <f>G275+H275+I275+J275+K275</f>
        <v>150</v>
      </c>
      <c r="G275" s="204">
        <v>0</v>
      </c>
      <c r="H275" s="204">
        <v>150</v>
      </c>
      <c r="I275" s="204">
        <v>0</v>
      </c>
      <c r="J275" s="204">
        <v>0</v>
      </c>
      <c r="K275" s="204">
        <v>0</v>
      </c>
      <c r="L275" s="101"/>
      <c r="M275" s="101"/>
    </row>
    <row r="276" spans="1:13" ht="33" customHeight="1" x14ac:dyDescent="0.2">
      <c r="A276" s="190"/>
      <c r="B276" s="107"/>
      <c r="C276" s="108"/>
      <c r="D276" s="186" t="s">
        <v>0</v>
      </c>
      <c r="E276" s="200">
        <v>0</v>
      </c>
      <c r="F276" s="200">
        <f>G276+H276+I276+J276+K276</f>
        <v>0</v>
      </c>
      <c r="G276" s="200">
        <v>0</v>
      </c>
      <c r="H276" s="200">
        <v>0</v>
      </c>
      <c r="I276" s="200">
        <v>0</v>
      </c>
      <c r="J276" s="200">
        <v>0</v>
      </c>
      <c r="K276" s="200">
        <v>0</v>
      </c>
      <c r="L276" s="102"/>
      <c r="M276" s="102"/>
    </row>
    <row r="277" spans="1:13" ht="21" customHeight="1" x14ac:dyDescent="0.2">
      <c r="A277" s="188" t="s">
        <v>85</v>
      </c>
      <c r="B277" s="114" t="s">
        <v>436</v>
      </c>
      <c r="C277" s="108" t="s">
        <v>79</v>
      </c>
      <c r="D277" s="186" t="s">
        <v>4</v>
      </c>
      <c r="E277" s="200">
        <f>E278+E279+E280+E281</f>
        <v>0</v>
      </c>
      <c r="F277" s="200">
        <f>F278+F279+F280+F281</f>
        <v>0</v>
      </c>
      <c r="G277" s="200">
        <f>G278+G279+G280+G281</f>
        <v>0</v>
      </c>
      <c r="H277" s="200">
        <f t="shared" ref="H277:K277" si="232">H278+H279+H280+H281</f>
        <v>0</v>
      </c>
      <c r="I277" s="200">
        <f t="shared" si="232"/>
        <v>0</v>
      </c>
      <c r="J277" s="200">
        <f t="shared" si="232"/>
        <v>0</v>
      </c>
      <c r="K277" s="200">
        <f t="shared" si="232"/>
        <v>0</v>
      </c>
      <c r="L277" s="100" t="s">
        <v>7</v>
      </c>
      <c r="M277" s="100"/>
    </row>
    <row r="278" spans="1:13" ht="48.75" customHeight="1" x14ac:dyDescent="0.2">
      <c r="A278" s="189"/>
      <c r="B278" s="107"/>
      <c r="C278" s="108"/>
      <c r="D278" s="186" t="s">
        <v>3</v>
      </c>
      <c r="E278" s="200">
        <v>0</v>
      </c>
      <c r="F278" s="200">
        <f>G278+H278+I278+J278+K278</f>
        <v>0</v>
      </c>
      <c r="G278" s="200">
        <v>0</v>
      </c>
      <c r="H278" s="200">
        <v>0</v>
      </c>
      <c r="I278" s="200">
        <v>0</v>
      </c>
      <c r="J278" s="200">
        <v>0</v>
      </c>
      <c r="K278" s="200">
        <v>0</v>
      </c>
      <c r="L278" s="101"/>
      <c r="M278" s="101"/>
    </row>
    <row r="279" spans="1:13" ht="63.75" customHeight="1" x14ac:dyDescent="0.2">
      <c r="A279" s="189"/>
      <c r="B279" s="107"/>
      <c r="C279" s="108"/>
      <c r="D279" s="186" t="s">
        <v>2</v>
      </c>
      <c r="E279" s="200">
        <v>0</v>
      </c>
      <c r="F279" s="200">
        <f>G279+H279+I279+J279+K279</f>
        <v>0</v>
      </c>
      <c r="G279" s="200">
        <v>0</v>
      </c>
      <c r="H279" s="200">
        <v>0</v>
      </c>
      <c r="I279" s="200">
        <v>0</v>
      </c>
      <c r="J279" s="200">
        <v>0</v>
      </c>
      <c r="K279" s="200">
        <v>0</v>
      </c>
      <c r="L279" s="101"/>
      <c r="M279" s="101"/>
    </row>
    <row r="280" spans="1:13" ht="75" customHeight="1" x14ac:dyDescent="0.2">
      <c r="A280" s="189"/>
      <c r="B280" s="107"/>
      <c r="C280" s="108"/>
      <c r="D280" s="186" t="s">
        <v>27</v>
      </c>
      <c r="E280" s="200">
        <v>0</v>
      </c>
      <c r="F280" s="200">
        <f>G280+H280+I280+J280+K280</f>
        <v>0</v>
      </c>
      <c r="G280" s="204">
        <v>0</v>
      </c>
      <c r="H280" s="204">
        <v>0</v>
      </c>
      <c r="I280" s="204">
        <v>0</v>
      </c>
      <c r="J280" s="204">
        <v>0</v>
      </c>
      <c r="K280" s="204">
        <v>0</v>
      </c>
      <c r="L280" s="101"/>
      <c r="M280" s="101"/>
    </row>
    <row r="281" spans="1:13" ht="33" customHeight="1" x14ac:dyDescent="0.2">
      <c r="A281" s="190"/>
      <c r="B281" s="107"/>
      <c r="C281" s="108"/>
      <c r="D281" s="186" t="s">
        <v>0</v>
      </c>
      <c r="E281" s="200">
        <v>0</v>
      </c>
      <c r="F281" s="200">
        <f>G281+H281+I281+J281+K281</f>
        <v>0</v>
      </c>
      <c r="G281" s="200">
        <v>0</v>
      </c>
      <c r="H281" s="200">
        <v>0</v>
      </c>
      <c r="I281" s="200">
        <v>0</v>
      </c>
      <c r="J281" s="200">
        <v>0</v>
      </c>
      <c r="K281" s="200">
        <v>0</v>
      </c>
      <c r="L281" s="102"/>
      <c r="M281" s="102"/>
    </row>
    <row r="282" spans="1:13" ht="19.5" customHeight="1" x14ac:dyDescent="0.2">
      <c r="A282" s="188" t="s">
        <v>86</v>
      </c>
      <c r="B282" s="107" t="s">
        <v>431</v>
      </c>
      <c r="C282" s="108" t="s">
        <v>79</v>
      </c>
      <c r="D282" s="186" t="s">
        <v>4</v>
      </c>
      <c r="E282" s="200">
        <f t="shared" ref="E282" si="233">E283+E284+E285+E286</f>
        <v>0</v>
      </c>
      <c r="F282" s="200">
        <f>F283+F284+F285+F286</f>
        <v>0</v>
      </c>
      <c r="G282" s="200">
        <f>G283+G284+G285+G286</f>
        <v>0</v>
      </c>
      <c r="H282" s="200">
        <f t="shared" ref="H282:K282" si="234">H283+H284+H285+H286</f>
        <v>0</v>
      </c>
      <c r="I282" s="200">
        <f t="shared" si="234"/>
        <v>0</v>
      </c>
      <c r="J282" s="200">
        <f t="shared" si="234"/>
        <v>0</v>
      </c>
      <c r="K282" s="200">
        <f t="shared" si="234"/>
        <v>0</v>
      </c>
      <c r="L282" s="100" t="s">
        <v>7</v>
      </c>
      <c r="M282" s="100"/>
    </row>
    <row r="283" spans="1:13" ht="45" customHeight="1" x14ac:dyDescent="0.2">
      <c r="A283" s="189"/>
      <c r="B283" s="107"/>
      <c r="C283" s="108"/>
      <c r="D283" s="186" t="s">
        <v>3</v>
      </c>
      <c r="E283" s="200">
        <v>0</v>
      </c>
      <c r="F283" s="200">
        <f>G283+H283+I283+J283+K283</f>
        <v>0</v>
      </c>
      <c r="G283" s="200">
        <v>0</v>
      </c>
      <c r="H283" s="200">
        <v>0</v>
      </c>
      <c r="I283" s="200">
        <v>0</v>
      </c>
      <c r="J283" s="200">
        <v>0</v>
      </c>
      <c r="K283" s="200">
        <v>0</v>
      </c>
      <c r="L283" s="101"/>
      <c r="M283" s="101"/>
    </row>
    <row r="284" spans="1:13" ht="65.25" customHeight="1" x14ac:dyDescent="0.2">
      <c r="A284" s="189"/>
      <c r="B284" s="107"/>
      <c r="C284" s="108"/>
      <c r="D284" s="186" t="s">
        <v>2</v>
      </c>
      <c r="E284" s="200">
        <v>0</v>
      </c>
      <c r="F284" s="200">
        <f>G284+H284+I284+J284+K284</f>
        <v>0</v>
      </c>
      <c r="G284" s="200">
        <v>0</v>
      </c>
      <c r="H284" s="200">
        <v>0</v>
      </c>
      <c r="I284" s="200">
        <v>0</v>
      </c>
      <c r="J284" s="200">
        <v>0</v>
      </c>
      <c r="K284" s="200">
        <v>0</v>
      </c>
      <c r="L284" s="101"/>
      <c r="M284" s="101"/>
    </row>
    <row r="285" spans="1:13" ht="74.25" customHeight="1" x14ac:dyDescent="0.2">
      <c r="A285" s="189"/>
      <c r="B285" s="107"/>
      <c r="C285" s="108"/>
      <c r="D285" s="186" t="s">
        <v>27</v>
      </c>
      <c r="E285" s="200">
        <v>0</v>
      </c>
      <c r="F285" s="200">
        <f>G285+H285+I285+J285+K285</f>
        <v>0</v>
      </c>
      <c r="G285" s="204">
        <v>0</v>
      </c>
      <c r="H285" s="204">
        <v>0</v>
      </c>
      <c r="I285" s="204">
        <v>0</v>
      </c>
      <c r="J285" s="204">
        <v>0</v>
      </c>
      <c r="K285" s="204">
        <v>0</v>
      </c>
      <c r="L285" s="101"/>
      <c r="M285" s="101"/>
    </row>
    <row r="286" spans="1:13" ht="33" customHeight="1" x14ac:dyDescent="0.2">
      <c r="A286" s="190"/>
      <c r="B286" s="107"/>
      <c r="C286" s="108"/>
      <c r="D286" s="186" t="s">
        <v>0</v>
      </c>
      <c r="E286" s="200">
        <v>0</v>
      </c>
      <c r="F286" s="200">
        <f>G286+H286+I286+J286+K286</f>
        <v>0</v>
      </c>
      <c r="G286" s="200">
        <v>0</v>
      </c>
      <c r="H286" s="200">
        <v>0</v>
      </c>
      <c r="I286" s="200">
        <v>0</v>
      </c>
      <c r="J286" s="200">
        <v>0</v>
      </c>
      <c r="K286" s="200">
        <v>0</v>
      </c>
      <c r="L286" s="102"/>
      <c r="M286" s="102"/>
    </row>
    <row r="287" spans="1:13" ht="23.25" customHeight="1" x14ac:dyDescent="0.2">
      <c r="A287" s="188" t="s">
        <v>116</v>
      </c>
      <c r="B287" s="97" t="s">
        <v>240</v>
      </c>
      <c r="C287" s="108" t="s">
        <v>79</v>
      </c>
      <c r="D287" s="186" t="s">
        <v>4</v>
      </c>
      <c r="E287" s="200">
        <f t="shared" ref="E287" si="235">E288+E289+E290+E291</f>
        <v>0</v>
      </c>
      <c r="F287" s="200">
        <f>F288+F289+F290+F291</f>
        <v>0</v>
      </c>
      <c r="G287" s="200">
        <f>G288+G289+G290+G291</f>
        <v>0</v>
      </c>
      <c r="H287" s="200">
        <f t="shared" ref="H287:K287" si="236">H288+H289+H290+H291</f>
        <v>0</v>
      </c>
      <c r="I287" s="200">
        <f t="shared" si="236"/>
        <v>0</v>
      </c>
      <c r="J287" s="200">
        <f t="shared" si="236"/>
        <v>0</v>
      </c>
      <c r="K287" s="200">
        <f t="shared" si="236"/>
        <v>0</v>
      </c>
      <c r="L287" s="100" t="s">
        <v>7</v>
      </c>
      <c r="M287" s="79"/>
    </row>
    <row r="288" spans="1:13" ht="47.25" customHeight="1" x14ac:dyDescent="0.2">
      <c r="A288" s="189"/>
      <c r="B288" s="98"/>
      <c r="C288" s="108"/>
      <c r="D288" s="186" t="s">
        <v>3</v>
      </c>
      <c r="E288" s="200">
        <v>0</v>
      </c>
      <c r="F288" s="200">
        <f>G288+H288+I288+J288+K288</f>
        <v>0</v>
      </c>
      <c r="G288" s="200">
        <v>0</v>
      </c>
      <c r="H288" s="200">
        <v>0</v>
      </c>
      <c r="I288" s="200">
        <v>0</v>
      </c>
      <c r="J288" s="200">
        <v>0</v>
      </c>
      <c r="K288" s="200">
        <v>0</v>
      </c>
      <c r="L288" s="101"/>
      <c r="M288" s="79"/>
    </row>
    <row r="289" spans="1:13" ht="67.5" customHeight="1" x14ac:dyDescent="0.2">
      <c r="A289" s="189"/>
      <c r="B289" s="98"/>
      <c r="C289" s="108"/>
      <c r="D289" s="186" t="s">
        <v>2</v>
      </c>
      <c r="E289" s="200">
        <v>0</v>
      </c>
      <c r="F289" s="200">
        <f>G289+H289+I289+J289+K289</f>
        <v>0</v>
      </c>
      <c r="G289" s="200">
        <v>0</v>
      </c>
      <c r="H289" s="200">
        <v>0</v>
      </c>
      <c r="I289" s="200">
        <v>0</v>
      </c>
      <c r="J289" s="200">
        <v>0</v>
      </c>
      <c r="K289" s="200">
        <v>0</v>
      </c>
      <c r="L289" s="101"/>
      <c r="M289" s="79"/>
    </row>
    <row r="290" spans="1:13" ht="78" customHeight="1" x14ac:dyDescent="0.2">
      <c r="A290" s="189"/>
      <c r="B290" s="98"/>
      <c r="C290" s="108"/>
      <c r="D290" s="186" t="s">
        <v>27</v>
      </c>
      <c r="E290" s="200">
        <v>0</v>
      </c>
      <c r="F290" s="200">
        <f>G290+H290+I290+J290+K290</f>
        <v>0</v>
      </c>
      <c r="G290" s="204">
        <v>0</v>
      </c>
      <c r="H290" s="204">
        <v>0</v>
      </c>
      <c r="I290" s="204">
        <v>0</v>
      </c>
      <c r="J290" s="204">
        <v>0</v>
      </c>
      <c r="K290" s="204">
        <v>0</v>
      </c>
      <c r="L290" s="101"/>
      <c r="M290" s="79"/>
    </row>
    <row r="291" spans="1:13" ht="36" customHeight="1" x14ac:dyDescent="0.2">
      <c r="A291" s="190"/>
      <c r="B291" s="99"/>
      <c r="C291" s="108"/>
      <c r="D291" s="186" t="s">
        <v>0</v>
      </c>
      <c r="E291" s="200">
        <v>0</v>
      </c>
      <c r="F291" s="200">
        <f>G291+H291+I291+J291+K291</f>
        <v>0</v>
      </c>
      <c r="G291" s="200">
        <v>0</v>
      </c>
      <c r="H291" s="200">
        <v>0</v>
      </c>
      <c r="I291" s="200">
        <v>0</v>
      </c>
      <c r="J291" s="200">
        <v>0</v>
      </c>
      <c r="K291" s="200">
        <v>0</v>
      </c>
      <c r="L291" s="102"/>
      <c r="M291" s="79"/>
    </row>
    <row r="292" spans="1:13" ht="21" customHeight="1" x14ac:dyDescent="0.2">
      <c r="A292" s="185" t="s">
        <v>20</v>
      </c>
      <c r="B292" s="97" t="s">
        <v>241</v>
      </c>
      <c r="C292" s="108" t="s">
        <v>79</v>
      </c>
      <c r="D292" s="186" t="s">
        <v>4</v>
      </c>
      <c r="E292" s="200">
        <f>E293+E294+E295+E296</f>
        <v>143</v>
      </c>
      <c r="F292" s="200">
        <f>F293+F294+F295+F296</f>
        <v>1750</v>
      </c>
      <c r="G292" s="200">
        <f>G293+G294+G295+G296</f>
        <v>0</v>
      </c>
      <c r="H292" s="200">
        <f t="shared" ref="H292:K292" si="237">H293+H294+H295+H296</f>
        <v>250</v>
      </c>
      <c r="I292" s="200">
        <f t="shared" si="237"/>
        <v>500</v>
      </c>
      <c r="J292" s="200">
        <f t="shared" si="237"/>
        <v>500</v>
      </c>
      <c r="K292" s="200">
        <f t="shared" si="237"/>
        <v>500</v>
      </c>
      <c r="L292" s="108"/>
      <c r="M292" s="100" t="s">
        <v>373</v>
      </c>
    </row>
    <row r="293" spans="1:13" ht="45" customHeight="1" x14ac:dyDescent="0.2">
      <c r="A293" s="185"/>
      <c r="B293" s="98"/>
      <c r="C293" s="108"/>
      <c r="D293" s="186" t="s">
        <v>3</v>
      </c>
      <c r="E293" s="200">
        <f>E298+E303+E308</f>
        <v>0</v>
      </c>
      <c r="F293" s="200">
        <f>G293+H293+I293+J293+K293</f>
        <v>0</v>
      </c>
      <c r="G293" s="200">
        <f>G298+G303</f>
        <v>0</v>
      </c>
      <c r="H293" s="200">
        <f t="shared" ref="H293:K293" si="238">H298+H303</f>
        <v>0</v>
      </c>
      <c r="I293" s="200">
        <f t="shared" si="238"/>
        <v>0</v>
      </c>
      <c r="J293" s="200">
        <f t="shared" si="238"/>
        <v>0</v>
      </c>
      <c r="K293" s="200">
        <f t="shared" si="238"/>
        <v>0</v>
      </c>
      <c r="L293" s="108"/>
      <c r="M293" s="101"/>
    </row>
    <row r="294" spans="1:13" ht="60.75" customHeight="1" x14ac:dyDescent="0.2">
      <c r="A294" s="185"/>
      <c r="B294" s="98"/>
      <c r="C294" s="108"/>
      <c r="D294" s="186" t="s">
        <v>2</v>
      </c>
      <c r="E294" s="200">
        <f>E299+E304+E309</f>
        <v>0</v>
      </c>
      <c r="F294" s="200">
        <f>G294+H294+I294+J294+K294</f>
        <v>0</v>
      </c>
      <c r="G294" s="200">
        <f>G299+G304</f>
        <v>0</v>
      </c>
      <c r="H294" s="200">
        <f t="shared" ref="H294:K294" si="239">H299+H304</f>
        <v>0</v>
      </c>
      <c r="I294" s="200">
        <f t="shared" si="239"/>
        <v>0</v>
      </c>
      <c r="J294" s="200">
        <f t="shared" si="239"/>
        <v>0</v>
      </c>
      <c r="K294" s="200">
        <f t="shared" si="239"/>
        <v>0</v>
      </c>
      <c r="L294" s="108"/>
      <c r="M294" s="101"/>
    </row>
    <row r="295" spans="1:13" ht="78.75" customHeight="1" x14ac:dyDescent="0.2">
      <c r="A295" s="185"/>
      <c r="B295" s="98"/>
      <c r="C295" s="108"/>
      <c r="D295" s="186" t="s">
        <v>27</v>
      </c>
      <c r="E295" s="200">
        <f>E300+E305+E310</f>
        <v>143</v>
      </c>
      <c r="F295" s="200">
        <f>G295+H295+I295+J295+K295</f>
        <v>1750</v>
      </c>
      <c r="G295" s="200">
        <f>G300+G305</f>
        <v>0</v>
      </c>
      <c r="H295" s="200">
        <f t="shared" ref="H295:K295" si="240">H300+H305</f>
        <v>250</v>
      </c>
      <c r="I295" s="200">
        <f t="shared" si="240"/>
        <v>500</v>
      </c>
      <c r="J295" s="200">
        <f t="shared" si="240"/>
        <v>500</v>
      </c>
      <c r="K295" s="200">
        <f t="shared" si="240"/>
        <v>500</v>
      </c>
      <c r="L295" s="108"/>
      <c r="M295" s="101"/>
    </row>
    <row r="296" spans="1:13" ht="39" customHeight="1" x14ac:dyDescent="0.2">
      <c r="A296" s="185"/>
      <c r="B296" s="99"/>
      <c r="C296" s="108"/>
      <c r="D296" s="186" t="s">
        <v>0</v>
      </c>
      <c r="E296" s="200">
        <f>E301+E306+E311</f>
        <v>0</v>
      </c>
      <c r="F296" s="200">
        <f>G296+H296+I296+J296+K296</f>
        <v>0</v>
      </c>
      <c r="G296" s="200">
        <f>G301+G306</f>
        <v>0</v>
      </c>
      <c r="H296" s="200">
        <f t="shared" ref="H296:K296" si="241">H301+H306</f>
        <v>0</v>
      </c>
      <c r="I296" s="200">
        <f t="shared" si="241"/>
        <v>0</v>
      </c>
      <c r="J296" s="200">
        <f t="shared" si="241"/>
        <v>0</v>
      </c>
      <c r="K296" s="200">
        <f t="shared" si="241"/>
        <v>0</v>
      </c>
      <c r="L296" s="108"/>
      <c r="M296" s="102"/>
    </row>
    <row r="297" spans="1:13" ht="24" customHeight="1" x14ac:dyDescent="0.2">
      <c r="A297" s="185" t="s">
        <v>30</v>
      </c>
      <c r="B297" s="107" t="s">
        <v>372</v>
      </c>
      <c r="C297" s="108" t="s">
        <v>79</v>
      </c>
      <c r="D297" s="186" t="s">
        <v>4</v>
      </c>
      <c r="E297" s="200">
        <f>E298+E299+E300+E301</f>
        <v>143</v>
      </c>
      <c r="F297" s="200">
        <f>F298+F299+F300+F301</f>
        <v>1350</v>
      </c>
      <c r="G297" s="200">
        <f>G298+G299+G300+G301</f>
        <v>0</v>
      </c>
      <c r="H297" s="200">
        <f t="shared" ref="H297:K297" si="242">H298+H299+H300+H301</f>
        <v>150</v>
      </c>
      <c r="I297" s="200">
        <f t="shared" si="242"/>
        <v>400</v>
      </c>
      <c r="J297" s="200">
        <f t="shared" si="242"/>
        <v>400</v>
      </c>
      <c r="K297" s="200">
        <f t="shared" si="242"/>
        <v>400</v>
      </c>
      <c r="L297" s="108" t="s">
        <v>104</v>
      </c>
      <c r="M297" s="94"/>
    </row>
    <row r="298" spans="1:13" ht="45.75" customHeight="1" x14ac:dyDescent="0.2">
      <c r="A298" s="185"/>
      <c r="B298" s="107"/>
      <c r="C298" s="108"/>
      <c r="D298" s="186" t="s">
        <v>3</v>
      </c>
      <c r="E298" s="200">
        <v>0</v>
      </c>
      <c r="F298" s="200">
        <f>G298+H298+I298+J298+K298</f>
        <v>0</v>
      </c>
      <c r="G298" s="200">
        <v>0</v>
      </c>
      <c r="H298" s="200">
        <v>0</v>
      </c>
      <c r="I298" s="200">
        <v>0</v>
      </c>
      <c r="J298" s="200">
        <v>0</v>
      </c>
      <c r="K298" s="200">
        <v>0</v>
      </c>
      <c r="L298" s="108"/>
      <c r="M298" s="94"/>
    </row>
    <row r="299" spans="1:13" ht="64.5" customHeight="1" x14ac:dyDescent="0.2">
      <c r="A299" s="185"/>
      <c r="B299" s="107"/>
      <c r="C299" s="108"/>
      <c r="D299" s="186" t="s">
        <v>2</v>
      </c>
      <c r="E299" s="200">
        <v>0</v>
      </c>
      <c r="F299" s="200">
        <f>G299+H299+I299+J299+K299</f>
        <v>0</v>
      </c>
      <c r="G299" s="200">
        <v>0</v>
      </c>
      <c r="H299" s="200">
        <v>0</v>
      </c>
      <c r="I299" s="200">
        <v>0</v>
      </c>
      <c r="J299" s="200">
        <v>0</v>
      </c>
      <c r="K299" s="200">
        <v>0</v>
      </c>
      <c r="L299" s="108"/>
      <c r="M299" s="94"/>
    </row>
    <row r="300" spans="1:13" ht="76.5" customHeight="1" x14ac:dyDescent="0.2">
      <c r="A300" s="185"/>
      <c r="B300" s="107"/>
      <c r="C300" s="108"/>
      <c r="D300" s="186" t="s">
        <v>27</v>
      </c>
      <c r="E300" s="200">
        <v>143</v>
      </c>
      <c r="F300" s="200">
        <f>G300+H300+I300+J300+K300</f>
        <v>1350</v>
      </c>
      <c r="G300" s="204">
        <v>0</v>
      </c>
      <c r="H300" s="204">
        <v>150</v>
      </c>
      <c r="I300" s="204">
        <v>400</v>
      </c>
      <c r="J300" s="204">
        <v>400</v>
      </c>
      <c r="K300" s="204">
        <v>400</v>
      </c>
      <c r="L300" s="108"/>
      <c r="M300" s="94"/>
    </row>
    <row r="301" spans="1:13" ht="36" customHeight="1" x14ac:dyDescent="0.2">
      <c r="A301" s="185"/>
      <c r="B301" s="107"/>
      <c r="C301" s="108"/>
      <c r="D301" s="186" t="s">
        <v>0</v>
      </c>
      <c r="E301" s="200">
        <v>0</v>
      </c>
      <c r="F301" s="200">
        <f>G301+H301+I301+J301+K301</f>
        <v>0</v>
      </c>
      <c r="G301" s="200">
        <v>0</v>
      </c>
      <c r="H301" s="200">
        <v>0</v>
      </c>
      <c r="I301" s="200">
        <v>0</v>
      </c>
      <c r="J301" s="200">
        <v>0</v>
      </c>
      <c r="K301" s="200">
        <v>0</v>
      </c>
      <c r="L301" s="108"/>
      <c r="M301" s="94"/>
    </row>
    <row r="302" spans="1:13" ht="19.5" customHeight="1" x14ac:dyDescent="0.2">
      <c r="A302" s="188" t="s">
        <v>29</v>
      </c>
      <c r="B302" s="97" t="s">
        <v>432</v>
      </c>
      <c r="C302" s="108" t="s">
        <v>79</v>
      </c>
      <c r="D302" s="186" t="s">
        <v>4</v>
      </c>
      <c r="E302" s="200">
        <f>E303+E304+E305+E306</f>
        <v>0</v>
      </c>
      <c r="F302" s="200">
        <f>F303+F304+F305+F306</f>
        <v>400</v>
      </c>
      <c r="G302" s="200">
        <f>G303+G304+G305+G306</f>
        <v>0</v>
      </c>
      <c r="H302" s="200">
        <f t="shared" ref="H302:K302" si="243">H303+H304+H305+H306</f>
        <v>100</v>
      </c>
      <c r="I302" s="200">
        <f t="shared" si="243"/>
        <v>100</v>
      </c>
      <c r="J302" s="200">
        <f t="shared" si="243"/>
        <v>100</v>
      </c>
      <c r="K302" s="200">
        <f t="shared" si="243"/>
        <v>100</v>
      </c>
      <c r="L302" s="108" t="s">
        <v>104</v>
      </c>
      <c r="M302" s="100"/>
    </row>
    <row r="303" spans="1:13" ht="46.5" customHeight="1" x14ac:dyDescent="0.2">
      <c r="A303" s="189"/>
      <c r="B303" s="98"/>
      <c r="C303" s="108"/>
      <c r="D303" s="186" t="s">
        <v>3</v>
      </c>
      <c r="E303" s="200">
        <v>0</v>
      </c>
      <c r="F303" s="200">
        <f>G303+H303+I303+J303+K303</f>
        <v>0</v>
      </c>
      <c r="G303" s="200">
        <v>0</v>
      </c>
      <c r="H303" s="200">
        <v>0</v>
      </c>
      <c r="I303" s="200">
        <v>0</v>
      </c>
      <c r="J303" s="200">
        <v>0</v>
      </c>
      <c r="K303" s="200">
        <v>0</v>
      </c>
      <c r="L303" s="108"/>
      <c r="M303" s="101"/>
    </row>
    <row r="304" spans="1:13" ht="62.25" customHeight="1" x14ac:dyDescent="0.2">
      <c r="A304" s="189"/>
      <c r="B304" s="98"/>
      <c r="C304" s="108"/>
      <c r="D304" s="186" t="s">
        <v>2</v>
      </c>
      <c r="E304" s="200">
        <v>0</v>
      </c>
      <c r="F304" s="200">
        <f>G304+H304+I304+J304+K304</f>
        <v>0</v>
      </c>
      <c r="G304" s="200">
        <v>0</v>
      </c>
      <c r="H304" s="200">
        <v>0</v>
      </c>
      <c r="I304" s="200">
        <v>0</v>
      </c>
      <c r="J304" s="200">
        <v>0</v>
      </c>
      <c r="K304" s="200">
        <v>0</v>
      </c>
      <c r="L304" s="108"/>
      <c r="M304" s="101"/>
    </row>
    <row r="305" spans="1:13" ht="73.5" customHeight="1" x14ac:dyDescent="0.2">
      <c r="A305" s="189"/>
      <c r="B305" s="98"/>
      <c r="C305" s="108"/>
      <c r="D305" s="186" t="s">
        <v>27</v>
      </c>
      <c r="E305" s="200">
        <v>0</v>
      </c>
      <c r="F305" s="200">
        <f>G305+H305+I305+J305+K305</f>
        <v>400</v>
      </c>
      <c r="G305" s="200">
        <v>0</v>
      </c>
      <c r="H305" s="200">
        <v>100</v>
      </c>
      <c r="I305" s="200">
        <v>100</v>
      </c>
      <c r="J305" s="200">
        <v>100</v>
      </c>
      <c r="K305" s="200">
        <v>100</v>
      </c>
      <c r="L305" s="108"/>
      <c r="M305" s="101"/>
    </row>
    <row r="306" spans="1:13" ht="36" customHeight="1" x14ac:dyDescent="0.2">
      <c r="A306" s="190"/>
      <c r="B306" s="99"/>
      <c r="C306" s="108"/>
      <c r="D306" s="186" t="s">
        <v>0</v>
      </c>
      <c r="E306" s="200">
        <v>0</v>
      </c>
      <c r="F306" s="200">
        <f>G306+H306+I306+J306+K306</f>
        <v>0</v>
      </c>
      <c r="G306" s="200">
        <v>0</v>
      </c>
      <c r="H306" s="200">
        <v>0</v>
      </c>
      <c r="I306" s="200">
        <v>0</v>
      </c>
      <c r="J306" s="200">
        <v>0</v>
      </c>
      <c r="K306" s="200">
        <v>0</v>
      </c>
      <c r="L306" s="108"/>
      <c r="M306" s="102"/>
    </row>
    <row r="307" spans="1:13" ht="15" customHeight="1" x14ac:dyDescent="0.2">
      <c r="A307" s="185" t="s">
        <v>16</v>
      </c>
      <c r="B307" s="97" t="s">
        <v>438</v>
      </c>
      <c r="C307" s="108" t="s">
        <v>79</v>
      </c>
      <c r="D307" s="186" t="s">
        <v>4</v>
      </c>
      <c r="E307" s="200">
        <f>E308+E309+E310+E311</f>
        <v>0</v>
      </c>
      <c r="F307" s="200">
        <f>F308+F309+F310+F311</f>
        <v>0</v>
      </c>
      <c r="G307" s="200">
        <f>G308+G309+G310+G311</f>
        <v>0</v>
      </c>
      <c r="H307" s="200">
        <f t="shared" ref="H307:K307" si="244">H308+H309+H310+H311</f>
        <v>0</v>
      </c>
      <c r="I307" s="200">
        <f t="shared" si="244"/>
        <v>0</v>
      </c>
      <c r="J307" s="200">
        <f t="shared" si="244"/>
        <v>0</v>
      </c>
      <c r="K307" s="200">
        <f t="shared" si="244"/>
        <v>0</v>
      </c>
      <c r="L307" s="205"/>
      <c r="M307" s="100" t="s">
        <v>80</v>
      </c>
    </row>
    <row r="308" spans="1:13" ht="45.75" customHeight="1" x14ac:dyDescent="0.2">
      <c r="A308" s="185"/>
      <c r="B308" s="98"/>
      <c r="C308" s="108"/>
      <c r="D308" s="186" t="s">
        <v>3</v>
      </c>
      <c r="E308" s="200">
        <f>E313</f>
        <v>0</v>
      </c>
      <c r="F308" s="200">
        <f>G308+H308+I308+J308+K308</f>
        <v>0</v>
      </c>
      <c r="G308" s="200">
        <f>G313</f>
        <v>0</v>
      </c>
      <c r="H308" s="200">
        <f t="shared" ref="H308:K308" si="245">H313</f>
        <v>0</v>
      </c>
      <c r="I308" s="200">
        <f t="shared" si="245"/>
        <v>0</v>
      </c>
      <c r="J308" s="200">
        <f t="shared" si="245"/>
        <v>0</v>
      </c>
      <c r="K308" s="200">
        <f t="shared" si="245"/>
        <v>0</v>
      </c>
      <c r="L308" s="206"/>
      <c r="M308" s="101"/>
    </row>
    <row r="309" spans="1:13" ht="63" customHeight="1" x14ac:dyDescent="0.2">
      <c r="A309" s="185"/>
      <c r="B309" s="98"/>
      <c r="C309" s="108"/>
      <c r="D309" s="186" t="s">
        <v>2</v>
      </c>
      <c r="E309" s="200">
        <f>E314</f>
        <v>0</v>
      </c>
      <c r="F309" s="200">
        <f>G309+H309+I309+J309+K309</f>
        <v>0</v>
      </c>
      <c r="G309" s="200">
        <f>G314</f>
        <v>0</v>
      </c>
      <c r="H309" s="200">
        <f t="shared" ref="H309:K309" si="246">H314</f>
        <v>0</v>
      </c>
      <c r="I309" s="200">
        <f t="shared" si="246"/>
        <v>0</v>
      </c>
      <c r="J309" s="200">
        <f t="shared" si="246"/>
        <v>0</v>
      </c>
      <c r="K309" s="200">
        <f t="shared" si="246"/>
        <v>0</v>
      </c>
      <c r="L309" s="206"/>
      <c r="M309" s="101"/>
    </row>
    <row r="310" spans="1:13" ht="78.75" customHeight="1" x14ac:dyDescent="0.2">
      <c r="A310" s="185"/>
      <c r="B310" s="98"/>
      <c r="C310" s="108"/>
      <c r="D310" s="186" t="s">
        <v>27</v>
      </c>
      <c r="E310" s="204">
        <f>E315</f>
        <v>0</v>
      </c>
      <c r="F310" s="200">
        <f>G310+H310+I310+J310+K310</f>
        <v>0</v>
      </c>
      <c r="G310" s="204">
        <f>G315</f>
        <v>0</v>
      </c>
      <c r="H310" s="204">
        <f t="shared" ref="H310:K310" si="247">H315</f>
        <v>0</v>
      </c>
      <c r="I310" s="204">
        <f t="shared" si="247"/>
        <v>0</v>
      </c>
      <c r="J310" s="204">
        <f t="shared" si="247"/>
        <v>0</v>
      </c>
      <c r="K310" s="204">
        <f t="shared" si="247"/>
        <v>0</v>
      </c>
      <c r="L310" s="206"/>
      <c r="M310" s="101"/>
    </row>
    <row r="311" spans="1:13" ht="34.5" customHeight="1" x14ac:dyDescent="0.2">
      <c r="A311" s="185"/>
      <c r="B311" s="99"/>
      <c r="C311" s="108"/>
      <c r="D311" s="186" t="s">
        <v>0</v>
      </c>
      <c r="E311" s="200">
        <f>E316</f>
        <v>0</v>
      </c>
      <c r="F311" s="200">
        <f>G311+H311+I311+J311+K311</f>
        <v>0</v>
      </c>
      <c r="G311" s="200">
        <f>G316</f>
        <v>0</v>
      </c>
      <c r="H311" s="200">
        <f t="shared" ref="H311:K311" si="248">H316</f>
        <v>0</v>
      </c>
      <c r="I311" s="200">
        <f t="shared" si="248"/>
        <v>0</v>
      </c>
      <c r="J311" s="200">
        <f t="shared" si="248"/>
        <v>0</v>
      </c>
      <c r="K311" s="200">
        <f t="shared" si="248"/>
        <v>0</v>
      </c>
      <c r="L311" s="207"/>
      <c r="M311" s="101"/>
    </row>
    <row r="312" spans="1:13" ht="15.75" customHeight="1" x14ac:dyDescent="0.2">
      <c r="A312" s="185" t="s">
        <v>32</v>
      </c>
      <c r="B312" s="107" t="s">
        <v>242</v>
      </c>
      <c r="C312" s="108" t="s">
        <v>79</v>
      </c>
      <c r="D312" s="186" t="s">
        <v>4</v>
      </c>
      <c r="E312" s="200">
        <f>E313+E314+E315+E316</f>
        <v>0</v>
      </c>
      <c r="F312" s="200">
        <f>F313+F314+F315+F316</f>
        <v>0</v>
      </c>
      <c r="G312" s="200">
        <f>G313+G314+G315+G316</f>
        <v>0</v>
      </c>
      <c r="H312" s="200">
        <f t="shared" ref="H312" si="249">H313+H314+H315+H316</f>
        <v>0</v>
      </c>
      <c r="I312" s="200">
        <f t="shared" ref="I312" si="250">I313+I314+I315+I316</f>
        <v>0</v>
      </c>
      <c r="J312" s="200">
        <f t="shared" ref="J312" si="251">J313+J314+J315+J316</f>
        <v>0</v>
      </c>
      <c r="K312" s="200">
        <f t="shared" ref="K312" si="252">K313+K314+K315+K316</f>
        <v>0</v>
      </c>
      <c r="L312" s="108" t="s">
        <v>104</v>
      </c>
      <c r="M312" s="100"/>
    </row>
    <row r="313" spans="1:13" ht="50.25" customHeight="1" x14ac:dyDescent="0.2">
      <c r="A313" s="185"/>
      <c r="B313" s="107"/>
      <c r="C313" s="108"/>
      <c r="D313" s="186" t="s">
        <v>3</v>
      </c>
      <c r="E313" s="200">
        <v>0</v>
      </c>
      <c r="F313" s="200">
        <f>G313+H313+I313+J313+K313</f>
        <v>0</v>
      </c>
      <c r="G313" s="200">
        <v>0</v>
      </c>
      <c r="H313" s="200">
        <v>0</v>
      </c>
      <c r="I313" s="200">
        <v>0</v>
      </c>
      <c r="J313" s="200">
        <v>0</v>
      </c>
      <c r="K313" s="200">
        <v>0</v>
      </c>
      <c r="L313" s="108"/>
      <c r="M313" s="101"/>
    </row>
    <row r="314" spans="1:13" ht="60.75" customHeight="1" x14ac:dyDescent="0.2">
      <c r="A314" s="185"/>
      <c r="B314" s="107"/>
      <c r="C314" s="108"/>
      <c r="D314" s="186" t="s">
        <v>2</v>
      </c>
      <c r="E314" s="200">
        <v>0</v>
      </c>
      <c r="F314" s="200">
        <f>G314+H314+I314+J314+K314</f>
        <v>0</v>
      </c>
      <c r="G314" s="200">
        <v>0</v>
      </c>
      <c r="H314" s="200">
        <v>0</v>
      </c>
      <c r="I314" s="200">
        <v>0</v>
      </c>
      <c r="J314" s="200">
        <v>0</v>
      </c>
      <c r="K314" s="200">
        <v>0</v>
      </c>
      <c r="L314" s="108"/>
      <c r="M314" s="101"/>
    </row>
    <row r="315" spans="1:13" ht="78.75" customHeight="1" x14ac:dyDescent="0.2">
      <c r="A315" s="185"/>
      <c r="B315" s="107"/>
      <c r="C315" s="108"/>
      <c r="D315" s="186" t="s">
        <v>27</v>
      </c>
      <c r="E315" s="204">
        <v>0</v>
      </c>
      <c r="F315" s="200">
        <f>G315+H315+I315+J315+K315</f>
        <v>0</v>
      </c>
      <c r="G315" s="204">
        <v>0</v>
      </c>
      <c r="H315" s="204">
        <v>0</v>
      </c>
      <c r="I315" s="204">
        <v>0</v>
      </c>
      <c r="J315" s="204">
        <v>0</v>
      </c>
      <c r="K315" s="204">
        <v>0</v>
      </c>
      <c r="L315" s="108"/>
      <c r="M315" s="101"/>
    </row>
    <row r="316" spans="1:13" ht="37.5" customHeight="1" x14ac:dyDescent="0.2">
      <c r="A316" s="185"/>
      <c r="B316" s="107"/>
      <c r="C316" s="108"/>
      <c r="D316" s="186" t="s">
        <v>0</v>
      </c>
      <c r="E316" s="200">
        <v>0</v>
      </c>
      <c r="F316" s="200">
        <f>G316+H316+I316+J316+K316</f>
        <v>0</v>
      </c>
      <c r="G316" s="200">
        <v>0</v>
      </c>
      <c r="H316" s="200">
        <v>0</v>
      </c>
      <c r="I316" s="200">
        <v>0</v>
      </c>
      <c r="J316" s="200">
        <v>0</v>
      </c>
      <c r="K316" s="200">
        <v>0</v>
      </c>
      <c r="L316" s="108"/>
      <c r="M316" s="101"/>
    </row>
    <row r="317" spans="1:13" ht="15" x14ac:dyDescent="0.2">
      <c r="A317" s="185"/>
      <c r="B317" s="109" t="s">
        <v>132</v>
      </c>
      <c r="C317" s="108" t="s">
        <v>79</v>
      </c>
      <c r="D317" s="149" t="s">
        <v>4</v>
      </c>
      <c r="E317" s="200">
        <f>E318+E319+E320+E321</f>
        <v>633</v>
      </c>
      <c r="F317" s="200">
        <f>F318+F319+F320+F321</f>
        <v>5447.1</v>
      </c>
      <c r="G317" s="200">
        <f>G318+G319+G320+G321</f>
        <v>297.10000000000002</v>
      </c>
      <c r="H317" s="200">
        <f t="shared" ref="H317:K317" si="253">H318+H319+H320+H321</f>
        <v>1000</v>
      </c>
      <c r="I317" s="200">
        <f t="shared" si="253"/>
        <v>1300</v>
      </c>
      <c r="J317" s="200">
        <f t="shared" si="253"/>
        <v>1400</v>
      </c>
      <c r="K317" s="200">
        <f t="shared" si="253"/>
        <v>1450</v>
      </c>
      <c r="L317" s="208"/>
      <c r="M317" s="209"/>
    </row>
    <row r="318" spans="1:13" ht="51.75" customHeight="1" x14ac:dyDescent="0.2">
      <c r="A318" s="210"/>
      <c r="B318" s="109"/>
      <c r="C318" s="108"/>
      <c r="D318" s="149" t="s">
        <v>3</v>
      </c>
      <c r="E318" s="200">
        <f>E238+E293+E308</f>
        <v>0</v>
      </c>
      <c r="F318" s="200">
        <f>G318+H318+I318+J318+K318</f>
        <v>0</v>
      </c>
      <c r="G318" s="200">
        <f t="shared" ref="G318:K321" si="254">G238+G293+G308</f>
        <v>0</v>
      </c>
      <c r="H318" s="200">
        <f t="shared" si="254"/>
        <v>0</v>
      </c>
      <c r="I318" s="200">
        <f t="shared" si="254"/>
        <v>0</v>
      </c>
      <c r="J318" s="200">
        <f t="shared" si="254"/>
        <v>0</v>
      </c>
      <c r="K318" s="200">
        <f t="shared" si="254"/>
        <v>0</v>
      </c>
      <c r="L318" s="211"/>
      <c r="M318" s="212"/>
    </row>
    <row r="319" spans="1:13" ht="61.5" customHeight="1" x14ac:dyDescent="0.2">
      <c r="A319" s="210"/>
      <c r="B319" s="109"/>
      <c r="C319" s="108"/>
      <c r="D319" s="149" t="s">
        <v>2</v>
      </c>
      <c r="E319" s="200">
        <f>E239+E294+E309</f>
        <v>0</v>
      </c>
      <c r="F319" s="200">
        <f>G319+H319+I319+J319+K319</f>
        <v>0</v>
      </c>
      <c r="G319" s="200">
        <f t="shared" si="254"/>
        <v>0</v>
      </c>
      <c r="H319" s="200">
        <f t="shared" si="254"/>
        <v>0</v>
      </c>
      <c r="I319" s="200">
        <f t="shared" si="254"/>
        <v>0</v>
      </c>
      <c r="J319" s="200">
        <f t="shared" si="254"/>
        <v>0</v>
      </c>
      <c r="K319" s="200">
        <f t="shared" si="254"/>
        <v>0</v>
      </c>
      <c r="L319" s="211"/>
      <c r="M319" s="212"/>
    </row>
    <row r="320" spans="1:13" ht="77.25" customHeight="1" x14ac:dyDescent="0.2">
      <c r="A320" s="210"/>
      <c r="B320" s="109"/>
      <c r="C320" s="108"/>
      <c r="D320" s="149" t="s">
        <v>27</v>
      </c>
      <c r="E320" s="200">
        <f>E240+E295+E310</f>
        <v>633</v>
      </c>
      <c r="F320" s="200">
        <f>G320+H320+I320+J320+K320</f>
        <v>5447.1</v>
      </c>
      <c r="G320" s="200">
        <f t="shared" si="254"/>
        <v>297.10000000000002</v>
      </c>
      <c r="H320" s="200">
        <f t="shared" si="254"/>
        <v>1000</v>
      </c>
      <c r="I320" s="200">
        <f t="shared" si="254"/>
        <v>1300</v>
      </c>
      <c r="J320" s="200">
        <f t="shared" si="254"/>
        <v>1400</v>
      </c>
      <c r="K320" s="200">
        <f t="shared" si="254"/>
        <v>1450</v>
      </c>
      <c r="L320" s="211"/>
      <c r="M320" s="212"/>
    </row>
    <row r="321" spans="1:13" ht="30" x14ac:dyDescent="0.2">
      <c r="A321" s="210"/>
      <c r="B321" s="109"/>
      <c r="C321" s="108"/>
      <c r="D321" s="149" t="s">
        <v>0</v>
      </c>
      <c r="E321" s="200">
        <f>E241+E296+E311</f>
        <v>0</v>
      </c>
      <c r="F321" s="200">
        <f>G321+H321+I321+J321+K321</f>
        <v>0</v>
      </c>
      <c r="G321" s="200">
        <f t="shared" si="254"/>
        <v>0</v>
      </c>
      <c r="H321" s="200">
        <f t="shared" si="254"/>
        <v>0</v>
      </c>
      <c r="I321" s="200">
        <f t="shared" si="254"/>
        <v>0</v>
      </c>
      <c r="J321" s="200">
        <f t="shared" si="254"/>
        <v>0</v>
      </c>
      <c r="K321" s="200">
        <f t="shared" si="254"/>
        <v>0</v>
      </c>
      <c r="L321" s="213"/>
      <c r="M321" s="214"/>
    </row>
    <row r="322" spans="1:13" ht="36.75" customHeight="1" x14ac:dyDescent="0.2">
      <c r="A322" s="108" t="s">
        <v>243</v>
      </c>
      <c r="B322" s="199"/>
      <c r="C322" s="199"/>
      <c r="D322" s="199"/>
      <c r="E322" s="199"/>
      <c r="F322" s="199"/>
      <c r="G322" s="199"/>
      <c r="H322" s="199"/>
      <c r="I322" s="199"/>
      <c r="J322" s="199"/>
      <c r="K322" s="199"/>
      <c r="L322" s="199"/>
      <c r="M322" s="199"/>
    </row>
    <row r="323" spans="1:13" ht="25.5" customHeight="1" x14ac:dyDescent="0.2">
      <c r="A323" s="185" t="s">
        <v>26</v>
      </c>
      <c r="B323" s="97" t="s">
        <v>244</v>
      </c>
      <c r="C323" s="100" t="s">
        <v>79</v>
      </c>
      <c r="D323" s="124" t="s">
        <v>4</v>
      </c>
      <c r="E323" s="215">
        <f>E325+E326+E327+E328</f>
        <v>3200</v>
      </c>
      <c r="F323" s="215">
        <f>F325+F326+F327+F328</f>
        <v>15290</v>
      </c>
      <c r="G323" s="215">
        <f>G325+G326+G327+G328</f>
        <v>2110</v>
      </c>
      <c r="H323" s="215">
        <f t="shared" ref="H323:K323" si="255">H325+H326+H327+H328</f>
        <v>2890</v>
      </c>
      <c r="I323" s="215">
        <f t="shared" si="255"/>
        <v>3200</v>
      </c>
      <c r="J323" s="215">
        <f t="shared" si="255"/>
        <v>3200</v>
      </c>
      <c r="K323" s="215">
        <f t="shared" si="255"/>
        <v>3890</v>
      </c>
      <c r="L323" s="108"/>
      <c r="M323" s="108" t="s">
        <v>81</v>
      </c>
    </row>
    <row r="324" spans="1:13" ht="0.75" hidden="1" customHeight="1" x14ac:dyDescent="0.2">
      <c r="A324" s="185"/>
      <c r="B324" s="98"/>
      <c r="C324" s="101"/>
      <c r="D324" s="126"/>
      <c r="E324" s="216"/>
      <c r="F324" s="216"/>
      <c r="G324" s="216"/>
      <c r="H324" s="216"/>
      <c r="I324" s="216"/>
      <c r="J324" s="216"/>
      <c r="K324" s="216"/>
      <c r="L324" s="108"/>
      <c r="M324" s="108"/>
    </row>
    <row r="325" spans="1:13" ht="51" customHeight="1" x14ac:dyDescent="0.2">
      <c r="A325" s="185"/>
      <c r="B325" s="98"/>
      <c r="C325" s="101"/>
      <c r="D325" s="186" t="s">
        <v>3</v>
      </c>
      <c r="E325" s="5">
        <f>E330</f>
        <v>0</v>
      </c>
      <c r="F325" s="5">
        <f>G325+H325+I325+J325+K325</f>
        <v>0</v>
      </c>
      <c r="G325" s="5">
        <f>G330</f>
        <v>0</v>
      </c>
      <c r="H325" s="5">
        <f t="shared" ref="H325:K325" si="256">H330</f>
        <v>0</v>
      </c>
      <c r="I325" s="5">
        <f t="shared" si="256"/>
        <v>0</v>
      </c>
      <c r="J325" s="5">
        <f t="shared" si="256"/>
        <v>0</v>
      </c>
      <c r="K325" s="5">
        <f t="shared" si="256"/>
        <v>0</v>
      </c>
      <c r="L325" s="108"/>
      <c r="M325" s="108"/>
    </row>
    <row r="326" spans="1:13" ht="61.5" customHeight="1" x14ac:dyDescent="0.2">
      <c r="A326" s="185"/>
      <c r="B326" s="98"/>
      <c r="C326" s="101"/>
      <c r="D326" s="186" t="s">
        <v>2</v>
      </c>
      <c r="E326" s="5">
        <f>E331</f>
        <v>0</v>
      </c>
      <c r="F326" s="5">
        <f>G326+H326+I326+J326+K326</f>
        <v>0</v>
      </c>
      <c r="G326" s="5">
        <f>G331</f>
        <v>0</v>
      </c>
      <c r="H326" s="5">
        <f t="shared" ref="H326:K326" si="257">H331</f>
        <v>0</v>
      </c>
      <c r="I326" s="5">
        <f t="shared" si="257"/>
        <v>0</v>
      </c>
      <c r="J326" s="5">
        <f t="shared" si="257"/>
        <v>0</v>
      </c>
      <c r="K326" s="5">
        <f t="shared" si="257"/>
        <v>0</v>
      </c>
      <c r="L326" s="108"/>
      <c r="M326" s="108"/>
    </row>
    <row r="327" spans="1:13" ht="81" customHeight="1" x14ac:dyDescent="0.2">
      <c r="A327" s="185"/>
      <c r="B327" s="98"/>
      <c r="C327" s="101"/>
      <c r="D327" s="186" t="s">
        <v>27</v>
      </c>
      <c r="E327" s="5">
        <f>E332</f>
        <v>3200</v>
      </c>
      <c r="F327" s="5">
        <f>G327+H327+I327+J327+K327</f>
        <v>15290</v>
      </c>
      <c r="G327" s="5">
        <f>G332</f>
        <v>2110</v>
      </c>
      <c r="H327" s="5">
        <f t="shared" ref="H327:K327" si="258">H332</f>
        <v>2890</v>
      </c>
      <c r="I327" s="5">
        <f t="shared" si="258"/>
        <v>3200</v>
      </c>
      <c r="J327" s="5">
        <f t="shared" si="258"/>
        <v>3200</v>
      </c>
      <c r="K327" s="5">
        <f t="shared" si="258"/>
        <v>3890</v>
      </c>
      <c r="L327" s="108"/>
      <c r="M327" s="108"/>
    </row>
    <row r="328" spans="1:13" ht="39" customHeight="1" x14ac:dyDescent="0.2">
      <c r="A328" s="185"/>
      <c r="B328" s="99"/>
      <c r="C328" s="102"/>
      <c r="D328" s="186" t="s">
        <v>0</v>
      </c>
      <c r="E328" s="5">
        <f>E333</f>
        <v>0</v>
      </c>
      <c r="F328" s="5">
        <f>G328+H328+I328+J328+K328</f>
        <v>0</v>
      </c>
      <c r="G328" s="5">
        <f>G333</f>
        <v>0</v>
      </c>
      <c r="H328" s="5">
        <f t="shared" ref="H328:K328" si="259">H333</f>
        <v>0</v>
      </c>
      <c r="I328" s="5">
        <f t="shared" si="259"/>
        <v>0</v>
      </c>
      <c r="J328" s="5">
        <f t="shared" si="259"/>
        <v>0</v>
      </c>
      <c r="K328" s="5">
        <f t="shared" si="259"/>
        <v>0</v>
      </c>
      <c r="L328" s="108"/>
      <c r="M328" s="108"/>
    </row>
    <row r="329" spans="1:13" ht="23.25" customHeight="1" x14ac:dyDescent="0.2">
      <c r="A329" s="185" t="s">
        <v>31</v>
      </c>
      <c r="B329" s="107" t="s">
        <v>374</v>
      </c>
      <c r="C329" s="108" t="s">
        <v>79</v>
      </c>
      <c r="D329" s="186" t="s">
        <v>4</v>
      </c>
      <c r="E329" s="5">
        <f>E330+E331+E332+E333</f>
        <v>3200</v>
      </c>
      <c r="F329" s="5">
        <f>F330+F331+F332+F333</f>
        <v>15290</v>
      </c>
      <c r="G329" s="5">
        <f>G330+G331+G332+G333</f>
        <v>2110</v>
      </c>
      <c r="H329" s="5">
        <f t="shared" ref="H329:K329" si="260">H330+H331+H332+H333</f>
        <v>2890</v>
      </c>
      <c r="I329" s="5">
        <f t="shared" si="260"/>
        <v>3200</v>
      </c>
      <c r="J329" s="5">
        <f t="shared" si="260"/>
        <v>3200</v>
      </c>
      <c r="K329" s="5">
        <f t="shared" si="260"/>
        <v>3890</v>
      </c>
      <c r="L329" s="108" t="s">
        <v>104</v>
      </c>
      <c r="M329" s="108"/>
    </row>
    <row r="330" spans="1:13" ht="43.5" customHeight="1" x14ac:dyDescent="0.2">
      <c r="A330" s="185"/>
      <c r="B330" s="107"/>
      <c r="C330" s="108"/>
      <c r="D330" s="186" t="s">
        <v>3</v>
      </c>
      <c r="E330" s="5">
        <v>0</v>
      </c>
      <c r="F330" s="5">
        <f>G330+H330+I330+J330+K330</f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108"/>
      <c r="M330" s="108"/>
    </row>
    <row r="331" spans="1:13" ht="63" customHeight="1" x14ac:dyDescent="0.2">
      <c r="A331" s="185"/>
      <c r="B331" s="107"/>
      <c r="C331" s="108"/>
      <c r="D331" s="186" t="s">
        <v>2</v>
      </c>
      <c r="E331" s="5">
        <v>0</v>
      </c>
      <c r="F331" s="5">
        <f>G331+H331+I331+J331+K331</f>
        <v>0</v>
      </c>
      <c r="G331" s="5">
        <v>0</v>
      </c>
      <c r="H331" s="5">
        <v>0</v>
      </c>
      <c r="I331" s="5">
        <v>0</v>
      </c>
      <c r="J331" s="5">
        <v>0</v>
      </c>
      <c r="K331" s="5">
        <v>0</v>
      </c>
      <c r="L331" s="108"/>
      <c r="M331" s="108"/>
    </row>
    <row r="332" spans="1:13" ht="77.25" customHeight="1" x14ac:dyDescent="0.2">
      <c r="A332" s="185"/>
      <c r="B332" s="107"/>
      <c r="C332" s="108"/>
      <c r="D332" s="186" t="s">
        <v>27</v>
      </c>
      <c r="E332" s="5">
        <v>3200</v>
      </c>
      <c r="F332" s="5">
        <f>G332+H332+I332+J332+K332</f>
        <v>15290</v>
      </c>
      <c r="G332" s="5">
        <v>2110</v>
      </c>
      <c r="H332" s="5">
        <v>2890</v>
      </c>
      <c r="I332" s="5">
        <v>3200</v>
      </c>
      <c r="J332" s="5">
        <v>3200</v>
      </c>
      <c r="K332" s="5">
        <v>3890</v>
      </c>
      <c r="L332" s="108"/>
      <c r="M332" s="108"/>
    </row>
    <row r="333" spans="1:13" ht="38.25" customHeight="1" x14ac:dyDescent="0.2">
      <c r="A333" s="185"/>
      <c r="B333" s="107"/>
      <c r="C333" s="108"/>
      <c r="D333" s="186" t="s">
        <v>0</v>
      </c>
      <c r="E333" s="5">
        <v>0</v>
      </c>
      <c r="F333" s="5">
        <f>G333+H333+I333+J333+K333</f>
        <v>0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108"/>
      <c r="M333" s="108"/>
    </row>
    <row r="334" spans="1:13" ht="23.25" customHeight="1" x14ac:dyDescent="0.2">
      <c r="A334" s="185"/>
      <c r="B334" s="109" t="s">
        <v>133</v>
      </c>
      <c r="C334" s="108" t="s">
        <v>79</v>
      </c>
      <c r="D334" s="186" t="s">
        <v>4</v>
      </c>
      <c r="E334" s="200">
        <f>E335+E336+E337+E338</f>
        <v>3200</v>
      </c>
      <c r="F334" s="200">
        <f>F335+F336+F337+F338</f>
        <v>15290</v>
      </c>
      <c r="G334" s="200">
        <f>G335+G336+G337+G338</f>
        <v>2110</v>
      </c>
      <c r="H334" s="200">
        <f t="shared" ref="H334:K334" si="261">H335+H336+H337+H338</f>
        <v>2890</v>
      </c>
      <c r="I334" s="200">
        <f t="shared" si="261"/>
        <v>3200</v>
      </c>
      <c r="J334" s="200">
        <f t="shared" si="261"/>
        <v>3200</v>
      </c>
      <c r="K334" s="200">
        <f t="shared" si="261"/>
        <v>3890</v>
      </c>
      <c r="L334" s="100"/>
      <c r="M334" s="94"/>
    </row>
    <row r="335" spans="1:13" ht="45" customHeight="1" x14ac:dyDescent="0.2">
      <c r="A335" s="185"/>
      <c r="B335" s="108"/>
      <c r="C335" s="108"/>
      <c r="D335" s="186" t="s">
        <v>3</v>
      </c>
      <c r="E335" s="200">
        <f>E325</f>
        <v>0</v>
      </c>
      <c r="F335" s="200">
        <f>G335+H335+I335+J335+K335</f>
        <v>0</v>
      </c>
      <c r="G335" s="200">
        <f>G325</f>
        <v>0</v>
      </c>
      <c r="H335" s="200">
        <f t="shared" ref="H335:K335" si="262">H325</f>
        <v>0</v>
      </c>
      <c r="I335" s="200">
        <f t="shared" si="262"/>
        <v>0</v>
      </c>
      <c r="J335" s="200">
        <f t="shared" si="262"/>
        <v>0</v>
      </c>
      <c r="K335" s="200">
        <f t="shared" si="262"/>
        <v>0</v>
      </c>
      <c r="L335" s="217"/>
      <c r="M335" s="218"/>
    </row>
    <row r="336" spans="1:13" ht="61.5" customHeight="1" x14ac:dyDescent="0.2">
      <c r="A336" s="185"/>
      <c r="B336" s="108"/>
      <c r="C336" s="108"/>
      <c r="D336" s="186" t="s">
        <v>2</v>
      </c>
      <c r="E336" s="200">
        <f>E326</f>
        <v>0</v>
      </c>
      <c r="F336" s="200">
        <f>G336+H336+I336+J336+K336</f>
        <v>0</v>
      </c>
      <c r="G336" s="200">
        <f>G326</f>
        <v>0</v>
      </c>
      <c r="H336" s="200">
        <f t="shared" ref="H336:K336" si="263">H326</f>
        <v>0</v>
      </c>
      <c r="I336" s="200">
        <f t="shared" si="263"/>
        <v>0</v>
      </c>
      <c r="J336" s="200">
        <f t="shared" si="263"/>
        <v>0</v>
      </c>
      <c r="K336" s="200">
        <f t="shared" si="263"/>
        <v>0</v>
      </c>
      <c r="L336" s="217"/>
      <c r="M336" s="218"/>
    </row>
    <row r="337" spans="1:270" s="3" customFormat="1" ht="76.5" customHeight="1" x14ac:dyDescent="0.2">
      <c r="A337" s="185"/>
      <c r="B337" s="108"/>
      <c r="C337" s="108"/>
      <c r="D337" s="186" t="s">
        <v>27</v>
      </c>
      <c r="E337" s="200">
        <f>E327</f>
        <v>3200</v>
      </c>
      <c r="F337" s="200">
        <f>G337+H337+I337+J337+K337</f>
        <v>15290</v>
      </c>
      <c r="G337" s="200">
        <f>G327</f>
        <v>2110</v>
      </c>
      <c r="H337" s="200">
        <f t="shared" ref="H337:K337" si="264">H327</f>
        <v>2890</v>
      </c>
      <c r="I337" s="200">
        <f t="shared" si="264"/>
        <v>3200</v>
      </c>
      <c r="J337" s="200">
        <f t="shared" si="264"/>
        <v>3200</v>
      </c>
      <c r="K337" s="200">
        <f t="shared" si="264"/>
        <v>3890</v>
      </c>
      <c r="L337" s="217"/>
      <c r="M337" s="218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  <c r="DJ337" s="4"/>
      <c r="DK337" s="4"/>
      <c r="DL337" s="4"/>
      <c r="DM337" s="4"/>
      <c r="DN337" s="4"/>
      <c r="DO337" s="4"/>
      <c r="DP337" s="4"/>
      <c r="DQ337" s="4"/>
      <c r="DR337" s="4"/>
      <c r="DS337" s="4"/>
      <c r="DT337" s="4"/>
      <c r="DU337" s="4"/>
      <c r="DV337" s="4"/>
      <c r="DW337" s="4"/>
      <c r="DX337" s="4"/>
      <c r="DY337" s="4"/>
      <c r="DZ337" s="4"/>
      <c r="EA337" s="4"/>
      <c r="EB337" s="4"/>
      <c r="EC337" s="4"/>
      <c r="ED337" s="4"/>
      <c r="EE337" s="4"/>
      <c r="EF337" s="4"/>
      <c r="EG337" s="4"/>
      <c r="EH337" s="4"/>
      <c r="EI337" s="4"/>
      <c r="EJ337" s="4"/>
      <c r="EK337" s="4"/>
      <c r="EL337" s="4"/>
      <c r="EM337" s="4"/>
      <c r="EN337" s="4"/>
      <c r="EO337" s="4"/>
      <c r="EP337" s="4"/>
      <c r="EQ337" s="4"/>
      <c r="ER337" s="4"/>
      <c r="ES337" s="4"/>
      <c r="ET337" s="4"/>
      <c r="EU337" s="4"/>
      <c r="EV337" s="4"/>
      <c r="EW337" s="4"/>
      <c r="EX337" s="4"/>
      <c r="EY337" s="4"/>
      <c r="EZ337" s="4"/>
      <c r="FA337" s="4"/>
      <c r="FB337" s="4"/>
      <c r="FC337" s="4"/>
      <c r="FD337" s="4"/>
      <c r="FE337" s="4"/>
      <c r="FF337" s="4"/>
      <c r="FG337" s="4"/>
      <c r="FH337" s="4"/>
      <c r="FI337" s="4"/>
      <c r="FJ337" s="4"/>
      <c r="FK337" s="4"/>
      <c r="FL337" s="4"/>
      <c r="FM337" s="4"/>
      <c r="FN337" s="4"/>
      <c r="FO337" s="4"/>
      <c r="FP337" s="4"/>
      <c r="FQ337" s="4"/>
      <c r="FR337" s="4"/>
      <c r="FS337" s="4"/>
      <c r="FT337" s="4"/>
      <c r="FU337" s="4"/>
      <c r="FV337" s="4"/>
      <c r="FW337" s="4"/>
      <c r="FX337" s="4"/>
      <c r="FY337" s="4"/>
      <c r="FZ337" s="4"/>
      <c r="GA337" s="4"/>
      <c r="GB337" s="4"/>
      <c r="GC337" s="4"/>
      <c r="GD337" s="4"/>
      <c r="GE337" s="4"/>
      <c r="GF337" s="4"/>
      <c r="GG337" s="4"/>
      <c r="GH337" s="4"/>
      <c r="GI337" s="4"/>
      <c r="GJ337" s="4"/>
      <c r="GK337" s="4"/>
      <c r="GL337" s="4"/>
      <c r="GM337" s="4"/>
      <c r="GN337" s="4"/>
      <c r="GO337" s="4"/>
      <c r="GP337" s="4"/>
      <c r="GQ337" s="4"/>
      <c r="GR337" s="4"/>
      <c r="GS337" s="4"/>
      <c r="GT337" s="4"/>
      <c r="GU337" s="4"/>
      <c r="GV337" s="4"/>
      <c r="GW337" s="4"/>
      <c r="GX337" s="4"/>
      <c r="GY337" s="4"/>
      <c r="GZ337" s="4"/>
      <c r="HA337" s="4"/>
      <c r="HB337" s="4"/>
      <c r="HC337" s="4"/>
      <c r="HD337" s="4"/>
      <c r="HE337" s="4"/>
      <c r="HF337" s="4"/>
      <c r="HG337" s="4"/>
      <c r="HH337" s="4"/>
      <c r="HI337" s="4"/>
      <c r="HJ337" s="4"/>
      <c r="HK337" s="4"/>
      <c r="HL337" s="4"/>
      <c r="HM337" s="4"/>
      <c r="HN337" s="4"/>
      <c r="HO337" s="4"/>
      <c r="HP337" s="4"/>
      <c r="HQ337" s="4"/>
      <c r="HR337" s="4"/>
      <c r="HS337" s="4"/>
      <c r="HT337" s="4"/>
      <c r="HU337" s="4"/>
      <c r="HV337" s="4"/>
      <c r="HW337" s="4"/>
      <c r="HX337" s="4"/>
      <c r="HY337" s="4"/>
      <c r="HZ337" s="4"/>
      <c r="IA337" s="4"/>
      <c r="IB337" s="4"/>
      <c r="IC337" s="4"/>
      <c r="ID337" s="4"/>
      <c r="IE337" s="4"/>
      <c r="IF337" s="4"/>
      <c r="IG337" s="4"/>
      <c r="IH337" s="4"/>
      <c r="II337" s="4"/>
      <c r="IJ337" s="4"/>
      <c r="IK337" s="4"/>
      <c r="IL337" s="4"/>
      <c r="IM337" s="4"/>
      <c r="IN337" s="4"/>
      <c r="IO337" s="4"/>
      <c r="IP337" s="4"/>
      <c r="IQ337" s="4"/>
      <c r="IR337" s="4"/>
      <c r="IS337" s="4"/>
      <c r="IT337" s="4"/>
      <c r="IU337" s="4"/>
      <c r="IV337" s="4"/>
      <c r="IW337" s="4"/>
      <c r="IX337" s="4"/>
      <c r="IY337" s="4"/>
      <c r="IZ337" s="4"/>
      <c r="JA337" s="4"/>
      <c r="JB337" s="4"/>
      <c r="JC337" s="4"/>
      <c r="JD337" s="4"/>
      <c r="JE337" s="4"/>
      <c r="JF337" s="4"/>
      <c r="JG337" s="4"/>
      <c r="JH337" s="4"/>
      <c r="JI337" s="4"/>
      <c r="JJ337" s="4"/>
    </row>
    <row r="338" spans="1:270" ht="33.75" customHeight="1" x14ac:dyDescent="0.2">
      <c r="A338" s="185"/>
      <c r="B338" s="108"/>
      <c r="C338" s="108"/>
      <c r="D338" s="186" t="s">
        <v>0</v>
      </c>
      <c r="E338" s="200">
        <f>E328</f>
        <v>0</v>
      </c>
      <c r="F338" s="200">
        <f>G338+H338+I338+J338+K338</f>
        <v>0</v>
      </c>
      <c r="G338" s="200">
        <f>G328</f>
        <v>0</v>
      </c>
      <c r="H338" s="200">
        <f t="shared" ref="H338:K338" si="265">H328</f>
        <v>0</v>
      </c>
      <c r="I338" s="200">
        <f t="shared" si="265"/>
        <v>0</v>
      </c>
      <c r="J338" s="200">
        <f t="shared" si="265"/>
        <v>0</v>
      </c>
      <c r="K338" s="200">
        <f t="shared" si="265"/>
        <v>0</v>
      </c>
      <c r="L338" s="219"/>
      <c r="M338" s="218"/>
      <c r="AB338" s="57"/>
      <c r="AC338" s="57"/>
      <c r="AD338" s="57"/>
      <c r="AE338" s="57"/>
      <c r="AF338" s="57"/>
      <c r="AG338" s="57"/>
      <c r="AH338" s="57"/>
      <c r="AI338" s="57"/>
      <c r="AJ338" s="57"/>
      <c r="AK338" s="57"/>
      <c r="AL338" s="57"/>
      <c r="AM338" s="57"/>
      <c r="AN338" s="57"/>
      <c r="AO338" s="57"/>
      <c r="AP338" s="57"/>
      <c r="AQ338" s="57"/>
      <c r="AR338" s="57"/>
      <c r="AS338" s="57"/>
      <c r="AT338" s="57"/>
      <c r="AU338" s="57"/>
      <c r="AV338" s="57"/>
      <c r="AW338" s="57"/>
      <c r="AX338" s="57"/>
      <c r="AY338" s="57"/>
      <c r="AZ338" s="57"/>
      <c r="BA338" s="57"/>
      <c r="BB338" s="57"/>
      <c r="BC338" s="57"/>
      <c r="BD338" s="57"/>
      <c r="BE338" s="57"/>
      <c r="BF338" s="57"/>
      <c r="BG338" s="57"/>
      <c r="BH338" s="57"/>
      <c r="BI338" s="57"/>
      <c r="BJ338" s="57"/>
      <c r="BK338" s="57"/>
      <c r="BL338" s="57"/>
      <c r="BM338" s="57"/>
      <c r="BN338" s="57"/>
      <c r="BO338" s="57"/>
      <c r="BP338" s="57"/>
      <c r="BQ338" s="57"/>
      <c r="BR338" s="57"/>
      <c r="BS338" s="57"/>
      <c r="BT338" s="57"/>
      <c r="BU338" s="57"/>
      <c r="BV338" s="57"/>
      <c r="BW338" s="57"/>
      <c r="BX338" s="57"/>
      <c r="BY338" s="57"/>
      <c r="BZ338" s="57"/>
      <c r="CA338" s="57"/>
      <c r="CB338" s="57"/>
      <c r="CC338" s="57"/>
      <c r="CD338" s="57"/>
      <c r="CE338" s="57"/>
      <c r="CF338" s="57"/>
      <c r="CG338" s="57"/>
      <c r="CH338" s="57"/>
      <c r="CI338" s="57"/>
      <c r="CJ338" s="57"/>
      <c r="CK338" s="57"/>
      <c r="CL338" s="57"/>
      <c r="CM338" s="57"/>
      <c r="CN338" s="57"/>
      <c r="CO338" s="57"/>
      <c r="CP338" s="57"/>
      <c r="CQ338" s="57"/>
      <c r="CR338" s="57"/>
      <c r="CS338" s="57"/>
      <c r="CT338" s="57"/>
      <c r="CU338" s="57"/>
      <c r="CV338" s="57"/>
      <c r="CW338" s="57"/>
      <c r="CX338" s="57"/>
      <c r="CY338" s="57"/>
      <c r="CZ338" s="57"/>
      <c r="DA338" s="57"/>
      <c r="DB338" s="57"/>
      <c r="DC338" s="57"/>
      <c r="DD338" s="57"/>
      <c r="DE338" s="57"/>
      <c r="DF338" s="57"/>
      <c r="DG338" s="57"/>
      <c r="DH338" s="57"/>
      <c r="DI338" s="57"/>
      <c r="DJ338" s="57"/>
      <c r="DK338" s="57"/>
      <c r="DL338" s="57"/>
      <c r="DM338" s="57"/>
      <c r="DN338" s="57"/>
      <c r="DO338" s="57"/>
      <c r="DP338" s="57"/>
      <c r="DQ338" s="57"/>
      <c r="DR338" s="57"/>
      <c r="DS338" s="57"/>
      <c r="DT338" s="57"/>
      <c r="DU338" s="57"/>
      <c r="DV338" s="57"/>
      <c r="DW338" s="57"/>
      <c r="DX338" s="57"/>
      <c r="DY338" s="57"/>
      <c r="DZ338" s="57"/>
      <c r="EA338" s="57"/>
      <c r="EB338" s="57"/>
      <c r="EC338" s="57"/>
      <c r="ED338" s="57"/>
      <c r="EE338" s="57"/>
      <c r="EF338" s="57"/>
      <c r="EG338" s="57"/>
      <c r="EH338" s="57"/>
      <c r="EI338" s="57"/>
      <c r="EJ338" s="57"/>
      <c r="EK338" s="57"/>
      <c r="EL338" s="57"/>
      <c r="EM338" s="57"/>
      <c r="EN338" s="57"/>
      <c r="EO338" s="57"/>
      <c r="EP338" s="57"/>
      <c r="EQ338" s="57"/>
      <c r="ER338" s="57"/>
      <c r="ES338" s="57"/>
      <c r="ET338" s="57"/>
      <c r="EU338" s="57"/>
      <c r="EV338" s="57"/>
      <c r="EW338" s="57"/>
      <c r="EX338" s="57"/>
      <c r="EY338" s="57"/>
      <c r="EZ338" s="57"/>
      <c r="FA338" s="57"/>
      <c r="FB338" s="57"/>
      <c r="FC338" s="57"/>
      <c r="FD338" s="57"/>
      <c r="FE338" s="57"/>
      <c r="FF338" s="57"/>
      <c r="FG338" s="57"/>
      <c r="FH338" s="57"/>
      <c r="FI338" s="57"/>
      <c r="FJ338" s="57"/>
      <c r="FK338" s="57"/>
      <c r="FL338" s="57"/>
      <c r="FM338" s="57"/>
      <c r="FN338" s="57"/>
      <c r="FO338" s="57"/>
      <c r="FP338" s="57"/>
      <c r="FQ338" s="57"/>
      <c r="FR338" s="57"/>
      <c r="FS338" s="57"/>
      <c r="FT338" s="57"/>
      <c r="FU338" s="57"/>
      <c r="FV338" s="57"/>
      <c r="FW338" s="57"/>
      <c r="FX338" s="57"/>
      <c r="FY338" s="57"/>
      <c r="FZ338" s="57"/>
      <c r="GA338" s="57"/>
      <c r="GB338" s="57"/>
      <c r="GC338" s="57"/>
      <c r="GD338" s="57"/>
      <c r="GE338" s="57"/>
      <c r="GF338" s="57"/>
      <c r="GG338" s="57"/>
      <c r="GH338" s="57"/>
      <c r="GI338" s="57"/>
      <c r="GJ338" s="57"/>
      <c r="GK338" s="57"/>
      <c r="GL338" s="57"/>
      <c r="GM338" s="57"/>
      <c r="GN338" s="57"/>
      <c r="GO338" s="57"/>
      <c r="GP338" s="57"/>
      <c r="GQ338" s="57"/>
      <c r="GR338" s="57"/>
      <c r="GS338" s="57"/>
      <c r="GT338" s="57"/>
      <c r="GU338" s="57"/>
      <c r="GV338" s="57"/>
      <c r="GW338" s="57"/>
      <c r="GX338" s="57"/>
      <c r="GY338" s="57"/>
      <c r="GZ338" s="57"/>
      <c r="HA338" s="57"/>
      <c r="HB338" s="57"/>
      <c r="HC338" s="57"/>
      <c r="HD338" s="57"/>
      <c r="HE338" s="57"/>
      <c r="HF338" s="57"/>
      <c r="HG338" s="57"/>
      <c r="HH338" s="57"/>
      <c r="HI338" s="57"/>
      <c r="HJ338" s="57"/>
      <c r="HK338" s="57"/>
      <c r="HL338" s="57"/>
      <c r="HM338" s="57"/>
      <c r="HN338" s="57"/>
      <c r="HO338" s="57"/>
      <c r="HP338" s="57"/>
      <c r="HQ338" s="57"/>
      <c r="HR338" s="57"/>
      <c r="HS338" s="57"/>
      <c r="HT338" s="57"/>
      <c r="HU338" s="57"/>
      <c r="HV338" s="57"/>
      <c r="HW338" s="57"/>
      <c r="HX338" s="57"/>
      <c r="HY338" s="57"/>
      <c r="HZ338" s="57"/>
      <c r="IA338" s="57"/>
      <c r="IB338" s="57"/>
      <c r="IC338" s="57"/>
      <c r="ID338" s="57"/>
      <c r="IE338" s="57"/>
      <c r="IF338" s="57"/>
      <c r="IG338" s="57"/>
      <c r="IH338" s="57"/>
      <c r="II338" s="57"/>
      <c r="IJ338" s="57"/>
      <c r="IK338" s="57"/>
      <c r="IL338" s="57"/>
      <c r="IM338" s="57"/>
      <c r="IN338" s="57"/>
      <c r="IO338" s="57"/>
      <c r="IP338" s="57"/>
      <c r="IQ338" s="57"/>
      <c r="IR338" s="57"/>
      <c r="IS338" s="57"/>
      <c r="IT338" s="57"/>
      <c r="IU338" s="57"/>
      <c r="IV338" s="57"/>
      <c r="IW338" s="57"/>
      <c r="IX338" s="57"/>
      <c r="IY338" s="57"/>
      <c r="IZ338" s="57"/>
      <c r="JA338" s="57"/>
      <c r="JB338" s="57"/>
      <c r="JC338" s="57"/>
      <c r="JD338" s="57"/>
      <c r="JE338" s="57"/>
      <c r="JF338" s="57"/>
      <c r="JG338" s="57"/>
      <c r="JH338" s="57"/>
      <c r="JI338" s="57"/>
      <c r="JJ338" s="57"/>
    </row>
    <row r="339" spans="1:270" ht="32.25" customHeight="1" x14ac:dyDescent="0.2">
      <c r="A339" s="108" t="s">
        <v>245</v>
      </c>
      <c r="B339" s="108"/>
      <c r="C339" s="108"/>
      <c r="D339" s="108"/>
      <c r="E339" s="108"/>
      <c r="F339" s="108"/>
      <c r="G339" s="108"/>
      <c r="H339" s="108"/>
      <c r="I339" s="108"/>
      <c r="J339" s="108"/>
      <c r="K339" s="108"/>
      <c r="L339" s="108"/>
      <c r="M339" s="108"/>
      <c r="AB339" s="57"/>
      <c r="AC339" s="57"/>
      <c r="AD339" s="57"/>
      <c r="AE339" s="57"/>
      <c r="AF339" s="57"/>
      <c r="AG339" s="57"/>
      <c r="AH339" s="57"/>
      <c r="AI339" s="57"/>
      <c r="AJ339" s="57"/>
      <c r="AK339" s="57"/>
      <c r="AL339" s="57"/>
      <c r="AM339" s="57"/>
      <c r="AN339" s="57"/>
      <c r="AO339" s="57"/>
      <c r="AP339" s="57"/>
      <c r="AQ339" s="57"/>
      <c r="AR339" s="57"/>
      <c r="AS339" s="57"/>
      <c r="AT339" s="57"/>
      <c r="AU339" s="57"/>
      <c r="AV339" s="57"/>
      <c r="AW339" s="57"/>
      <c r="AX339" s="57"/>
      <c r="AY339" s="57"/>
      <c r="AZ339" s="57"/>
      <c r="BA339" s="57"/>
      <c r="BB339" s="57"/>
      <c r="BC339" s="57"/>
      <c r="BD339" s="57"/>
      <c r="BE339" s="57"/>
      <c r="BF339" s="57"/>
      <c r="BG339" s="57"/>
      <c r="BH339" s="57"/>
      <c r="BI339" s="57"/>
      <c r="BJ339" s="57"/>
      <c r="BK339" s="57"/>
      <c r="BL339" s="57"/>
      <c r="BM339" s="57"/>
      <c r="BN339" s="57"/>
      <c r="BO339" s="57"/>
      <c r="BP339" s="57"/>
      <c r="BQ339" s="57"/>
      <c r="BR339" s="57"/>
      <c r="BS339" s="57"/>
      <c r="BT339" s="57"/>
      <c r="BU339" s="57"/>
      <c r="BV339" s="57"/>
      <c r="BW339" s="57"/>
      <c r="BX339" s="57"/>
      <c r="BY339" s="57"/>
      <c r="BZ339" s="57"/>
      <c r="CA339" s="57"/>
      <c r="CB339" s="57"/>
      <c r="CC339" s="57"/>
      <c r="CD339" s="57"/>
      <c r="CE339" s="57"/>
      <c r="CF339" s="57"/>
      <c r="CG339" s="57"/>
      <c r="CH339" s="57"/>
      <c r="CI339" s="57"/>
      <c r="CJ339" s="57"/>
      <c r="CK339" s="57"/>
      <c r="CL339" s="57"/>
      <c r="CM339" s="57"/>
      <c r="CN339" s="57"/>
      <c r="CO339" s="57"/>
      <c r="CP339" s="57"/>
      <c r="CQ339" s="57"/>
      <c r="CR339" s="57"/>
      <c r="CS339" s="57"/>
      <c r="CT339" s="57"/>
      <c r="CU339" s="57"/>
      <c r="CV339" s="57"/>
      <c r="CW339" s="57"/>
      <c r="CX339" s="57"/>
      <c r="CY339" s="57"/>
      <c r="CZ339" s="57"/>
      <c r="DA339" s="57"/>
      <c r="DB339" s="57"/>
      <c r="DC339" s="57"/>
      <c r="DD339" s="57"/>
      <c r="DE339" s="57"/>
      <c r="DF339" s="57"/>
      <c r="DG339" s="57"/>
      <c r="DH339" s="57"/>
      <c r="DI339" s="57"/>
      <c r="DJ339" s="57"/>
      <c r="DK339" s="57"/>
      <c r="DL339" s="57"/>
      <c r="DM339" s="57"/>
      <c r="DN339" s="57"/>
      <c r="DO339" s="57"/>
      <c r="DP339" s="57"/>
      <c r="DQ339" s="57"/>
      <c r="DR339" s="57"/>
      <c r="DS339" s="57"/>
      <c r="DT339" s="57"/>
      <c r="DU339" s="57"/>
      <c r="DV339" s="57"/>
      <c r="DW339" s="57"/>
      <c r="DX339" s="57"/>
      <c r="DY339" s="57"/>
      <c r="DZ339" s="57"/>
      <c r="EA339" s="57"/>
      <c r="EB339" s="57"/>
      <c r="EC339" s="57"/>
      <c r="ED339" s="57"/>
      <c r="EE339" s="57"/>
      <c r="EF339" s="57"/>
      <c r="EG339" s="57"/>
      <c r="EH339" s="57"/>
      <c r="EI339" s="57"/>
      <c r="EJ339" s="57"/>
      <c r="EK339" s="57"/>
      <c r="EL339" s="57"/>
      <c r="EM339" s="57"/>
      <c r="EN339" s="57"/>
      <c r="EO339" s="57"/>
      <c r="EP339" s="57"/>
      <c r="EQ339" s="57"/>
      <c r="ER339" s="57"/>
      <c r="ES339" s="57"/>
      <c r="ET339" s="57"/>
      <c r="EU339" s="57"/>
      <c r="EV339" s="57"/>
      <c r="EW339" s="57"/>
      <c r="EX339" s="57"/>
      <c r="EY339" s="57"/>
      <c r="EZ339" s="57"/>
      <c r="FA339" s="57"/>
      <c r="FB339" s="57"/>
      <c r="FC339" s="57"/>
      <c r="FD339" s="57"/>
      <c r="FE339" s="57"/>
      <c r="FF339" s="57"/>
      <c r="FG339" s="57"/>
      <c r="FH339" s="57"/>
      <c r="FI339" s="57"/>
      <c r="FJ339" s="57"/>
      <c r="FK339" s="57"/>
      <c r="FL339" s="57"/>
      <c r="FM339" s="57"/>
      <c r="FN339" s="57"/>
      <c r="FO339" s="57"/>
      <c r="FP339" s="57"/>
      <c r="FQ339" s="57"/>
      <c r="FR339" s="57"/>
      <c r="FS339" s="57"/>
      <c r="FT339" s="57"/>
      <c r="FU339" s="57"/>
      <c r="FV339" s="57"/>
      <c r="FW339" s="57"/>
      <c r="FX339" s="57"/>
      <c r="FY339" s="57"/>
      <c r="FZ339" s="57"/>
      <c r="GA339" s="57"/>
      <c r="GB339" s="57"/>
      <c r="GC339" s="57"/>
      <c r="GD339" s="57"/>
      <c r="GE339" s="57"/>
      <c r="GF339" s="57"/>
      <c r="GG339" s="57"/>
      <c r="GH339" s="57"/>
      <c r="GI339" s="57"/>
      <c r="GJ339" s="57"/>
      <c r="GK339" s="57"/>
      <c r="GL339" s="57"/>
      <c r="GM339" s="57"/>
      <c r="GN339" s="57"/>
      <c r="GO339" s="57"/>
      <c r="GP339" s="57"/>
      <c r="GQ339" s="57"/>
      <c r="GR339" s="57"/>
      <c r="GS339" s="57"/>
      <c r="GT339" s="57"/>
      <c r="GU339" s="57"/>
      <c r="GV339" s="57"/>
      <c r="GW339" s="57"/>
      <c r="GX339" s="57"/>
      <c r="GY339" s="57"/>
      <c r="GZ339" s="57"/>
      <c r="HA339" s="57"/>
      <c r="HB339" s="57"/>
      <c r="HC339" s="57"/>
      <c r="HD339" s="57"/>
      <c r="HE339" s="57"/>
      <c r="HF339" s="57"/>
      <c r="HG339" s="57"/>
      <c r="HH339" s="57"/>
      <c r="HI339" s="57"/>
      <c r="HJ339" s="57"/>
      <c r="HK339" s="57"/>
      <c r="HL339" s="57"/>
      <c r="HM339" s="57"/>
      <c r="HN339" s="57"/>
      <c r="HO339" s="57"/>
      <c r="HP339" s="57"/>
      <c r="HQ339" s="57"/>
      <c r="HR339" s="57"/>
      <c r="HS339" s="57"/>
      <c r="HT339" s="57"/>
      <c r="HU339" s="57"/>
      <c r="HV339" s="57"/>
      <c r="HW339" s="57"/>
      <c r="HX339" s="57"/>
      <c r="HY339" s="57"/>
      <c r="HZ339" s="57"/>
      <c r="IA339" s="57"/>
      <c r="IB339" s="57"/>
      <c r="IC339" s="57"/>
      <c r="ID339" s="57"/>
      <c r="IE339" s="57"/>
      <c r="IF339" s="57"/>
      <c r="IG339" s="57"/>
      <c r="IH339" s="57"/>
      <c r="II339" s="57"/>
      <c r="IJ339" s="57"/>
      <c r="IK339" s="57"/>
      <c r="IL339" s="57"/>
      <c r="IM339" s="57"/>
      <c r="IN339" s="57"/>
      <c r="IO339" s="57"/>
      <c r="IP339" s="57"/>
      <c r="IQ339" s="57"/>
      <c r="IR339" s="57"/>
      <c r="IS339" s="57"/>
      <c r="IT339" s="57"/>
      <c r="IU339" s="57"/>
      <c r="IV339" s="57"/>
      <c r="IW339" s="57"/>
      <c r="IX339" s="57"/>
      <c r="IY339" s="57"/>
      <c r="IZ339" s="57"/>
      <c r="JA339" s="57"/>
      <c r="JB339" s="57"/>
      <c r="JC339" s="57"/>
      <c r="JD339" s="57"/>
      <c r="JE339" s="57"/>
      <c r="JF339" s="57"/>
      <c r="JG339" s="57"/>
      <c r="JH339" s="57"/>
      <c r="JI339" s="57"/>
      <c r="JJ339" s="57"/>
    </row>
    <row r="340" spans="1:270" s="3" customFormat="1" ht="23.25" customHeight="1" x14ac:dyDescent="0.2">
      <c r="A340" s="185" t="s">
        <v>26</v>
      </c>
      <c r="B340" s="97" t="s">
        <v>246</v>
      </c>
      <c r="C340" s="108" t="s">
        <v>79</v>
      </c>
      <c r="D340" s="186" t="s">
        <v>4</v>
      </c>
      <c r="E340" s="200">
        <f>E341+E342+E343+E344</f>
        <v>500</v>
      </c>
      <c r="F340" s="200">
        <f>F341+F342+F343+F344</f>
        <v>18160</v>
      </c>
      <c r="G340" s="200">
        <f>G341+G342+G343+G344</f>
        <v>1280</v>
      </c>
      <c r="H340" s="200">
        <f>H341+H342+H343+H344</f>
        <v>3940</v>
      </c>
      <c r="I340" s="200">
        <f t="shared" ref="I340:K340" si="266">I341+I342+I343+I344</f>
        <v>4240</v>
      </c>
      <c r="J340" s="200">
        <f t="shared" si="266"/>
        <v>4350</v>
      </c>
      <c r="K340" s="200">
        <f t="shared" si="266"/>
        <v>4350</v>
      </c>
      <c r="L340" s="94"/>
      <c r="M340" s="100" t="s">
        <v>375</v>
      </c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4"/>
      <c r="DJ340" s="4"/>
      <c r="DK340" s="4"/>
      <c r="DL340" s="4"/>
      <c r="DM340" s="4"/>
      <c r="DN340" s="4"/>
      <c r="DO340" s="4"/>
      <c r="DP340" s="4"/>
      <c r="DQ340" s="4"/>
      <c r="DR340" s="4"/>
      <c r="DS340" s="4"/>
      <c r="DT340" s="4"/>
      <c r="DU340" s="4"/>
      <c r="DV340" s="4"/>
      <c r="DW340" s="4"/>
      <c r="DX340" s="4"/>
      <c r="DY340" s="4"/>
      <c r="DZ340" s="4"/>
      <c r="EA340" s="4"/>
      <c r="EB340" s="4"/>
      <c r="EC340" s="4"/>
      <c r="ED340" s="4"/>
      <c r="EE340" s="4"/>
      <c r="EF340" s="4"/>
      <c r="EG340" s="4"/>
      <c r="EH340" s="4"/>
      <c r="EI340" s="4"/>
      <c r="EJ340" s="4"/>
      <c r="EK340" s="4"/>
      <c r="EL340" s="4"/>
      <c r="EM340" s="4"/>
      <c r="EN340" s="4"/>
      <c r="EO340" s="4"/>
      <c r="EP340" s="4"/>
      <c r="EQ340" s="4"/>
      <c r="ER340" s="4"/>
      <c r="ES340" s="4"/>
      <c r="ET340" s="4"/>
      <c r="EU340" s="4"/>
      <c r="EV340" s="4"/>
      <c r="EW340" s="4"/>
      <c r="EX340" s="4"/>
      <c r="EY340" s="4"/>
      <c r="EZ340" s="4"/>
      <c r="FA340" s="4"/>
      <c r="FB340" s="4"/>
      <c r="FC340" s="4"/>
      <c r="FD340" s="4"/>
      <c r="FE340" s="4"/>
      <c r="FF340" s="4"/>
      <c r="FG340" s="4"/>
      <c r="FH340" s="4"/>
      <c r="FI340" s="4"/>
      <c r="FJ340" s="4"/>
      <c r="FK340" s="4"/>
      <c r="FL340" s="4"/>
      <c r="FM340" s="4"/>
      <c r="FN340" s="4"/>
      <c r="FO340" s="4"/>
      <c r="FP340" s="4"/>
      <c r="FQ340" s="4"/>
      <c r="FR340" s="4"/>
      <c r="FS340" s="4"/>
      <c r="FT340" s="4"/>
      <c r="FU340" s="4"/>
      <c r="FV340" s="4"/>
      <c r="FW340" s="4"/>
      <c r="FX340" s="4"/>
      <c r="FY340" s="4"/>
      <c r="FZ340" s="4"/>
      <c r="GA340" s="4"/>
      <c r="GB340" s="4"/>
      <c r="GC340" s="4"/>
      <c r="GD340" s="4"/>
      <c r="GE340" s="4"/>
      <c r="GF340" s="4"/>
      <c r="GG340" s="4"/>
      <c r="GH340" s="4"/>
      <c r="GI340" s="4"/>
      <c r="GJ340" s="4"/>
      <c r="GK340" s="4"/>
      <c r="GL340" s="4"/>
      <c r="GM340" s="4"/>
      <c r="GN340" s="4"/>
      <c r="GO340" s="4"/>
      <c r="GP340" s="4"/>
      <c r="GQ340" s="4"/>
      <c r="GR340" s="4"/>
      <c r="GS340" s="4"/>
      <c r="GT340" s="4"/>
      <c r="GU340" s="4"/>
      <c r="GV340" s="4"/>
      <c r="GW340" s="4"/>
      <c r="GX340" s="4"/>
      <c r="GY340" s="4"/>
      <c r="GZ340" s="4"/>
      <c r="HA340" s="4"/>
      <c r="HB340" s="4"/>
      <c r="HC340" s="4"/>
      <c r="HD340" s="4"/>
      <c r="HE340" s="4"/>
      <c r="HF340" s="4"/>
      <c r="HG340" s="4"/>
      <c r="HH340" s="4"/>
      <c r="HI340" s="4"/>
      <c r="HJ340" s="4"/>
      <c r="HK340" s="4"/>
      <c r="HL340" s="4"/>
      <c r="HM340" s="4"/>
      <c r="HN340" s="4"/>
      <c r="HO340" s="4"/>
      <c r="HP340" s="4"/>
      <c r="HQ340" s="4"/>
      <c r="HR340" s="4"/>
      <c r="HS340" s="4"/>
      <c r="HT340" s="4"/>
      <c r="HU340" s="4"/>
      <c r="HV340" s="4"/>
      <c r="HW340" s="4"/>
      <c r="HX340" s="4"/>
      <c r="HY340" s="4"/>
      <c r="HZ340" s="4"/>
      <c r="IA340" s="4"/>
      <c r="IB340" s="4"/>
      <c r="IC340" s="4"/>
      <c r="ID340" s="4"/>
      <c r="IE340" s="4"/>
      <c r="IF340" s="4"/>
      <c r="IG340" s="4"/>
      <c r="IH340" s="4"/>
      <c r="II340" s="4"/>
      <c r="IJ340" s="4"/>
      <c r="IK340" s="4"/>
      <c r="IL340" s="4"/>
      <c r="IM340" s="4"/>
      <c r="IN340" s="4"/>
      <c r="IO340" s="4"/>
      <c r="IP340" s="4"/>
      <c r="IQ340" s="4"/>
      <c r="IR340" s="4"/>
      <c r="IS340" s="4"/>
      <c r="IT340" s="4"/>
      <c r="IU340" s="4"/>
      <c r="IV340" s="4"/>
      <c r="IW340" s="4"/>
      <c r="IX340" s="4"/>
      <c r="IY340" s="4"/>
      <c r="IZ340" s="4"/>
      <c r="JA340" s="4"/>
      <c r="JB340" s="4"/>
      <c r="JC340" s="4"/>
      <c r="JD340" s="4"/>
      <c r="JE340" s="4"/>
      <c r="JF340" s="4"/>
      <c r="JG340" s="4"/>
      <c r="JH340" s="4"/>
      <c r="JI340" s="4"/>
      <c r="JJ340" s="4"/>
    </row>
    <row r="341" spans="1:270" s="3" customFormat="1" ht="47.25" customHeight="1" x14ac:dyDescent="0.2">
      <c r="A341" s="185"/>
      <c r="B341" s="98"/>
      <c r="C341" s="108"/>
      <c r="D341" s="186" t="s">
        <v>3</v>
      </c>
      <c r="E341" s="200">
        <f>E346+E351+E356</f>
        <v>0</v>
      </c>
      <c r="F341" s="200">
        <f>G341+H341+I341+J341+K341</f>
        <v>0</v>
      </c>
      <c r="G341" s="200">
        <f>G346+G351+G356</f>
        <v>0</v>
      </c>
      <c r="H341" s="200">
        <f>H346+H351+H356</f>
        <v>0</v>
      </c>
      <c r="I341" s="200">
        <f t="shared" ref="I341:K341" si="267">I346+I351+I356</f>
        <v>0</v>
      </c>
      <c r="J341" s="200">
        <f t="shared" si="267"/>
        <v>0</v>
      </c>
      <c r="K341" s="200">
        <f t="shared" si="267"/>
        <v>0</v>
      </c>
      <c r="L341" s="94"/>
      <c r="M341" s="101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  <c r="DJ341" s="4"/>
      <c r="DK341" s="4"/>
      <c r="DL341" s="4"/>
      <c r="DM341" s="4"/>
      <c r="DN341" s="4"/>
      <c r="DO341" s="4"/>
      <c r="DP341" s="4"/>
      <c r="DQ341" s="4"/>
      <c r="DR341" s="4"/>
      <c r="DS341" s="4"/>
      <c r="DT341" s="4"/>
      <c r="DU341" s="4"/>
      <c r="DV341" s="4"/>
      <c r="DW341" s="4"/>
      <c r="DX341" s="4"/>
      <c r="DY341" s="4"/>
      <c r="DZ341" s="4"/>
      <c r="EA341" s="4"/>
      <c r="EB341" s="4"/>
      <c r="EC341" s="4"/>
      <c r="ED341" s="4"/>
      <c r="EE341" s="4"/>
      <c r="EF341" s="4"/>
      <c r="EG341" s="4"/>
      <c r="EH341" s="4"/>
      <c r="EI341" s="4"/>
      <c r="EJ341" s="4"/>
      <c r="EK341" s="4"/>
      <c r="EL341" s="4"/>
      <c r="EM341" s="4"/>
      <c r="EN341" s="4"/>
      <c r="EO341" s="4"/>
      <c r="EP341" s="4"/>
      <c r="EQ341" s="4"/>
      <c r="ER341" s="4"/>
      <c r="ES341" s="4"/>
      <c r="ET341" s="4"/>
      <c r="EU341" s="4"/>
      <c r="EV341" s="4"/>
      <c r="EW341" s="4"/>
      <c r="EX341" s="4"/>
      <c r="EY341" s="4"/>
      <c r="EZ341" s="4"/>
      <c r="FA341" s="4"/>
      <c r="FB341" s="4"/>
      <c r="FC341" s="4"/>
      <c r="FD341" s="4"/>
      <c r="FE341" s="4"/>
      <c r="FF341" s="4"/>
      <c r="FG341" s="4"/>
      <c r="FH341" s="4"/>
      <c r="FI341" s="4"/>
      <c r="FJ341" s="4"/>
      <c r="FK341" s="4"/>
      <c r="FL341" s="4"/>
      <c r="FM341" s="4"/>
      <c r="FN341" s="4"/>
      <c r="FO341" s="4"/>
      <c r="FP341" s="4"/>
      <c r="FQ341" s="4"/>
      <c r="FR341" s="4"/>
      <c r="FS341" s="4"/>
      <c r="FT341" s="4"/>
      <c r="FU341" s="4"/>
      <c r="FV341" s="4"/>
      <c r="FW341" s="4"/>
      <c r="FX341" s="4"/>
      <c r="FY341" s="4"/>
      <c r="FZ341" s="4"/>
      <c r="GA341" s="4"/>
      <c r="GB341" s="4"/>
      <c r="GC341" s="4"/>
      <c r="GD341" s="4"/>
      <c r="GE341" s="4"/>
      <c r="GF341" s="4"/>
      <c r="GG341" s="4"/>
      <c r="GH341" s="4"/>
      <c r="GI341" s="4"/>
      <c r="GJ341" s="4"/>
      <c r="GK341" s="4"/>
      <c r="GL341" s="4"/>
      <c r="GM341" s="4"/>
      <c r="GN341" s="4"/>
      <c r="GO341" s="4"/>
      <c r="GP341" s="4"/>
      <c r="GQ341" s="4"/>
      <c r="GR341" s="4"/>
      <c r="GS341" s="4"/>
      <c r="GT341" s="4"/>
      <c r="GU341" s="4"/>
      <c r="GV341" s="4"/>
      <c r="GW341" s="4"/>
      <c r="GX341" s="4"/>
      <c r="GY341" s="4"/>
      <c r="GZ341" s="4"/>
      <c r="HA341" s="4"/>
      <c r="HB341" s="4"/>
      <c r="HC341" s="4"/>
      <c r="HD341" s="4"/>
      <c r="HE341" s="4"/>
      <c r="HF341" s="4"/>
      <c r="HG341" s="4"/>
      <c r="HH341" s="4"/>
      <c r="HI341" s="4"/>
      <c r="HJ341" s="4"/>
      <c r="HK341" s="4"/>
      <c r="HL341" s="4"/>
      <c r="HM341" s="4"/>
      <c r="HN341" s="4"/>
      <c r="HO341" s="4"/>
      <c r="HP341" s="4"/>
      <c r="HQ341" s="4"/>
      <c r="HR341" s="4"/>
      <c r="HS341" s="4"/>
      <c r="HT341" s="4"/>
      <c r="HU341" s="4"/>
      <c r="HV341" s="4"/>
      <c r="HW341" s="4"/>
      <c r="HX341" s="4"/>
      <c r="HY341" s="4"/>
      <c r="HZ341" s="4"/>
      <c r="IA341" s="4"/>
      <c r="IB341" s="4"/>
      <c r="IC341" s="4"/>
      <c r="ID341" s="4"/>
      <c r="IE341" s="4"/>
      <c r="IF341" s="4"/>
      <c r="IG341" s="4"/>
      <c r="IH341" s="4"/>
      <c r="II341" s="4"/>
      <c r="IJ341" s="4"/>
      <c r="IK341" s="4"/>
      <c r="IL341" s="4"/>
      <c r="IM341" s="4"/>
      <c r="IN341" s="4"/>
      <c r="IO341" s="4"/>
      <c r="IP341" s="4"/>
      <c r="IQ341" s="4"/>
      <c r="IR341" s="4"/>
      <c r="IS341" s="4"/>
      <c r="IT341" s="4"/>
      <c r="IU341" s="4"/>
      <c r="IV341" s="4"/>
      <c r="IW341" s="4"/>
      <c r="IX341" s="4"/>
      <c r="IY341" s="4"/>
      <c r="IZ341" s="4"/>
      <c r="JA341" s="4"/>
      <c r="JB341" s="4"/>
      <c r="JC341" s="4"/>
      <c r="JD341" s="4"/>
      <c r="JE341" s="4"/>
      <c r="JF341" s="4"/>
      <c r="JG341" s="4"/>
      <c r="JH341" s="4"/>
      <c r="JI341" s="4"/>
      <c r="JJ341" s="4"/>
    </row>
    <row r="342" spans="1:270" s="3" customFormat="1" ht="64.5" customHeight="1" x14ac:dyDescent="0.2">
      <c r="A342" s="185"/>
      <c r="B342" s="98"/>
      <c r="C342" s="108"/>
      <c r="D342" s="186" t="s">
        <v>2</v>
      </c>
      <c r="E342" s="200">
        <f>E347+E352+E357</f>
        <v>0</v>
      </c>
      <c r="F342" s="200">
        <f>G342+H342+I342+J342+K342</f>
        <v>0</v>
      </c>
      <c r="G342" s="200">
        <f>G347+G352+G357</f>
        <v>0</v>
      </c>
      <c r="H342" s="200">
        <f>H347+H352+H357</f>
        <v>0</v>
      </c>
      <c r="I342" s="200">
        <f t="shared" ref="I342:K342" si="268">I347+I352+I357</f>
        <v>0</v>
      </c>
      <c r="J342" s="200">
        <f t="shared" si="268"/>
        <v>0</v>
      </c>
      <c r="K342" s="200">
        <f t="shared" si="268"/>
        <v>0</v>
      </c>
      <c r="L342" s="94"/>
      <c r="M342" s="101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4"/>
      <c r="DJ342" s="4"/>
      <c r="DK342" s="4"/>
      <c r="DL342" s="4"/>
      <c r="DM342" s="4"/>
      <c r="DN342" s="4"/>
      <c r="DO342" s="4"/>
      <c r="DP342" s="4"/>
      <c r="DQ342" s="4"/>
      <c r="DR342" s="4"/>
      <c r="DS342" s="4"/>
      <c r="DT342" s="4"/>
      <c r="DU342" s="4"/>
      <c r="DV342" s="4"/>
      <c r="DW342" s="4"/>
      <c r="DX342" s="4"/>
      <c r="DY342" s="4"/>
      <c r="DZ342" s="4"/>
      <c r="EA342" s="4"/>
      <c r="EB342" s="4"/>
      <c r="EC342" s="4"/>
      <c r="ED342" s="4"/>
      <c r="EE342" s="4"/>
      <c r="EF342" s="4"/>
      <c r="EG342" s="4"/>
      <c r="EH342" s="4"/>
      <c r="EI342" s="4"/>
      <c r="EJ342" s="4"/>
      <c r="EK342" s="4"/>
      <c r="EL342" s="4"/>
      <c r="EM342" s="4"/>
      <c r="EN342" s="4"/>
      <c r="EO342" s="4"/>
      <c r="EP342" s="4"/>
      <c r="EQ342" s="4"/>
      <c r="ER342" s="4"/>
      <c r="ES342" s="4"/>
      <c r="ET342" s="4"/>
      <c r="EU342" s="4"/>
      <c r="EV342" s="4"/>
      <c r="EW342" s="4"/>
      <c r="EX342" s="4"/>
      <c r="EY342" s="4"/>
      <c r="EZ342" s="4"/>
      <c r="FA342" s="4"/>
      <c r="FB342" s="4"/>
      <c r="FC342" s="4"/>
      <c r="FD342" s="4"/>
      <c r="FE342" s="4"/>
      <c r="FF342" s="4"/>
      <c r="FG342" s="4"/>
      <c r="FH342" s="4"/>
      <c r="FI342" s="4"/>
      <c r="FJ342" s="4"/>
      <c r="FK342" s="4"/>
      <c r="FL342" s="4"/>
      <c r="FM342" s="4"/>
      <c r="FN342" s="4"/>
      <c r="FO342" s="4"/>
      <c r="FP342" s="4"/>
      <c r="FQ342" s="4"/>
      <c r="FR342" s="4"/>
      <c r="FS342" s="4"/>
      <c r="FT342" s="4"/>
      <c r="FU342" s="4"/>
      <c r="FV342" s="4"/>
      <c r="FW342" s="4"/>
      <c r="FX342" s="4"/>
      <c r="FY342" s="4"/>
      <c r="FZ342" s="4"/>
      <c r="GA342" s="4"/>
      <c r="GB342" s="4"/>
      <c r="GC342" s="4"/>
      <c r="GD342" s="4"/>
      <c r="GE342" s="4"/>
      <c r="GF342" s="4"/>
      <c r="GG342" s="4"/>
      <c r="GH342" s="4"/>
      <c r="GI342" s="4"/>
      <c r="GJ342" s="4"/>
      <c r="GK342" s="4"/>
      <c r="GL342" s="4"/>
      <c r="GM342" s="4"/>
      <c r="GN342" s="4"/>
      <c r="GO342" s="4"/>
      <c r="GP342" s="4"/>
      <c r="GQ342" s="4"/>
      <c r="GR342" s="4"/>
      <c r="GS342" s="4"/>
      <c r="GT342" s="4"/>
      <c r="GU342" s="4"/>
      <c r="GV342" s="4"/>
      <c r="GW342" s="4"/>
      <c r="GX342" s="4"/>
      <c r="GY342" s="4"/>
      <c r="GZ342" s="4"/>
      <c r="HA342" s="4"/>
      <c r="HB342" s="4"/>
      <c r="HC342" s="4"/>
      <c r="HD342" s="4"/>
      <c r="HE342" s="4"/>
      <c r="HF342" s="4"/>
      <c r="HG342" s="4"/>
      <c r="HH342" s="4"/>
      <c r="HI342" s="4"/>
      <c r="HJ342" s="4"/>
      <c r="HK342" s="4"/>
      <c r="HL342" s="4"/>
      <c r="HM342" s="4"/>
      <c r="HN342" s="4"/>
      <c r="HO342" s="4"/>
      <c r="HP342" s="4"/>
      <c r="HQ342" s="4"/>
      <c r="HR342" s="4"/>
      <c r="HS342" s="4"/>
      <c r="HT342" s="4"/>
      <c r="HU342" s="4"/>
      <c r="HV342" s="4"/>
      <c r="HW342" s="4"/>
      <c r="HX342" s="4"/>
      <c r="HY342" s="4"/>
      <c r="HZ342" s="4"/>
      <c r="IA342" s="4"/>
      <c r="IB342" s="4"/>
      <c r="IC342" s="4"/>
      <c r="ID342" s="4"/>
      <c r="IE342" s="4"/>
      <c r="IF342" s="4"/>
      <c r="IG342" s="4"/>
      <c r="IH342" s="4"/>
      <c r="II342" s="4"/>
      <c r="IJ342" s="4"/>
      <c r="IK342" s="4"/>
      <c r="IL342" s="4"/>
      <c r="IM342" s="4"/>
      <c r="IN342" s="4"/>
      <c r="IO342" s="4"/>
      <c r="IP342" s="4"/>
      <c r="IQ342" s="4"/>
      <c r="IR342" s="4"/>
      <c r="IS342" s="4"/>
      <c r="IT342" s="4"/>
      <c r="IU342" s="4"/>
      <c r="IV342" s="4"/>
      <c r="IW342" s="4"/>
      <c r="IX342" s="4"/>
      <c r="IY342" s="4"/>
      <c r="IZ342" s="4"/>
      <c r="JA342" s="4"/>
      <c r="JB342" s="4"/>
      <c r="JC342" s="4"/>
      <c r="JD342" s="4"/>
      <c r="JE342" s="4"/>
      <c r="JF342" s="4"/>
      <c r="JG342" s="4"/>
      <c r="JH342" s="4"/>
      <c r="JI342" s="4"/>
      <c r="JJ342" s="4"/>
    </row>
    <row r="343" spans="1:270" s="3" customFormat="1" ht="77.25" customHeight="1" x14ac:dyDescent="0.2">
      <c r="A343" s="185"/>
      <c r="B343" s="98"/>
      <c r="C343" s="108"/>
      <c r="D343" s="186" t="s">
        <v>27</v>
      </c>
      <c r="E343" s="200">
        <f>E348+E353+E358</f>
        <v>500</v>
      </c>
      <c r="F343" s="200">
        <f>F348+F353+F358+F363+F373+F378+F383+F388+F368+F393</f>
        <v>18160</v>
      </c>
      <c r="G343" s="200">
        <f>G348+G353+G358+G363+G373+G378+G383+G388+G368+G393</f>
        <v>1280</v>
      </c>
      <c r="H343" s="200">
        <f>H348+H353+H358+H363+H373+H378+H383+H388+H368+H393</f>
        <v>3940</v>
      </c>
      <c r="I343" s="200">
        <f t="shared" ref="I343:K343" si="269">I348+I353+I358+I363+I373+I378+I383+I388+I368+I393</f>
        <v>4240</v>
      </c>
      <c r="J343" s="200">
        <f t="shared" si="269"/>
        <v>4350</v>
      </c>
      <c r="K343" s="200">
        <f t="shared" si="269"/>
        <v>4350</v>
      </c>
      <c r="L343" s="94"/>
      <c r="M343" s="101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  <c r="DG343" s="4"/>
      <c r="DH343" s="4"/>
      <c r="DI343" s="4"/>
      <c r="DJ343" s="4"/>
      <c r="DK343" s="4"/>
      <c r="DL343" s="4"/>
      <c r="DM343" s="4"/>
      <c r="DN343" s="4"/>
      <c r="DO343" s="4"/>
      <c r="DP343" s="4"/>
      <c r="DQ343" s="4"/>
      <c r="DR343" s="4"/>
      <c r="DS343" s="4"/>
      <c r="DT343" s="4"/>
      <c r="DU343" s="4"/>
      <c r="DV343" s="4"/>
      <c r="DW343" s="4"/>
      <c r="DX343" s="4"/>
      <c r="DY343" s="4"/>
      <c r="DZ343" s="4"/>
      <c r="EA343" s="4"/>
      <c r="EB343" s="4"/>
      <c r="EC343" s="4"/>
      <c r="ED343" s="4"/>
      <c r="EE343" s="4"/>
      <c r="EF343" s="4"/>
      <c r="EG343" s="4"/>
      <c r="EH343" s="4"/>
      <c r="EI343" s="4"/>
      <c r="EJ343" s="4"/>
      <c r="EK343" s="4"/>
      <c r="EL343" s="4"/>
      <c r="EM343" s="4"/>
      <c r="EN343" s="4"/>
      <c r="EO343" s="4"/>
      <c r="EP343" s="4"/>
      <c r="EQ343" s="4"/>
      <c r="ER343" s="4"/>
      <c r="ES343" s="4"/>
      <c r="ET343" s="4"/>
      <c r="EU343" s="4"/>
      <c r="EV343" s="4"/>
      <c r="EW343" s="4"/>
      <c r="EX343" s="4"/>
      <c r="EY343" s="4"/>
      <c r="EZ343" s="4"/>
      <c r="FA343" s="4"/>
      <c r="FB343" s="4"/>
      <c r="FC343" s="4"/>
      <c r="FD343" s="4"/>
      <c r="FE343" s="4"/>
      <c r="FF343" s="4"/>
      <c r="FG343" s="4"/>
      <c r="FH343" s="4"/>
      <c r="FI343" s="4"/>
      <c r="FJ343" s="4"/>
      <c r="FK343" s="4"/>
      <c r="FL343" s="4"/>
      <c r="FM343" s="4"/>
      <c r="FN343" s="4"/>
      <c r="FO343" s="4"/>
      <c r="FP343" s="4"/>
      <c r="FQ343" s="4"/>
      <c r="FR343" s="4"/>
      <c r="FS343" s="4"/>
      <c r="FT343" s="4"/>
      <c r="FU343" s="4"/>
      <c r="FV343" s="4"/>
      <c r="FW343" s="4"/>
      <c r="FX343" s="4"/>
      <c r="FY343" s="4"/>
      <c r="FZ343" s="4"/>
      <c r="GA343" s="4"/>
      <c r="GB343" s="4"/>
      <c r="GC343" s="4"/>
      <c r="GD343" s="4"/>
      <c r="GE343" s="4"/>
      <c r="GF343" s="4"/>
      <c r="GG343" s="4"/>
      <c r="GH343" s="4"/>
      <c r="GI343" s="4"/>
      <c r="GJ343" s="4"/>
      <c r="GK343" s="4"/>
      <c r="GL343" s="4"/>
      <c r="GM343" s="4"/>
      <c r="GN343" s="4"/>
      <c r="GO343" s="4"/>
      <c r="GP343" s="4"/>
      <c r="GQ343" s="4"/>
      <c r="GR343" s="4"/>
      <c r="GS343" s="4"/>
      <c r="GT343" s="4"/>
      <c r="GU343" s="4"/>
      <c r="GV343" s="4"/>
      <c r="GW343" s="4"/>
      <c r="GX343" s="4"/>
      <c r="GY343" s="4"/>
      <c r="GZ343" s="4"/>
      <c r="HA343" s="4"/>
      <c r="HB343" s="4"/>
      <c r="HC343" s="4"/>
      <c r="HD343" s="4"/>
      <c r="HE343" s="4"/>
      <c r="HF343" s="4"/>
      <c r="HG343" s="4"/>
      <c r="HH343" s="4"/>
      <c r="HI343" s="4"/>
      <c r="HJ343" s="4"/>
      <c r="HK343" s="4"/>
      <c r="HL343" s="4"/>
      <c r="HM343" s="4"/>
      <c r="HN343" s="4"/>
      <c r="HO343" s="4"/>
      <c r="HP343" s="4"/>
      <c r="HQ343" s="4"/>
      <c r="HR343" s="4"/>
      <c r="HS343" s="4"/>
      <c r="HT343" s="4"/>
      <c r="HU343" s="4"/>
      <c r="HV343" s="4"/>
      <c r="HW343" s="4"/>
      <c r="HX343" s="4"/>
      <c r="HY343" s="4"/>
      <c r="HZ343" s="4"/>
      <c r="IA343" s="4"/>
      <c r="IB343" s="4"/>
      <c r="IC343" s="4"/>
      <c r="ID343" s="4"/>
      <c r="IE343" s="4"/>
      <c r="IF343" s="4"/>
      <c r="IG343" s="4"/>
      <c r="IH343" s="4"/>
      <c r="II343" s="4"/>
      <c r="IJ343" s="4"/>
      <c r="IK343" s="4"/>
      <c r="IL343" s="4"/>
      <c r="IM343" s="4"/>
      <c r="IN343" s="4"/>
      <c r="IO343" s="4"/>
      <c r="IP343" s="4"/>
      <c r="IQ343" s="4"/>
      <c r="IR343" s="4"/>
      <c r="IS343" s="4"/>
      <c r="IT343" s="4"/>
      <c r="IU343" s="4"/>
      <c r="IV343" s="4"/>
      <c r="IW343" s="4"/>
      <c r="IX343" s="4"/>
      <c r="IY343" s="4"/>
      <c r="IZ343" s="4"/>
      <c r="JA343" s="4"/>
      <c r="JB343" s="4"/>
      <c r="JC343" s="4"/>
      <c r="JD343" s="4"/>
      <c r="JE343" s="4"/>
      <c r="JF343" s="4"/>
      <c r="JG343" s="4"/>
      <c r="JH343" s="4"/>
      <c r="JI343" s="4"/>
      <c r="JJ343" s="4"/>
    </row>
    <row r="344" spans="1:270" s="4" customFormat="1" ht="60" customHeight="1" x14ac:dyDescent="0.2">
      <c r="A344" s="220"/>
      <c r="B344" s="221"/>
      <c r="C344" s="108"/>
      <c r="D344" s="186" t="s">
        <v>0</v>
      </c>
      <c r="E344" s="200">
        <f>E349+E359+E364+E369+E374+E379+E389</f>
        <v>0</v>
      </c>
      <c r="F344" s="200">
        <f>G344+H344+I344+J344+K344</f>
        <v>0</v>
      </c>
      <c r="G344" s="200">
        <f>G349+G354+G359</f>
        <v>0</v>
      </c>
      <c r="H344" s="200">
        <f>H349+H354+H359</f>
        <v>0</v>
      </c>
      <c r="I344" s="200">
        <f t="shared" ref="I344:K344" si="270">I349+I354+I359</f>
        <v>0</v>
      </c>
      <c r="J344" s="200">
        <f t="shared" si="270"/>
        <v>0</v>
      </c>
      <c r="K344" s="200">
        <f t="shared" si="270"/>
        <v>0</v>
      </c>
      <c r="L344" s="95"/>
      <c r="M344" s="222"/>
    </row>
    <row r="345" spans="1:270" s="6" customFormat="1" ht="19.5" customHeight="1" x14ac:dyDescent="0.2">
      <c r="A345" s="185" t="s">
        <v>25</v>
      </c>
      <c r="B345" s="107" t="s">
        <v>247</v>
      </c>
      <c r="C345" s="108" t="s">
        <v>79</v>
      </c>
      <c r="D345" s="186" t="s">
        <v>4</v>
      </c>
      <c r="E345" s="5">
        <f t="shared" ref="E345" si="271">E346+E347+E348+E349</f>
        <v>500</v>
      </c>
      <c r="F345" s="5">
        <f>F346+F347+F348+F349</f>
        <v>4550</v>
      </c>
      <c r="G345" s="5">
        <f>G346+G347+G348+G349</f>
        <v>810</v>
      </c>
      <c r="H345" s="5">
        <f t="shared" ref="H345:K345" si="272">H346+H347+H348+H349</f>
        <v>980</v>
      </c>
      <c r="I345" s="5">
        <f t="shared" si="272"/>
        <v>900</v>
      </c>
      <c r="J345" s="5">
        <f t="shared" si="272"/>
        <v>930</v>
      </c>
      <c r="K345" s="5">
        <f t="shared" si="272"/>
        <v>930</v>
      </c>
      <c r="L345" s="108" t="s">
        <v>104</v>
      </c>
      <c r="M345" s="94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  <c r="CS345" s="7"/>
      <c r="CT345" s="7"/>
      <c r="CU345" s="7"/>
      <c r="CV345" s="7"/>
      <c r="CW345" s="7"/>
      <c r="CX345" s="7"/>
      <c r="CY345" s="7"/>
      <c r="CZ345" s="7"/>
      <c r="DA345" s="7"/>
      <c r="DB345" s="7"/>
      <c r="DC345" s="7"/>
      <c r="DD345" s="7"/>
      <c r="DE345" s="7"/>
      <c r="DF345" s="7"/>
      <c r="DG345" s="7"/>
      <c r="DH345" s="7"/>
      <c r="DI345" s="7"/>
      <c r="DJ345" s="7"/>
      <c r="DK345" s="7"/>
      <c r="DL345" s="7"/>
      <c r="DM345" s="7"/>
      <c r="DN345" s="7"/>
      <c r="DO345" s="7"/>
      <c r="DP345" s="7"/>
      <c r="DQ345" s="7"/>
      <c r="DR345" s="7"/>
      <c r="DS345" s="7"/>
      <c r="DT345" s="7"/>
      <c r="DU345" s="7"/>
      <c r="DV345" s="7"/>
      <c r="DW345" s="7"/>
      <c r="DX345" s="7"/>
      <c r="DY345" s="7"/>
      <c r="DZ345" s="7"/>
      <c r="EA345" s="7"/>
      <c r="EB345" s="7"/>
      <c r="EC345" s="7"/>
      <c r="ED345" s="7"/>
      <c r="EE345" s="7"/>
      <c r="EF345" s="7"/>
      <c r="EG345" s="7"/>
      <c r="EH345" s="7"/>
      <c r="EI345" s="7"/>
      <c r="EJ345" s="7"/>
      <c r="EK345" s="7"/>
      <c r="EL345" s="7"/>
      <c r="EM345" s="7"/>
      <c r="EN345" s="7"/>
      <c r="EO345" s="7"/>
      <c r="EP345" s="7"/>
      <c r="EQ345" s="7"/>
      <c r="ER345" s="7"/>
      <c r="ES345" s="7"/>
      <c r="ET345" s="7"/>
      <c r="EU345" s="7"/>
      <c r="EV345" s="7"/>
      <c r="EW345" s="7"/>
      <c r="EX345" s="7"/>
      <c r="EY345" s="7"/>
      <c r="EZ345" s="7"/>
      <c r="FA345" s="7"/>
      <c r="FB345" s="7"/>
      <c r="FC345" s="7"/>
      <c r="FD345" s="7"/>
      <c r="FE345" s="7"/>
      <c r="FF345" s="7"/>
      <c r="FG345" s="7"/>
      <c r="FH345" s="7"/>
      <c r="FI345" s="7"/>
      <c r="FJ345" s="7"/>
      <c r="FK345" s="7"/>
      <c r="FL345" s="7"/>
      <c r="FM345" s="7"/>
      <c r="FN345" s="7"/>
      <c r="FO345" s="7"/>
      <c r="FP345" s="7"/>
      <c r="FQ345" s="7"/>
      <c r="FR345" s="7"/>
      <c r="FS345" s="7"/>
      <c r="FT345" s="7"/>
      <c r="FU345" s="7"/>
      <c r="FV345" s="7"/>
      <c r="FW345" s="7"/>
      <c r="FX345" s="7"/>
      <c r="FY345" s="7"/>
      <c r="FZ345" s="7"/>
      <c r="GA345" s="7"/>
      <c r="GB345" s="7"/>
      <c r="GC345" s="7"/>
      <c r="GD345" s="7"/>
      <c r="GE345" s="7"/>
      <c r="GF345" s="7"/>
      <c r="GG345" s="7"/>
      <c r="GH345" s="7"/>
      <c r="GI345" s="7"/>
      <c r="GJ345" s="7"/>
      <c r="GK345" s="7"/>
      <c r="GL345" s="7"/>
      <c r="GM345" s="7"/>
      <c r="GN345" s="7"/>
      <c r="GO345" s="7"/>
      <c r="GP345" s="7"/>
      <c r="GQ345" s="7"/>
      <c r="GR345" s="7"/>
      <c r="GS345" s="7"/>
      <c r="GT345" s="7"/>
      <c r="GU345" s="7"/>
      <c r="GV345" s="7"/>
      <c r="GW345" s="7"/>
      <c r="GX345" s="7"/>
      <c r="GY345" s="7"/>
      <c r="GZ345" s="7"/>
      <c r="HA345" s="7"/>
      <c r="HB345" s="7"/>
      <c r="HC345" s="7"/>
      <c r="HD345" s="7"/>
      <c r="HE345" s="7"/>
      <c r="HF345" s="7"/>
      <c r="HG345" s="7"/>
      <c r="HH345" s="7"/>
      <c r="HI345" s="7"/>
      <c r="HJ345" s="7"/>
      <c r="HK345" s="7"/>
      <c r="HL345" s="7"/>
      <c r="HM345" s="7"/>
      <c r="HN345" s="7"/>
      <c r="HO345" s="7"/>
      <c r="HP345" s="7"/>
      <c r="HQ345" s="7"/>
      <c r="HR345" s="7"/>
      <c r="HS345" s="7"/>
      <c r="HT345" s="7"/>
      <c r="HU345" s="7"/>
      <c r="HV345" s="7"/>
      <c r="HW345" s="7"/>
      <c r="HX345" s="7"/>
      <c r="HY345" s="7"/>
      <c r="HZ345" s="7"/>
      <c r="IA345" s="7"/>
      <c r="IB345" s="7"/>
      <c r="IC345" s="7"/>
      <c r="ID345" s="7"/>
      <c r="IE345" s="7"/>
      <c r="IF345" s="7"/>
      <c r="IG345" s="7"/>
      <c r="IH345" s="7"/>
      <c r="II345" s="7"/>
      <c r="IJ345" s="7"/>
      <c r="IK345" s="7"/>
      <c r="IL345" s="7"/>
      <c r="IM345" s="7"/>
      <c r="IN345" s="7"/>
      <c r="IO345" s="7"/>
      <c r="IP345" s="7"/>
      <c r="IQ345" s="7"/>
      <c r="IR345" s="7"/>
      <c r="IS345" s="7"/>
      <c r="IT345" s="7"/>
      <c r="IU345" s="7"/>
      <c r="IV345" s="7"/>
      <c r="IW345" s="7"/>
      <c r="IX345" s="7"/>
      <c r="IY345" s="7"/>
      <c r="IZ345" s="7"/>
      <c r="JA345" s="7"/>
      <c r="JB345" s="7"/>
      <c r="JC345" s="7"/>
      <c r="JD345" s="7"/>
      <c r="JE345" s="7"/>
      <c r="JF345" s="7"/>
      <c r="JG345" s="7"/>
      <c r="JH345" s="7"/>
      <c r="JI345" s="7"/>
      <c r="JJ345" s="7"/>
    </row>
    <row r="346" spans="1:270" s="6" customFormat="1" ht="50.25" customHeight="1" x14ac:dyDescent="0.2">
      <c r="A346" s="185"/>
      <c r="B346" s="107"/>
      <c r="C346" s="108"/>
      <c r="D346" s="186" t="s">
        <v>3</v>
      </c>
      <c r="E346" s="5">
        <v>0</v>
      </c>
      <c r="F346" s="5">
        <f>G346+H346+I346+J346+K346</f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108"/>
      <c r="M346" s="94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  <c r="DH346" s="7"/>
      <c r="DI346" s="7"/>
      <c r="DJ346" s="7"/>
      <c r="DK346" s="7"/>
      <c r="DL346" s="7"/>
      <c r="DM346" s="7"/>
      <c r="DN346" s="7"/>
      <c r="DO346" s="7"/>
      <c r="DP346" s="7"/>
      <c r="DQ346" s="7"/>
      <c r="DR346" s="7"/>
      <c r="DS346" s="7"/>
      <c r="DT346" s="7"/>
      <c r="DU346" s="7"/>
      <c r="DV346" s="7"/>
      <c r="DW346" s="7"/>
      <c r="DX346" s="7"/>
      <c r="DY346" s="7"/>
      <c r="DZ346" s="7"/>
      <c r="EA346" s="7"/>
      <c r="EB346" s="7"/>
      <c r="EC346" s="7"/>
      <c r="ED346" s="7"/>
      <c r="EE346" s="7"/>
      <c r="EF346" s="7"/>
      <c r="EG346" s="7"/>
      <c r="EH346" s="7"/>
      <c r="EI346" s="7"/>
      <c r="EJ346" s="7"/>
      <c r="EK346" s="7"/>
      <c r="EL346" s="7"/>
      <c r="EM346" s="7"/>
      <c r="EN346" s="7"/>
      <c r="EO346" s="7"/>
      <c r="EP346" s="7"/>
      <c r="EQ346" s="7"/>
      <c r="ER346" s="7"/>
      <c r="ES346" s="7"/>
      <c r="ET346" s="7"/>
      <c r="EU346" s="7"/>
      <c r="EV346" s="7"/>
      <c r="EW346" s="7"/>
      <c r="EX346" s="7"/>
      <c r="EY346" s="7"/>
      <c r="EZ346" s="7"/>
      <c r="FA346" s="7"/>
      <c r="FB346" s="7"/>
      <c r="FC346" s="7"/>
      <c r="FD346" s="7"/>
      <c r="FE346" s="7"/>
      <c r="FF346" s="7"/>
      <c r="FG346" s="7"/>
      <c r="FH346" s="7"/>
      <c r="FI346" s="7"/>
      <c r="FJ346" s="7"/>
      <c r="FK346" s="7"/>
      <c r="FL346" s="7"/>
      <c r="FM346" s="7"/>
      <c r="FN346" s="7"/>
      <c r="FO346" s="7"/>
      <c r="FP346" s="7"/>
      <c r="FQ346" s="7"/>
      <c r="FR346" s="7"/>
      <c r="FS346" s="7"/>
      <c r="FT346" s="7"/>
      <c r="FU346" s="7"/>
      <c r="FV346" s="7"/>
      <c r="FW346" s="7"/>
      <c r="FX346" s="7"/>
      <c r="FY346" s="7"/>
      <c r="FZ346" s="7"/>
      <c r="GA346" s="7"/>
      <c r="GB346" s="7"/>
      <c r="GC346" s="7"/>
      <c r="GD346" s="7"/>
      <c r="GE346" s="7"/>
      <c r="GF346" s="7"/>
      <c r="GG346" s="7"/>
      <c r="GH346" s="7"/>
      <c r="GI346" s="7"/>
      <c r="GJ346" s="7"/>
      <c r="GK346" s="7"/>
      <c r="GL346" s="7"/>
      <c r="GM346" s="7"/>
      <c r="GN346" s="7"/>
      <c r="GO346" s="7"/>
      <c r="GP346" s="7"/>
      <c r="GQ346" s="7"/>
      <c r="GR346" s="7"/>
      <c r="GS346" s="7"/>
      <c r="GT346" s="7"/>
      <c r="GU346" s="7"/>
      <c r="GV346" s="7"/>
      <c r="GW346" s="7"/>
      <c r="GX346" s="7"/>
      <c r="GY346" s="7"/>
      <c r="GZ346" s="7"/>
      <c r="HA346" s="7"/>
      <c r="HB346" s="7"/>
      <c r="HC346" s="7"/>
      <c r="HD346" s="7"/>
      <c r="HE346" s="7"/>
      <c r="HF346" s="7"/>
      <c r="HG346" s="7"/>
      <c r="HH346" s="7"/>
      <c r="HI346" s="7"/>
      <c r="HJ346" s="7"/>
      <c r="HK346" s="7"/>
      <c r="HL346" s="7"/>
      <c r="HM346" s="7"/>
      <c r="HN346" s="7"/>
      <c r="HO346" s="7"/>
      <c r="HP346" s="7"/>
      <c r="HQ346" s="7"/>
      <c r="HR346" s="7"/>
      <c r="HS346" s="7"/>
      <c r="HT346" s="7"/>
      <c r="HU346" s="7"/>
      <c r="HV346" s="7"/>
      <c r="HW346" s="7"/>
      <c r="HX346" s="7"/>
      <c r="HY346" s="7"/>
      <c r="HZ346" s="7"/>
      <c r="IA346" s="7"/>
      <c r="IB346" s="7"/>
      <c r="IC346" s="7"/>
      <c r="ID346" s="7"/>
      <c r="IE346" s="7"/>
      <c r="IF346" s="7"/>
      <c r="IG346" s="7"/>
      <c r="IH346" s="7"/>
      <c r="II346" s="7"/>
      <c r="IJ346" s="7"/>
      <c r="IK346" s="7"/>
      <c r="IL346" s="7"/>
      <c r="IM346" s="7"/>
      <c r="IN346" s="7"/>
      <c r="IO346" s="7"/>
      <c r="IP346" s="7"/>
      <c r="IQ346" s="7"/>
      <c r="IR346" s="7"/>
      <c r="IS346" s="7"/>
      <c r="IT346" s="7"/>
      <c r="IU346" s="7"/>
      <c r="IV346" s="7"/>
      <c r="IW346" s="7"/>
      <c r="IX346" s="7"/>
      <c r="IY346" s="7"/>
      <c r="IZ346" s="7"/>
      <c r="JA346" s="7"/>
      <c r="JB346" s="7"/>
      <c r="JC346" s="7"/>
      <c r="JD346" s="7"/>
      <c r="JE346" s="7"/>
      <c r="JF346" s="7"/>
      <c r="JG346" s="7"/>
      <c r="JH346" s="7"/>
      <c r="JI346" s="7"/>
      <c r="JJ346" s="7"/>
    </row>
    <row r="347" spans="1:270" s="6" customFormat="1" ht="61.5" customHeight="1" x14ac:dyDescent="0.2">
      <c r="A347" s="185"/>
      <c r="B347" s="107"/>
      <c r="C347" s="108"/>
      <c r="D347" s="186" t="s">
        <v>2</v>
      </c>
      <c r="E347" s="5">
        <v>0</v>
      </c>
      <c r="F347" s="5">
        <f>G347+H347+I347+J347+K347</f>
        <v>0</v>
      </c>
      <c r="G347" s="5">
        <v>0</v>
      </c>
      <c r="H347" s="5">
        <v>0</v>
      </c>
      <c r="I347" s="5">
        <v>0</v>
      </c>
      <c r="J347" s="5">
        <v>0</v>
      </c>
      <c r="K347" s="5">
        <v>0</v>
      </c>
      <c r="L347" s="108"/>
      <c r="M347" s="94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  <c r="DH347" s="7"/>
      <c r="DI347" s="7"/>
      <c r="DJ347" s="7"/>
      <c r="DK347" s="7"/>
      <c r="DL347" s="7"/>
      <c r="DM347" s="7"/>
      <c r="DN347" s="7"/>
      <c r="DO347" s="7"/>
      <c r="DP347" s="7"/>
      <c r="DQ347" s="7"/>
      <c r="DR347" s="7"/>
      <c r="DS347" s="7"/>
      <c r="DT347" s="7"/>
      <c r="DU347" s="7"/>
      <c r="DV347" s="7"/>
      <c r="DW347" s="7"/>
      <c r="DX347" s="7"/>
      <c r="DY347" s="7"/>
      <c r="DZ347" s="7"/>
      <c r="EA347" s="7"/>
      <c r="EB347" s="7"/>
      <c r="EC347" s="7"/>
      <c r="ED347" s="7"/>
      <c r="EE347" s="7"/>
      <c r="EF347" s="7"/>
      <c r="EG347" s="7"/>
      <c r="EH347" s="7"/>
      <c r="EI347" s="7"/>
      <c r="EJ347" s="7"/>
      <c r="EK347" s="7"/>
      <c r="EL347" s="7"/>
      <c r="EM347" s="7"/>
      <c r="EN347" s="7"/>
      <c r="EO347" s="7"/>
      <c r="EP347" s="7"/>
      <c r="EQ347" s="7"/>
      <c r="ER347" s="7"/>
      <c r="ES347" s="7"/>
      <c r="ET347" s="7"/>
      <c r="EU347" s="7"/>
      <c r="EV347" s="7"/>
      <c r="EW347" s="7"/>
      <c r="EX347" s="7"/>
      <c r="EY347" s="7"/>
      <c r="EZ347" s="7"/>
      <c r="FA347" s="7"/>
      <c r="FB347" s="7"/>
      <c r="FC347" s="7"/>
      <c r="FD347" s="7"/>
      <c r="FE347" s="7"/>
      <c r="FF347" s="7"/>
      <c r="FG347" s="7"/>
      <c r="FH347" s="7"/>
      <c r="FI347" s="7"/>
      <c r="FJ347" s="7"/>
      <c r="FK347" s="7"/>
      <c r="FL347" s="7"/>
      <c r="FM347" s="7"/>
      <c r="FN347" s="7"/>
      <c r="FO347" s="7"/>
      <c r="FP347" s="7"/>
      <c r="FQ347" s="7"/>
      <c r="FR347" s="7"/>
      <c r="FS347" s="7"/>
      <c r="FT347" s="7"/>
      <c r="FU347" s="7"/>
      <c r="FV347" s="7"/>
      <c r="FW347" s="7"/>
      <c r="FX347" s="7"/>
      <c r="FY347" s="7"/>
      <c r="FZ347" s="7"/>
      <c r="GA347" s="7"/>
      <c r="GB347" s="7"/>
      <c r="GC347" s="7"/>
      <c r="GD347" s="7"/>
      <c r="GE347" s="7"/>
      <c r="GF347" s="7"/>
      <c r="GG347" s="7"/>
      <c r="GH347" s="7"/>
      <c r="GI347" s="7"/>
      <c r="GJ347" s="7"/>
      <c r="GK347" s="7"/>
      <c r="GL347" s="7"/>
      <c r="GM347" s="7"/>
      <c r="GN347" s="7"/>
      <c r="GO347" s="7"/>
      <c r="GP347" s="7"/>
      <c r="GQ347" s="7"/>
      <c r="GR347" s="7"/>
      <c r="GS347" s="7"/>
      <c r="GT347" s="7"/>
      <c r="GU347" s="7"/>
      <c r="GV347" s="7"/>
      <c r="GW347" s="7"/>
      <c r="GX347" s="7"/>
      <c r="GY347" s="7"/>
      <c r="GZ347" s="7"/>
      <c r="HA347" s="7"/>
      <c r="HB347" s="7"/>
      <c r="HC347" s="7"/>
      <c r="HD347" s="7"/>
      <c r="HE347" s="7"/>
      <c r="HF347" s="7"/>
      <c r="HG347" s="7"/>
      <c r="HH347" s="7"/>
      <c r="HI347" s="7"/>
      <c r="HJ347" s="7"/>
      <c r="HK347" s="7"/>
      <c r="HL347" s="7"/>
      <c r="HM347" s="7"/>
      <c r="HN347" s="7"/>
      <c r="HO347" s="7"/>
      <c r="HP347" s="7"/>
      <c r="HQ347" s="7"/>
      <c r="HR347" s="7"/>
      <c r="HS347" s="7"/>
      <c r="HT347" s="7"/>
      <c r="HU347" s="7"/>
      <c r="HV347" s="7"/>
      <c r="HW347" s="7"/>
      <c r="HX347" s="7"/>
      <c r="HY347" s="7"/>
      <c r="HZ347" s="7"/>
      <c r="IA347" s="7"/>
      <c r="IB347" s="7"/>
      <c r="IC347" s="7"/>
      <c r="ID347" s="7"/>
      <c r="IE347" s="7"/>
      <c r="IF347" s="7"/>
      <c r="IG347" s="7"/>
      <c r="IH347" s="7"/>
      <c r="II347" s="7"/>
      <c r="IJ347" s="7"/>
      <c r="IK347" s="7"/>
      <c r="IL347" s="7"/>
      <c r="IM347" s="7"/>
      <c r="IN347" s="7"/>
      <c r="IO347" s="7"/>
      <c r="IP347" s="7"/>
      <c r="IQ347" s="7"/>
      <c r="IR347" s="7"/>
      <c r="IS347" s="7"/>
      <c r="IT347" s="7"/>
      <c r="IU347" s="7"/>
      <c r="IV347" s="7"/>
      <c r="IW347" s="7"/>
      <c r="IX347" s="7"/>
      <c r="IY347" s="7"/>
      <c r="IZ347" s="7"/>
      <c r="JA347" s="7"/>
      <c r="JB347" s="7"/>
      <c r="JC347" s="7"/>
      <c r="JD347" s="7"/>
      <c r="JE347" s="7"/>
      <c r="JF347" s="7"/>
      <c r="JG347" s="7"/>
      <c r="JH347" s="7"/>
      <c r="JI347" s="7"/>
      <c r="JJ347" s="7"/>
    </row>
    <row r="348" spans="1:270" s="6" customFormat="1" ht="76.5" customHeight="1" x14ac:dyDescent="0.2">
      <c r="A348" s="185"/>
      <c r="B348" s="107"/>
      <c r="C348" s="108"/>
      <c r="D348" s="186" t="s">
        <v>27</v>
      </c>
      <c r="E348" s="5">
        <v>500</v>
      </c>
      <c r="F348" s="5">
        <f>G348+H348+I348+J348+K348</f>
        <v>4550</v>
      </c>
      <c r="G348" s="5">
        <v>810</v>
      </c>
      <c r="H348" s="5">
        <v>980</v>
      </c>
      <c r="I348" s="5">
        <v>900</v>
      </c>
      <c r="J348" s="5">
        <v>930</v>
      </c>
      <c r="K348" s="5">
        <v>930</v>
      </c>
      <c r="L348" s="108"/>
      <c r="M348" s="94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  <c r="CS348" s="7"/>
      <c r="CT348" s="7"/>
      <c r="CU348" s="7"/>
      <c r="CV348" s="7"/>
      <c r="CW348" s="7"/>
      <c r="CX348" s="7"/>
      <c r="CY348" s="7"/>
      <c r="CZ348" s="7"/>
      <c r="DA348" s="7"/>
      <c r="DB348" s="7"/>
      <c r="DC348" s="7"/>
      <c r="DD348" s="7"/>
      <c r="DE348" s="7"/>
      <c r="DF348" s="7"/>
      <c r="DG348" s="7"/>
      <c r="DH348" s="7"/>
      <c r="DI348" s="7"/>
      <c r="DJ348" s="7"/>
      <c r="DK348" s="7"/>
      <c r="DL348" s="7"/>
      <c r="DM348" s="7"/>
      <c r="DN348" s="7"/>
      <c r="DO348" s="7"/>
      <c r="DP348" s="7"/>
      <c r="DQ348" s="7"/>
      <c r="DR348" s="7"/>
      <c r="DS348" s="7"/>
      <c r="DT348" s="7"/>
      <c r="DU348" s="7"/>
      <c r="DV348" s="7"/>
      <c r="DW348" s="7"/>
      <c r="DX348" s="7"/>
      <c r="DY348" s="7"/>
      <c r="DZ348" s="7"/>
      <c r="EA348" s="7"/>
      <c r="EB348" s="7"/>
      <c r="EC348" s="7"/>
      <c r="ED348" s="7"/>
      <c r="EE348" s="7"/>
      <c r="EF348" s="7"/>
      <c r="EG348" s="7"/>
      <c r="EH348" s="7"/>
      <c r="EI348" s="7"/>
      <c r="EJ348" s="7"/>
      <c r="EK348" s="7"/>
      <c r="EL348" s="7"/>
      <c r="EM348" s="7"/>
      <c r="EN348" s="7"/>
      <c r="EO348" s="7"/>
      <c r="EP348" s="7"/>
      <c r="EQ348" s="7"/>
      <c r="ER348" s="7"/>
      <c r="ES348" s="7"/>
      <c r="ET348" s="7"/>
      <c r="EU348" s="7"/>
      <c r="EV348" s="7"/>
      <c r="EW348" s="7"/>
      <c r="EX348" s="7"/>
      <c r="EY348" s="7"/>
      <c r="EZ348" s="7"/>
      <c r="FA348" s="7"/>
      <c r="FB348" s="7"/>
      <c r="FC348" s="7"/>
      <c r="FD348" s="7"/>
      <c r="FE348" s="7"/>
      <c r="FF348" s="7"/>
      <c r="FG348" s="7"/>
      <c r="FH348" s="7"/>
      <c r="FI348" s="7"/>
      <c r="FJ348" s="7"/>
      <c r="FK348" s="7"/>
      <c r="FL348" s="7"/>
      <c r="FM348" s="7"/>
      <c r="FN348" s="7"/>
      <c r="FO348" s="7"/>
      <c r="FP348" s="7"/>
      <c r="FQ348" s="7"/>
      <c r="FR348" s="7"/>
      <c r="FS348" s="7"/>
      <c r="FT348" s="7"/>
      <c r="FU348" s="7"/>
      <c r="FV348" s="7"/>
      <c r="FW348" s="7"/>
      <c r="FX348" s="7"/>
      <c r="FY348" s="7"/>
      <c r="FZ348" s="7"/>
      <c r="GA348" s="7"/>
      <c r="GB348" s="7"/>
      <c r="GC348" s="7"/>
      <c r="GD348" s="7"/>
      <c r="GE348" s="7"/>
      <c r="GF348" s="7"/>
      <c r="GG348" s="7"/>
      <c r="GH348" s="7"/>
      <c r="GI348" s="7"/>
      <c r="GJ348" s="7"/>
      <c r="GK348" s="7"/>
      <c r="GL348" s="7"/>
      <c r="GM348" s="7"/>
      <c r="GN348" s="7"/>
      <c r="GO348" s="7"/>
      <c r="GP348" s="7"/>
      <c r="GQ348" s="7"/>
      <c r="GR348" s="7"/>
      <c r="GS348" s="7"/>
      <c r="GT348" s="7"/>
      <c r="GU348" s="7"/>
      <c r="GV348" s="7"/>
      <c r="GW348" s="7"/>
      <c r="GX348" s="7"/>
      <c r="GY348" s="7"/>
      <c r="GZ348" s="7"/>
      <c r="HA348" s="7"/>
      <c r="HB348" s="7"/>
      <c r="HC348" s="7"/>
      <c r="HD348" s="7"/>
      <c r="HE348" s="7"/>
      <c r="HF348" s="7"/>
      <c r="HG348" s="7"/>
      <c r="HH348" s="7"/>
      <c r="HI348" s="7"/>
      <c r="HJ348" s="7"/>
      <c r="HK348" s="7"/>
      <c r="HL348" s="7"/>
      <c r="HM348" s="7"/>
      <c r="HN348" s="7"/>
      <c r="HO348" s="7"/>
      <c r="HP348" s="7"/>
      <c r="HQ348" s="7"/>
      <c r="HR348" s="7"/>
      <c r="HS348" s="7"/>
      <c r="HT348" s="7"/>
      <c r="HU348" s="7"/>
      <c r="HV348" s="7"/>
      <c r="HW348" s="7"/>
      <c r="HX348" s="7"/>
      <c r="HY348" s="7"/>
      <c r="HZ348" s="7"/>
      <c r="IA348" s="7"/>
      <c r="IB348" s="7"/>
      <c r="IC348" s="7"/>
      <c r="ID348" s="7"/>
      <c r="IE348" s="7"/>
      <c r="IF348" s="7"/>
      <c r="IG348" s="7"/>
      <c r="IH348" s="7"/>
      <c r="II348" s="7"/>
      <c r="IJ348" s="7"/>
      <c r="IK348" s="7"/>
      <c r="IL348" s="7"/>
      <c r="IM348" s="7"/>
      <c r="IN348" s="7"/>
      <c r="IO348" s="7"/>
      <c r="IP348" s="7"/>
      <c r="IQ348" s="7"/>
      <c r="IR348" s="7"/>
      <c r="IS348" s="7"/>
      <c r="IT348" s="7"/>
      <c r="IU348" s="7"/>
      <c r="IV348" s="7"/>
      <c r="IW348" s="7"/>
      <c r="IX348" s="7"/>
      <c r="IY348" s="7"/>
      <c r="IZ348" s="7"/>
      <c r="JA348" s="7"/>
      <c r="JB348" s="7"/>
      <c r="JC348" s="7"/>
      <c r="JD348" s="7"/>
      <c r="JE348" s="7"/>
      <c r="JF348" s="7"/>
      <c r="JG348" s="7"/>
      <c r="JH348" s="7"/>
      <c r="JI348" s="7"/>
      <c r="JJ348" s="7"/>
    </row>
    <row r="349" spans="1:270" s="7" customFormat="1" ht="36.75" customHeight="1" x14ac:dyDescent="0.2">
      <c r="A349" s="185"/>
      <c r="B349" s="107"/>
      <c r="C349" s="108"/>
      <c r="D349" s="186" t="s">
        <v>0</v>
      </c>
      <c r="E349" s="5">
        <v>0</v>
      </c>
      <c r="F349" s="5">
        <f>G349+H349+I349+J349+K349</f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108"/>
      <c r="M349" s="95"/>
    </row>
    <row r="350" spans="1:270" ht="15" customHeight="1" x14ac:dyDescent="0.2">
      <c r="A350" s="185" t="s">
        <v>24</v>
      </c>
      <c r="B350" s="107" t="s">
        <v>248</v>
      </c>
      <c r="C350" s="108" t="s">
        <v>79</v>
      </c>
      <c r="D350" s="186" t="s">
        <v>4</v>
      </c>
      <c r="E350" s="200">
        <f>E351+E352+E353</f>
        <v>0</v>
      </c>
      <c r="F350" s="200">
        <f>F351+F352+F353+F354</f>
        <v>0</v>
      </c>
      <c r="G350" s="200">
        <f>G351+G352+G353+G354</f>
        <v>0</v>
      </c>
      <c r="H350" s="200">
        <f t="shared" ref="H350:K350" si="273">H351+H352+H353+H354</f>
        <v>0</v>
      </c>
      <c r="I350" s="200">
        <f t="shared" si="273"/>
        <v>0</v>
      </c>
      <c r="J350" s="200">
        <f t="shared" si="273"/>
        <v>0</v>
      </c>
      <c r="K350" s="200">
        <f t="shared" si="273"/>
        <v>0</v>
      </c>
      <c r="L350" s="108" t="s">
        <v>143</v>
      </c>
      <c r="M350" s="94"/>
      <c r="AB350" s="57"/>
      <c r="AC350" s="57"/>
      <c r="AD350" s="57"/>
      <c r="AE350" s="57"/>
      <c r="AF350" s="57"/>
      <c r="AG350" s="57"/>
      <c r="AH350" s="57"/>
      <c r="AI350" s="57"/>
      <c r="AJ350" s="57"/>
      <c r="AK350" s="57"/>
      <c r="AL350" s="57"/>
      <c r="AM350" s="57"/>
      <c r="AN350" s="57"/>
      <c r="AO350" s="57"/>
      <c r="AP350" s="57"/>
      <c r="AQ350" s="57"/>
      <c r="AR350" s="57"/>
      <c r="AS350" s="57"/>
      <c r="AT350" s="57"/>
      <c r="AU350" s="57"/>
      <c r="AV350" s="57"/>
      <c r="AW350" s="57"/>
      <c r="AX350" s="57"/>
      <c r="AY350" s="57"/>
      <c r="AZ350" s="57"/>
      <c r="BA350" s="57"/>
      <c r="BB350" s="57"/>
      <c r="BC350" s="57"/>
      <c r="BD350" s="57"/>
      <c r="BE350" s="57"/>
      <c r="BF350" s="57"/>
      <c r="BG350" s="57"/>
      <c r="BH350" s="57"/>
      <c r="BI350" s="57"/>
      <c r="BJ350" s="57"/>
      <c r="BK350" s="57"/>
      <c r="BL350" s="57"/>
      <c r="BM350" s="57"/>
      <c r="BN350" s="57"/>
      <c r="BO350" s="57"/>
      <c r="BP350" s="57"/>
      <c r="BQ350" s="57"/>
      <c r="BR350" s="57"/>
      <c r="BS350" s="57"/>
      <c r="BT350" s="57"/>
      <c r="BU350" s="57"/>
      <c r="BV350" s="57"/>
      <c r="BW350" s="57"/>
      <c r="BX350" s="57"/>
      <c r="BY350" s="57"/>
      <c r="BZ350" s="57"/>
      <c r="CA350" s="57"/>
      <c r="CB350" s="57"/>
      <c r="CC350" s="57"/>
      <c r="CD350" s="57"/>
      <c r="CE350" s="57"/>
      <c r="CF350" s="57"/>
      <c r="CG350" s="57"/>
      <c r="CH350" s="57"/>
      <c r="CI350" s="57"/>
      <c r="CJ350" s="57"/>
      <c r="CK350" s="57"/>
      <c r="CL350" s="57"/>
      <c r="CM350" s="57"/>
      <c r="CN350" s="57"/>
      <c r="CO350" s="57"/>
      <c r="CP350" s="57"/>
      <c r="CQ350" s="57"/>
      <c r="CR350" s="57"/>
      <c r="CS350" s="57"/>
      <c r="CT350" s="57"/>
      <c r="CU350" s="57"/>
      <c r="CV350" s="57"/>
      <c r="CW350" s="57"/>
      <c r="CX350" s="57"/>
      <c r="CY350" s="57"/>
      <c r="CZ350" s="57"/>
      <c r="DA350" s="57"/>
      <c r="DB350" s="57"/>
      <c r="DC350" s="57"/>
      <c r="DD350" s="57"/>
      <c r="DE350" s="57"/>
      <c r="DF350" s="57"/>
      <c r="DG350" s="57"/>
      <c r="DH350" s="57"/>
      <c r="DI350" s="57"/>
      <c r="DJ350" s="57"/>
      <c r="DK350" s="57"/>
      <c r="DL350" s="57"/>
      <c r="DM350" s="57"/>
      <c r="DN350" s="57"/>
      <c r="DO350" s="57"/>
      <c r="DP350" s="57"/>
      <c r="DQ350" s="57"/>
      <c r="DR350" s="57"/>
      <c r="DS350" s="57"/>
      <c r="DT350" s="57"/>
      <c r="DU350" s="57"/>
      <c r="DV350" s="57"/>
      <c r="DW350" s="57"/>
      <c r="DX350" s="57"/>
      <c r="DY350" s="57"/>
      <c r="DZ350" s="57"/>
      <c r="EA350" s="57"/>
      <c r="EB350" s="57"/>
      <c r="EC350" s="57"/>
      <c r="ED350" s="57"/>
      <c r="EE350" s="57"/>
      <c r="EF350" s="57"/>
      <c r="EG350" s="57"/>
      <c r="EH350" s="57"/>
      <c r="EI350" s="57"/>
      <c r="EJ350" s="57"/>
      <c r="EK350" s="57"/>
      <c r="EL350" s="57"/>
      <c r="EM350" s="57"/>
      <c r="EN350" s="57"/>
      <c r="EO350" s="57"/>
      <c r="EP350" s="57"/>
      <c r="EQ350" s="57"/>
      <c r="ER350" s="57"/>
      <c r="ES350" s="57"/>
      <c r="ET350" s="57"/>
      <c r="EU350" s="57"/>
      <c r="EV350" s="57"/>
      <c r="EW350" s="57"/>
      <c r="EX350" s="57"/>
      <c r="EY350" s="57"/>
      <c r="EZ350" s="57"/>
      <c r="FA350" s="57"/>
      <c r="FB350" s="57"/>
      <c r="FC350" s="57"/>
      <c r="FD350" s="57"/>
      <c r="FE350" s="57"/>
      <c r="FF350" s="57"/>
      <c r="FG350" s="57"/>
      <c r="FH350" s="57"/>
      <c r="FI350" s="57"/>
      <c r="FJ350" s="57"/>
      <c r="FK350" s="57"/>
      <c r="FL350" s="57"/>
      <c r="FM350" s="57"/>
      <c r="FN350" s="57"/>
      <c r="FO350" s="57"/>
      <c r="FP350" s="57"/>
      <c r="FQ350" s="57"/>
      <c r="FR350" s="57"/>
      <c r="FS350" s="57"/>
      <c r="FT350" s="57"/>
      <c r="FU350" s="57"/>
      <c r="FV350" s="57"/>
      <c r="FW350" s="57"/>
      <c r="FX350" s="57"/>
      <c r="FY350" s="57"/>
      <c r="FZ350" s="57"/>
      <c r="GA350" s="57"/>
      <c r="GB350" s="57"/>
      <c r="GC350" s="57"/>
      <c r="GD350" s="57"/>
      <c r="GE350" s="57"/>
      <c r="GF350" s="57"/>
      <c r="GG350" s="57"/>
      <c r="GH350" s="57"/>
      <c r="GI350" s="57"/>
      <c r="GJ350" s="57"/>
      <c r="GK350" s="57"/>
      <c r="GL350" s="57"/>
      <c r="GM350" s="57"/>
      <c r="GN350" s="57"/>
      <c r="GO350" s="57"/>
      <c r="GP350" s="57"/>
      <c r="GQ350" s="57"/>
      <c r="GR350" s="57"/>
      <c r="GS350" s="57"/>
      <c r="GT350" s="57"/>
      <c r="GU350" s="57"/>
      <c r="GV350" s="57"/>
      <c r="GW350" s="57"/>
      <c r="GX350" s="57"/>
      <c r="GY350" s="57"/>
      <c r="GZ350" s="57"/>
      <c r="HA350" s="57"/>
      <c r="HB350" s="57"/>
      <c r="HC350" s="57"/>
      <c r="HD350" s="57"/>
      <c r="HE350" s="57"/>
      <c r="HF350" s="57"/>
      <c r="HG350" s="57"/>
      <c r="HH350" s="57"/>
      <c r="HI350" s="57"/>
      <c r="HJ350" s="57"/>
      <c r="HK350" s="57"/>
      <c r="HL350" s="57"/>
      <c r="HM350" s="57"/>
      <c r="HN350" s="57"/>
      <c r="HO350" s="57"/>
      <c r="HP350" s="57"/>
      <c r="HQ350" s="57"/>
      <c r="HR350" s="57"/>
      <c r="HS350" s="57"/>
      <c r="HT350" s="57"/>
      <c r="HU350" s="57"/>
      <c r="HV350" s="57"/>
      <c r="HW350" s="57"/>
      <c r="HX350" s="57"/>
      <c r="HY350" s="57"/>
      <c r="HZ350" s="57"/>
      <c r="IA350" s="57"/>
      <c r="IB350" s="57"/>
      <c r="IC350" s="57"/>
      <c r="ID350" s="57"/>
      <c r="IE350" s="57"/>
      <c r="IF350" s="57"/>
      <c r="IG350" s="57"/>
      <c r="IH350" s="57"/>
      <c r="II350" s="57"/>
      <c r="IJ350" s="57"/>
      <c r="IK350" s="57"/>
      <c r="IL350" s="57"/>
      <c r="IM350" s="57"/>
      <c r="IN350" s="57"/>
      <c r="IO350" s="57"/>
      <c r="IP350" s="57"/>
      <c r="IQ350" s="57"/>
      <c r="IR350" s="57"/>
      <c r="IS350" s="57"/>
      <c r="IT350" s="57"/>
      <c r="IU350" s="57"/>
      <c r="IV350" s="57"/>
      <c r="IW350" s="57"/>
      <c r="IX350" s="57"/>
      <c r="IY350" s="57"/>
      <c r="IZ350" s="57"/>
      <c r="JA350" s="57"/>
      <c r="JB350" s="57"/>
      <c r="JC350" s="57"/>
      <c r="JD350" s="57"/>
      <c r="JE350" s="57"/>
      <c r="JF350" s="57"/>
      <c r="JG350" s="57"/>
      <c r="JH350" s="57"/>
      <c r="JI350" s="57"/>
      <c r="JJ350" s="57"/>
    </row>
    <row r="351" spans="1:270" ht="45" x14ac:dyDescent="0.2">
      <c r="A351" s="185"/>
      <c r="B351" s="107"/>
      <c r="C351" s="108"/>
      <c r="D351" s="186" t="s">
        <v>3</v>
      </c>
      <c r="E351" s="200">
        <v>0</v>
      </c>
      <c r="F351" s="200">
        <f>G351+H351+I351+J351+K351</f>
        <v>0</v>
      </c>
      <c r="G351" s="200">
        <v>0</v>
      </c>
      <c r="H351" s="200">
        <v>0</v>
      </c>
      <c r="I351" s="200">
        <v>0</v>
      </c>
      <c r="J351" s="200">
        <v>0</v>
      </c>
      <c r="K351" s="200">
        <v>0</v>
      </c>
      <c r="L351" s="108"/>
      <c r="M351" s="94"/>
      <c r="AB351" s="57"/>
      <c r="AC351" s="57"/>
      <c r="AD351" s="57"/>
      <c r="AE351" s="57"/>
      <c r="AF351" s="57"/>
      <c r="AG351" s="57"/>
      <c r="AH351" s="57"/>
      <c r="AI351" s="57"/>
      <c r="AJ351" s="57"/>
      <c r="AK351" s="57"/>
      <c r="AL351" s="57"/>
      <c r="AM351" s="57"/>
      <c r="AN351" s="57"/>
      <c r="AO351" s="57"/>
      <c r="AP351" s="57"/>
      <c r="AQ351" s="57"/>
      <c r="AR351" s="57"/>
      <c r="AS351" s="57"/>
      <c r="AT351" s="57"/>
      <c r="AU351" s="57"/>
      <c r="AV351" s="57"/>
      <c r="AW351" s="57"/>
      <c r="AX351" s="57"/>
      <c r="AY351" s="57"/>
      <c r="AZ351" s="57"/>
      <c r="BA351" s="57"/>
      <c r="BB351" s="57"/>
      <c r="BC351" s="57"/>
      <c r="BD351" s="57"/>
      <c r="BE351" s="57"/>
      <c r="BF351" s="57"/>
      <c r="BG351" s="57"/>
      <c r="BH351" s="57"/>
      <c r="BI351" s="57"/>
      <c r="BJ351" s="57"/>
      <c r="BK351" s="57"/>
      <c r="BL351" s="57"/>
      <c r="BM351" s="57"/>
      <c r="BN351" s="57"/>
      <c r="BO351" s="57"/>
      <c r="BP351" s="57"/>
      <c r="BQ351" s="57"/>
      <c r="BR351" s="57"/>
      <c r="BS351" s="57"/>
      <c r="BT351" s="57"/>
      <c r="BU351" s="57"/>
      <c r="BV351" s="57"/>
      <c r="BW351" s="57"/>
      <c r="BX351" s="57"/>
      <c r="BY351" s="57"/>
      <c r="BZ351" s="57"/>
      <c r="CA351" s="57"/>
      <c r="CB351" s="57"/>
      <c r="CC351" s="57"/>
      <c r="CD351" s="57"/>
      <c r="CE351" s="57"/>
      <c r="CF351" s="57"/>
      <c r="CG351" s="57"/>
      <c r="CH351" s="57"/>
      <c r="CI351" s="57"/>
      <c r="CJ351" s="57"/>
      <c r="CK351" s="57"/>
      <c r="CL351" s="57"/>
      <c r="CM351" s="57"/>
      <c r="CN351" s="57"/>
      <c r="CO351" s="57"/>
      <c r="CP351" s="57"/>
      <c r="CQ351" s="57"/>
      <c r="CR351" s="57"/>
      <c r="CS351" s="57"/>
      <c r="CT351" s="57"/>
      <c r="CU351" s="57"/>
      <c r="CV351" s="57"/>
      <c r="CW351" s="57"/>
      <c r="CX351" s="57"/>
      <c r="CY351" s="57"/>
      <c r="CZ351" s="57"/>
      <c r="DA351" s="57"/>
      <c r="DB351" s="57"/>
      <c r="DC351" s="57"/>
      <c r="DD351" s="57"/>
      <c r="DE351" s="57"/>
      <c r="DF351" s="57"/>
      <c r="DG351" s="57"/>
      <c r="DH351" s="57"/>
      <c r="DI351" s="57"/>
      <c r="DJ351" s="57"/>
      <c r="DK351" s="57"/>
      <c r="DL351" s="57"/>
      <c r="DM351" s="57"/>
      <c r="DN351" s="57"/>
      <c r="DO351" s="57"/>
      <c r="DP351" s="57"/>
      <c r="DQ351" s="57"/>
      <c r="DR351" s="57"/>
      <c r="DS351" s="57"/>
      <c r="DT351" s="57"/>
      <c r="DU351" s="57"/>
      <c r="DV351" s="57"/>
      <c r="DW351" s="57"/>
      <c r="DX351" s="57"/>
      <c r="DY351" s="57"/>
      <c r="DZ351" s="57"/>
      <c r="EA351" s="57"/>
      <c r="EB351" s="57"/>
      <c r="EC351" s="57"/>
      <c r="ED351" s="57"/>
      <c r="EE351" s="57"/>
      <c r="EF351" s="57"/>
      <c r="EG351" s="57"/>
      <c r="EH351" s="57"/>
      <c r="EI351" s="57"/>
      <c r="EJ351" s="57"/>
      <c r="EK351" s="57"/>
      <c r="EL351" s="57"/>
      <c r="EM351" s="57"/>
      <c r="EN351" s="57"/>
      <c r="EO351" s="57"/>
      <c r="EP351" s="57"/>
      <c r="EQ351" s="57"/>
      <c r="ER351" s="57"/>
      <c r="ES351" s="57"/>
      <c r="ET351" s="57"/>
      <c r="EU351" s="57"/>
      <c r="EV351" s="57"/>
      <c r="EW351" s="57"/>
      <c r="EX351" s="57"/>
      <c r="EY351" s="57"/>
      <c r="EZ351" s="57"/>
      <c r="FA351" s="57"/>
      <c r="FB351" s="57"/>
      <c r="FC351" s="57"/>
      <c r="FD351" s="57"/>
      <c r="FE351" s="57"/>
      <c r="FF351" s="57"/>
      <c r="FG351" s="57"/>
      <c r="FH351" s="57"/>
      <c r="FI351" s="57"/>
      <c r="FJ351" s="57"/>
      <c r="FK351" s="57"/>
      <c r="FL351" s="57"/>
      <c r="FM351" s="57"/>
      <c r="FN351" s="57"/>
      <c r="FO351" s="57"/>
      <c r="FP351" s="57"/>
      <c r="FQ351" s="57"/>
      <c r="FR351" s="57"/>
      <c r="FS351" s="57"/>
      <c r="FT351" s="57"/>
      <c r="FU351" s="57"/>
      <c r="FV351" s="57"/>
      <c r="FW351" s="57"/>
      <c r="FX351" s="57"/>
      <c r="FY351" s="57"/>
      <c r="FZ351" s="57"/>
      <c r="GA351" s="57"/>
      <c r="GB351" s="57"/>
      <c r="GC351" s="57"/>
      <c r="GD351" s="57"/>
      <c r="GE351" s="57"/>
      <c r="GF351" s="57"/>
      <c r="GG351" s="57"/>
      <c r="GH351" s="57"/>
      <c r="GI351" s="57"/>
      <c r="GJ351" s="57"/>
      <c r="GK351" s="57"/>
      <c r="GL351" s="57"/>
      <c r="GM351" s="57"/>
      <c r="GN351" s="57"/>
      <c r="GO351" s="57"/>
      <c r="GP351" s="57"/>
      <c r="GQ351" s="57"/>
      <c r="GR351" s="57"/>
      <c r="GS351" s="57"/>
      <c r="GT351" s="57"/>
      <c r="GU351" s="57"/>
      <c r="GV351" s="57"/>
      <c r="GW351" s="57"/>
      <c r="GX351" s="57"/>
      <c r="GY351" s="57"/>
      <c r="GZ351" s="57"/>
      <c r="HA351" s="57"/>
      <c r="HB351" s="57"/>
      <c r="HC351" s="57"/>
      <c r="HD351" s="57"/>
      <c r="HE351" s="57"/>
      <c r="HF351" s="57"/>
      <c r="HG351" s="57"/>
      <c r="HH351" s="57"/>
      <c r="HI351" s="57"/>
      <c r="HJ351" s="57"/>
      <c r="HK351" s="57"/>
      <c r="HL351" s="57"/>
      <c r="HM351" s="57"/>
      <c r="HN351" s="57"/>
      <c r="HO351" s="57"/>
      <c r="HP351" s="57"/>
      <c r="HQ351" s="57"/>
      <c r="HR351" s="57"/>
      <c r="HS351" s="57"/>
      <c r="HT351" s="57"/>
      <c r="HU351" s="57"/>
      <c r="HV351" s="57"/>
      <c r="HW351" s="57"/>
      <c r="HX351" s="57"/>
      <c r="HY351" s="57"/>
      <c r="HZ351" s="57"/>
      <c r="IA351" s="57"/>
      <c r="IB351" s="57"/>
      <c r="IC351" s="57"/>
      <c r="ID351" s="57"/>
      <c r="IE351" s="57"/>
      <c r="IF351" s="57"/>
      <c r="IG351" s="57"/>
      <c r="IH351" s="57"/>
      <c r="II351" s="57"/>
      <c r="IJ351" s="57"/>
      <c r="IK351" s="57"/>
      <c r="IL351" s="57"/>
      <c r="IM351" s="57"/>
      <c r="IN351" s="57"/>
      <c r="IO351" s="57"/>
      <c r="IP351" s="57"/>
      <c r="IQ351" s="57"/>
      <c r="IR351" s="57"/>
      <c r="IS351" s="57"/>
      <c r="IT351" s="57"/>
      <c r="IU351" s="57"/>
      <c r="IV351" s="57"/>
      <c r="IW351" s="57"/>
      <c r="IX351" s="57"/>
      <c r="IY351" s="57"/>
      <c r="IZ351" s="57"/>
      <c r="JA351" s="57"/>
      <c r="JB351" s="57"/>
      <c r="JC351" s="57"/>
      <c r="JD351" s="57"/>
      <c r="JE351" s="57"/>
      <c r="JF351" s="57"/>
      <c r="JG351" s="57"/>
      <c r="JH351" s="57"/>
      <c r="JI351" s="57"/>
      <c r="JJ351" s="57"/>
    </row>
    <row r="352" spans="1:270" s="6" customFormat="1" ht="66.75" customHeight="1" x14ac:dyDescent="0.2">
      <c r="A352" s="185"/>
      <c r="B352" s="107"/>
      <c r="C352" s="108"/>
      <c r="D352" s="186" t="s">
        <v>2</v>
      </c>
      <c r="E352" s="200">
        <v>0</v>
      </c>
      <c r="F352" s="200">
        <f>G352+H352+I352+J352+K352</f>
        <v>0</v>
      </c>
      <c r="G352" s="200">
        <v>0</v>
      </c>
      <c r="H352" s="200">
        <v>0</v>
      </c>
      <c r="I352" s="200">
        <v>0</v>
      </c>
      <c r="J352" s="200">
        <v>0</v>
      </c>
      <c r="K352" s="200">
        <v>0</v>
      </c>
      <c r="L352" s="108"/>
      <c r="M352" s="94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  <c r="DH352" s="7"/>
      <c r="DI352" s="7"/>
      <c r="DJ352" s="7"/>
      <c r="DK352" s="7"/>
      <c r="DL352" s="7"/>
      <c r="DM352" s="7"/>
      <c r="DN352" s="7"/>
      <c r="DO352" s="7"/>
      <c r="DP352" s="7"/>
      <c r="DQ352" s="7"/>
      <c r="DR352" s="7"/>
      <c r="DS352" s="7"/>
      <c r="DT352" s="7"/>
      <c r="DU352" s="7"/>
      <c r="DV352" s="7"/>
      <c r="DW352" s="7"/>
      <c r="DX352" s="7"/>
      <c r="DY352" s="7"/>
      <c r="DZ352" s="7"/>
      <c r="EA352" s="7"/>
      <c r="EB352" s="7"/>
      <c r="EC352" s="7"/>
      <c r="ED352" s="7"/>
      <c r="EE352" s="7"/>
      <c r="EF352" s="7"/>
      <c r="EG352" s="7"/>
      <c r="EH352" s="7"/>
      <c r="EI352" s="7"/>
      <c r="EJ352" s="7"/>
      <c r="EK352" s="7"/>
      <c r="EL352" s="7"/>
      <c r="EM352" s="7"/>
      <c r="EN352" s="7"/>
      <c r="EO352" s="7"/>
      <c r="EP352" s="7"/>
      <c r="EQ352" s="7"/>
      <c r="ER352" s="7"/>
      <c r="ES352" s="7"/>
      <c r="ET352" s="7"/>
      <c r="EU352" s="7"/>
      <c r="EV352" s="7"/>
      <c r="EW352" s="7"/>
      <c r="EX352" s="7"/>
      <c r="EY352" s="7"/>
      <c r="EZ352" s="7"/>
      <c r="FA352" s="7"/>
      <c r="FB352" s="7"/>
      <c r="FC352" s="7"/>
      <c r="FD352" s="7"/>
      <c r="FE352" s="7"/>
      <c r="FF352" s="7"/>
      <c r="FG352" s="7"/>
      <c r="FH352" s="7"/>
      <c r="FI352" s="7"/>
      <c r="FJ352" s="7"/>
      <c r="FK352" s="7"/>
      <c r="FL352" s="7"/>
      <c r="FM352" s="7"/>
      <c r="FN352" s="7"/>
      <c r="FO352" s="7"/>
      <c r="FP352" s="7"/>
      <c r="FQ352" s="7"/>
      <c r="FR352" s="7"/>
      <c r="FS352" s="7"/>
      <c r="FT352" s="7"/>
      <c r="FU352" s="7"/>
      <c r="FV352" s="7"/>
      <c r="FW352" s="7"/>
      <c r="FX352" s="7"/>
      <c r="FY352" s="7"/>
      <c r="FZ352" s="7"/>
      <c r="GA352" s="7"/>
      <c r="GB352" s="7"/>
      <c r="GC352" s="7"/>
      <c r="GD352" s="7"/>
      <c r="GE352" s="7"/>
      <c r="GF352" s="7"/>
      <c r="GG352" s="7"/>
      <c r="GH352" s="7"/>
      <c r="GI352" s="7"/>
      <c r="GJ352" s="7"/>
      <c r="GK352" s="7"/>
      <c r="GL352" s="7"/>
      <c r="GM352" s="7"/>
      <c r="GN352" s="7"/>
      <c r="GO352" s="7"/>
      <c r="GP352" s="7"/>
      <c r="GQ352" s="7"/>
      <c r="GR352" s="7"/>
      <c r="GS352" s="7"/>
      <c r="GT352" s="7"/>
      <c r="GU352" s="7"/>
      <c r="GV352" s="7"/>
      <c r="GW352" s="7"/>
      <c r="GX352" s="7"/>
      <c r="GY352" s="7"/>
      <c r="GZ352" s="7"/>
      <c r="HA352" s="7"/>
      <c r="HB352" s="7"/>
      <c r="HC352" s="7"/>
      <c r="HD352" s="7"/>
      <c r="HE352" s="7"/>
      <c r="HF352" s="7"/>
      <c r="HG352" s="7"/>
      <c r="HH352" s="7"/>
      <c r="HI352" s="7"/>
      <c r="HJ352" s="7"/>
      <c r="HK352" s="7"/>
      <c r="HL352" s="7"/>
      <c r="HM352" s="7"/>
      <c r="HN352" s="7"/>
      <c r="HO352" s="7"/>
      <c r="HP352" s="7"/>
      <c r="HQ352" s="7"/>
      <c r="HR352" s="7"/>
      <c r="HS352" s="7"/>
      <c r="HT352" s="7"/>
      <c r="HU352" s="7"/>
      <c r="HV352" s="7"/>
      <c r="HW352" s="7"/>
      <c r="HX352" s="7"/>
      <c r="HY352" s="7"/>
      <c r="HZ352" s="7"/>
      <c r="IA352" s="7"/>
      <c r="IB352" s="7"/>
      <c r="IC352" s="7"/>
      <c r="ID352" s="7"/>
      <c r="IE352" s="7"/>
      <c r="IF352" s="7"/>
      <c r="IG352" s="7"/>
      <c r="IH352" s="7"/>
      <c r="II352" s="7"/>
      <c r="IJ352" s="7"/>
      <c r="IK352" s="7"/>
      <c r="IL352" s="7"/>
      <c r="IM352" s="7"/>
      <c r="IN352" s="7"/>
      <c r="IO352" s="7"/>
      <c r="IP352" s="7"/>
      <c r="IQ352" s="7"/>
      <c r="IR352" s="7"/>
      <c r="IS352" s="7"/>
      <c r="IT352" s="7"/>
      <c r="IU352" s="7"/>
      <c r="IV352" s="7"/>
      <c r="IW352" s="7"/>
      <c r="IX352" s="7"/>
      <c r="IY352" s="7"/>
      <c r="IZ352" s="7"/>
      <c r="JA352" s="7"/>
      <c r="JB352" s="7"/>
      <c r="JC352" s="7"/>
      <c r="JD352" s="7"/>
      <c r="JE352" s="7"/>
      <c r="JF352" s="7"/>
      <c r="JG352" s="7"/>
      <c r="JH352" s="7"/>
      <c r="JI352" s="7"/>
      <c r="JJ352" s="7"/>
    </row>
    <row r="353" spans="1:270" ht="76.5" customHeight="1" x14ac:dyDescent="0.2">
      <c r="A353" s="185"/>
      <c r="B353" s="107"/>
      <c r="C353" s="108"/>
      <c r="D353" s="186" t="s">
        <v>27</v>
      </c>
      <c r="E353" s="204">
        <v>0</v>
      </c>
      <c r="F353" s="200">
        <f>G353+H353+I353+J353+K353</f>
        <v>0</v>
      </c>
      <c r="G353" s="204">
        <v>0</v>
      </c>
      <c r="H353" s="204">
        <v>0</v>
      </c>
      <c r="I353" s="204">
        <v>0</v>
      </c>
      <c r="J353" s="204">
        <v>0</v>
      </c>
      <c r="K353" s="204">
        <v>0</v>
      </c>
      <c r="L353" s="108"/>
      <c r="M353" s="94"/>
      <c r="AB353" s="57"/>
      <c r="AC353" s="57"/>
      <c r="AD353" s="57"/>
      <c r="AE353" s="57"/>
      <c r="AF353" s="57"/>
      <c r="AG353" s="57"/>
      <c r="AH353" s="57"/>
      <c r="AI353" s="57"/>
      <c r="AJ353" s="57"/>
      <c r="AK353" s="57"/>
      <c r="AL353" s="57"/>
      <c r="AM353" s="57"/>
      <c r="AN353" s="57"/>
      <c r="AO353" s="57"/>
      <c r="AP353" s="57"/>
      <c r="AQ353" s="57"/>
      <c r="AR353" s="57"/>
      <c r="AS353" s="57"/>
      <c r="AT353" s="57"/>
      <c r="AU353" s="57"/>
      <c r="AV353" s="57"/>
      <c r="AW353" s="57"/>
      <c r="AX353" s="57"/>
      <c r="AY353" s="57"/>
      <c r="AZ353" s="57"/>
      <c r="BA353" s="57"/>
      <c r="BB353" s="57"/>
      <c r="BC353" s="57"/>
      <c r="BD353" s="57"/>
      <c r="BE353" s="57"/>
      <c r="BF353" s="57"/>
      <c r="BG353" s="57"/>
      <c r="BH353" s="57"/>
      <c r="BI353" s="57"/>
      <c r="BJ353" s="57"/>
      <c r="BK353" s="57"/>
      <c r="BL353" s="57"/>
      <c r="BM353" s="57"/>
      <c r="BN353" s="57"/>
      <c r="BO353" s="57"/>
      <c r="BP353" s="57"/>
      <c r="BQ353" s="57"/>
      <c r="BR353" s="57"/>
      <c r="BS353" s="57"/>
      <c r="BT353" s="57"/>
      <c r="BU353" s="57"/>
      <c r="BV353" s="57"/>
      <c r="BW353" s="57"/>
      <c r="BX353" s="57"/>
      <c r="BY353" s="57"/>
      <c r="BZ353" s="57"/>
      <c r="CA353" s="57"/>
      <c r="CB353" s="57"/>
      <c r="CC353" s="57"/>
      <c r="CD353" s="57"/>
      <c r="CE353" s="57"/>
      <c r="CF353" s="57"/>
      <c r="CG353" s="57"/>
      <c r="CH353" s="57"/>
      <c r="CI353" s="57"/>
      <c r="CJ353" s="57"/>
      <c r="CK353" s="57"/>
      <c r="CL353" s="57"/>
      <c r="CM353" s="57"/>
      <c r="CN353" s="57"/>
      <c r="CO353" s="57"/>
      <c r="CP353" s="57"/>
      <c r="CQ353" s="57"/>
      <c r="CR353" s="57"/>
      <c r="CS353" s="57"/>
      <c r="CT353" s="57"/>
      <c r="CU353" s="57"/>
      <c r="CV353" s="57"/>
      <c r="CW353" s="57"/>
      <c r="CX353" s="57"/>
      <c r="CY353" s="57"/>
      <c r="CZ353" s="57"/>
      <c r="DA353" s="57"/>
      <c r="DB353" s="57"/>
      <c r="DC353" s="57"/>
      <c r="DD353" s="57"/>
      <c r="DE353" s="57"/>
      <c r="DF353" s="57"/>
      <c r="DG353" s="57"/>
      <c r="DH353" s="57"/>
      <c r="DI353" s="57"/>
      <c r="DJ353" s="57"/>
      <c r="DK353" s="57"/>
      <c r="DL353" s="57"/>
      <c r="DM353" s="57"/>
      <c r="DN353" s="57"/>
      <c r="DO353" s="57"/>
      <c r="DP353" s="57"/>
      <c r="DQ353" s="57"/>
      <c r="DR353" s="57"/>
      <c r="DS353" s="57"/>
      <c r="DT353" s="57"/>
      <c r="DU353" s="57"/>
      <c r="DV353" s="57"/>
      <c r="DW353" s="57"/>
      <c r="DX353" s="57"/>
      <c r="DY353" s="57"/>
      <c r="DZ353" s="57"/>
      <c r="EA353" s="57"/>
      <c r="EB353" s="57"/>
      <c r="EC353" s="57"/>
      <c r="ED353" s="57"/>
      <c r="EE353" s="57"/>
      <c r="EF353" s="57"/>
      <c r="EG353" s="57"/>
      <c r="EH353" s="57"/>
      <c r="EI353" s="57"/>
      <c r="EJ353" s="57"/>
      <c r="EK353" s="57"/>
      <c r="EL353" s="57"/>
      <c r="EM353" s="57"/>
      <c r="EN353" s="57"/>
      <c r="EO353" s="57"/>
      <c r="EP353" s="57"/>
      <c r="EQ353" s="57"/>
      <c r="ER353" s="57"/>
      <c r="ES353" s="57"/>
      <c r="ET353" s="57"/>
      <c r="EU353" s="57"/>
      <c r="EV353" s="57"/>
      <c r="EW353" s="57"/>
      <c r="EX353" s="57"/>
      <c r="EY353" s="57"/>
      <c r="EZ353" s="57"/>
      <c r="FA353" s="57"/>
      <c r="FB353" s="57"/>
      <c r="FC353" s="57"/>
      <c r="FD353" s="57"/>
      <c r="FE353" s="57"/>
      <c r="FF353" s="57"/>
      <c r="FG353" s="57"/>
      <c r="FH353" s="57"/>
      <c r="FI353" s="57"/>
      <c r="FJ353" s="57"/>
      <c r="FK353" s="57"/>
      <c r="FL353" s="57"/>
      <c r="FM353" s="57"/>
      <c r="FN353" s="57"/>
      <c r="FO353" s="57"/>
      <c r="FP353" s="57"/>
      <c r="FQ353" s="57"/>
      <c r="FR353" s="57"/>
      <c r="FS353" s="57"/>
      <c r="FT353" s="57"/>
      <c r="FU353" s="57"/>
      <c r="FV353" s="57"/>
      <c r="FW353" s="57"/>
      <c r="FX353" s="57"/>
      <c r="FY353" s="57"/>
      <c r="FZ353" s="57"/>
      <c r="GA353" s="57"/>
      <c r="GB353" s="57"/>
      <c r="GC353" s="57"/>
      <c r="GD353" s="57"/>
      <c r="GE353" s="57"/>
      <c r="GF353" s="57"/>
      <c r="GG353" s="57"/>
      <c r="GH353" s="57"/>
      <c r="GI353" s="57"/>
      <c r="GJ353" s="57"/>
      <c r="GK353" s="57"/>
      <c r="GL353" s="57"/>
      <c r="GM353" s="57"/>
      <c r="GN353" s="57"/>
      <c r="GO353" s="57"/>
      <c r="GP353" s="57"/>
      <c r="GQ353" s="57"/>
      <c r="GR353" s="57"/>
      <c r="GS353" s="57"/>
      <c r="GT353" s="57"/>
      <c r="GU353" s="57"/>
      <c r="GV353" s="57"/>
      <c r="GW353" s="57"/>
      <c r="GX353" s="57"/>
      <c r="GY353" s="57"/>
      <c r="GZ353" s="57"/>
      <c r="HA353" s="57"/>
      <c r="HB353" s="57"/>
      <c r="HC353" s="57"/>
      <c r="HD353" s="57"/>
      <c r="HE353" s="57"/>
      <c r="HF353" s="57"/>
      <c r="HG353" s="57"/>
      <c r="HH353" s="57"/>
      <c r="HI353" s="57"/>
      <c r="HJ353" s="57"/>
      <c r="HK353" s="57"/>
      <c r="HL353" s="57"/>
      <c r="HM353" s="57"/>
      <c r="HN353" s="57"/>
      <c r="HO353" s="57"/>
      <c r="HP353" s="57"/>
      <c r="HQ353" s="57"/>
      <c r="HR353" s="57"/>
      <c r="HS353" s="57"/>
      <c r="HT353" s="57"/>
      <c r="HU353" s="57"/>
      <c r="HV353" s="57"/>
      <c r="HW353" s="57"/>
      <c r="HX353" s="57"/>
      <c r="HY353" s="57"/>
      <c r="HZ353" s="57"/>
      <c r="IA353" s="57"/>
      <c r="IB353" s="57"/>
      <c r="IC353" s="57"/>
      <c r="ID353" s="57"/>
      <c r="IE353" s="57"/>
      <c r="IF353" s="57"/>
      <c r="IG353" s="57"/>
      <c r="IH353" s="57"/>
      <c r="II353" s="57"/>
      <c r="IJ353" s="57"/>
      <c r="IK353" s="57"/>
      <c r="IL353" s="57"/>
      <c r="IM353" s="57"/>
      <c r="IN353" s="57"/>
      <c r="IO353" s="57"/>
      <c r="IP353" s="57"/>
      <c r="IQ353" s="57"/>
      <c r="IR353" s="57"/>
      <c r="IS353" s="57"/>
      <c r="IT353" s="57"/>
      <c r="IU353" s="57"/>
      <c r="IV353" s="57"/>
      <c r="IW353" s="57"/>
      <c r="IX353" s="57"/>
      <c r="IY353" s="57"/>
      <c r="IZ353" s="57"/>
      <c r="JA353" s="57"/>
      <c r="JB353" s="57"/>
      <c r="JC353" s="57"/>
      <c r="JD353" s="57"/>
      <c r="JE353" s="57"/>
      <c r="JF353" s="57"/>
      <c r="JG353" s="57"/>
      <c r="JH353" s="57"/>
      <c r="JI353" s="57"/>
      <c r="JJ353" s="57"/>
    </row>
    <row r="354" spans="1:270" ht="34.5" customHeight="1" x14ac:dyDescent="0.2">
      <c r="A354" s="185"/>
      <c r="B354" s="107"/>
      <c r="C354" s="108"/>
      <c r="D354" s="186" t="s">
        <v>0</v>
      </c>
      <c r="E354" s="223" t="s">
        <v>71</v>
      </c>
      <c r="F354" s="224"/>
      <c r="G354" s="224"/>
      <c r="H354" s="224"/>
      <c r="I354" s="224"/>
      <c r="J354" s="224"/>
      <c r="K354" s="225"/>
      <c r="L354" s="108"/>
      <c r="M354" s="133"/>
    </row>
    <row r="355" spans="1:270" ht="21" customHeight="1" x14ac:dyDescent="0.2">
      <c r="A355" s="188" t="s">
        <v>72</v>
      </c>
      <c r="B355" s="191" t="s">
        <v>422</v>
      </c>
      <c r="C355" s="100" t="s">
        <v>79</v>
      </c>
      <c r="D355" s="186" t="s">
        <v>4</v>
      </c>
      <c r="E355" s="5">
        <f>E356+E357+E358+E359</f>
        <v>0</v>
      </c>
      <c r="F355" s="5">
        <f>F356+F357+F358+F359</f>
        <v>1880</v>
      </c>
      <c r="G355" s="5">
        <f>G356+G357+G358+G359</f>
        <v>320</v>
      </c>
      <c r="H355" s="5">
        <f t="shared" ref="H355:K355" si="274">H356+H357+H358+H359</f>
        <v>1560</v>
      </c>
      <c r="I355" s="5">
        <f t="shared" si="274"/>
        <v>0</v>
      </c>
      <c r="J355" s="5">
        <f t="shared" si="274"/>
        <v>0</v>
      </c>
      <c r="K355" s="5">
        <f t="shared" si="274"/>
        <v>0</v>
      </c>
      <c r="L355" s="108" t="s">
        <v>104</v>
      </c>
      <c r="M355" s="226"/>
    </row>
    <row r="356" spans="1:270" ht="48.75" customHeight="1" x14ac:dyDescent="0.2">
      <c r="A356" s="189"/>
      <c r="B356" s="192"/>
      <c r="C356" s="101"/>
      <c r="D356" s="186" t="s">
        <v>3</v>
      </c>
      <c r="E356" s="5">
        <v>0</v>
      </c>
      <c r="F356" s="5">
        <f>G356+H356+I356+J356+K356</f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108"/>
      <c r="M356" s="227"/>
    </row>
    <row r="357" spans="1:270" ht="60.75" customHeight="1" x14ac:dyDescent="0.2">
      <c r="A357" s="189"/>
      <c r="B357" s="192"/>
      <c r="C357" s="101"/>
      <c r="D357" s="186" t="s">
        <v>2</v>
      </c>
      <c r="E357" s="200">
        <v>0</v>
      </c>
      <c r="F357" s="5">
        <f>G357+H357+I357+J357+K357</f>
        <v>0</v>
      </c>
      <c r="G357" s="200">
        <v>0</v>
      </c>
      <c r="H357" s="200">
        <v>0</v>
      </c>
      <c r="I357" s="200">
        <v>0</v>
      </c>
      <c r="J357" s="200">
        <v>0</v>
      </c>
      <c r="K357" s="200">
        <v>0</v>
      </c>
      <c r="L357" s="108"/>
      <c r="M357" s="227"/>
    </row>
    <row r="358" spans="1:270" ht="73.5" customHeight="1" x14ac:dyDescent="0.2">
      <c r="A358" s="189"/>
      <c r="B358" s="192"/>
      <c r="C358" s="101"/>
      <c r="D358" s="186" t="s">
        <v>27</v>
      </c>
      <c r="E358" s="5">
        <v>0</v>
      </c>
      <c r="F358" s="5">
        <f>G358+H358+I358+J358+K358</f>
        <v>1880</v>
      </c>
      <c r="G358" s="5">
        <v>320</v>
      </c>
      <c r="H358" s="5">
        <v>1560</v>
      </c>
      <c r="I358" s="5">
        <v>0</v>
      </c>
      <c r="J358" s="5">
        <v>0</v>
      </c>
      <c r="K358" s="5">
        <v>0</v>
      </c>
      <c r="L358" s="108"/>
      <c r="M358" s="227"/>
    </row>
    <row r="359" spans="1:270" ht="34.5" customHeight="1" x14ac:dyDescent="0.2">
      <c r="A359" s="190"/>
      <c r="B359" s="193"/>
      <c r="C359" s="102"/>
      <c r="D359" s="186" t="s">
        <v>0</v>
      </c>
      <c r="E359" s="5">
        <v>0</v>
      </c>
      <c r="F359" s="5">
        <f>G359+H359+I359+J359+K359</f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108"/>
      <c r="M359" s="228"/>
    </row>
    <row r="360" spans="1:270" ht="20.25" customHeight="1" x14ac:dyDescent="0.2">
      <c r="A360" s="188" t="s">
        <v>70</v>
      </c>
      <c r="B360" s="97" t="s">
        <v>249</v>
      </c>
      <c r="C360" s="108" t="s">
        <v>79</v>
      </c>
      <c r="D360" s="186" t="s">
        <v>4</v>
      </c>
      <c r="E360" s="200">
        <f t="shared" ref="E360" si="275">E361+E362+E363+E364</f>
        <v>0</v>
      </c>
      <c r="F360" s="200">
        <f>F361+F362+F363+F364</f>
        <v>400</v>
      </c>
      <c r="G360" s="200">
        <f>G361+G362+G363+G364</f>
        <v>0</v>
      </c>
      <c r="H360" s="200">
        <f t="shared" ref="H360:K360" si="276">H361+H362+H363+H364</f>
        <v>100</v>
      </c>
      <c r="I360" s="200">
        <f t="shared" si="276"/>
        <v>100</v>
      </c>
      <c r="J360" s="200">
        <f t="shared" si="276"/>
        <v>100</v>
      </c>
      <c r="K360" s="200">
        <f t="shared" si="276"/>
        <v>100</v>
      </c>
      <c r="L360" s="108" t="s">
        <v>104</v>
      </c>
      <c r="M360" s="133"/>
    </row>
    <row r="361" spans="1:270" ht="45" customHeight="1" x14ac:dyDescent="0.2">
      <c r="A361" s="189"/>
      <c r="B361" s="98"/>
      <c r="C361" s="108"/>
      <c r="D361" s="186" t="s">
        <v>3</v>
      </c>
      <c r="E361" s="200">
        <v>0</v>
      </c>
      <c r="F361" s="200">
        <f>G361+H361+I361+J361+K361</f>
        <v>0</v>
      </c>
      <c r="G361" s="200">
        <v>0</v>
      </c>
      <c r="H361" s="200">
        <v>0</v>
      </c>
      <c r="I361" s="200">
        <v>0</v>
      </c>
      <c r="J361" s="200">
        <v>0</v>
      </c>
      <c r="K361" s="200">
        <v>0</v>
      </c>
      <c r="L361" s="108"/>
      <c r="M361" s="133"/>
    </row>
    <row r="362" spans="1:270" ht="57" customHeight="1" x14ac:dyDescent="0.2">
      <c r="A362" s="189"/>
      <c r="B362" s="98"/>
      <c r="C362" s="108"/>
      <c r="D362" s="186" t="s">
        <v>2</v>
      </c>
      <c r="E362" s="200">
        <v>0</v>
      </c>
      <c r="F362" s="200">
        <f>G362+H362+I362+J362+K362</f>
        <v>0</v>
      </c>
      <c r="G362" s="200">
        <v>0</v>
      </c>
      <c r="H362" s="200">
        <v>0</v>
      </c>
      <c r="I362" s="200">
        <v>0</v>
      </c>
      <c r="J362" s="200">
        <v>0</v>
      </c>
      <c r="K362" s="200">
        <v>0</v>
      </c>
      <c r="L362" s="108"/>
      <c r="M362" s="133"/>
    </row>
    <row r="363" spans="1:270" ht="75.75" customHeight="1" x14ac:dyDescent="0.2">
      <c r="A363" s="189"/>
      <c r="B363" s="98"/>
      <c r="C363" s="108"/>
      <c r="D363" s="186" t="s">
        <v>27</v>
      </c>
      <c r="E363" s="204">
        <v>0</v>
      </c>
      <c r="F363" s="200">
        <f>G363+H363+I363+J363+K363</f>
        <v>400</v>
      </c>
      <c r="G363" s="204">
        <v>0</v>
      </c>
      <c r="H363" s="204">
        <v>100</v>
      </c>
      <c r="I363" s="204">
        <v>100</v>
      </c>
      <c r="J363" s="204">
        <v>100</v>
      </c>
      <c r="K363" s="204">
        <v>100</v>
      </c>
      <c r="L363" s="108"/>
      <c r="M363" s="133"/>
    </row>
    <row r="364" spans="1:270" ht="34.5" customHeight="1" x14ac:dyDescent="0.2">
      <c r="A364" s="190"/>
      <c r="B364" s="99"/>
      <c r="C364" s="108"/>
      <c r="D364" s="186" t="s">
        <v>0</v>
      </c>
      <c r="E364" s="200">
        <v>0</v>
      </c>
      <c r="F364" s="200">
        <f>G364+H364+I364+J364+K364</f>
        <v>0</v>
      </c>
      <c r="G364" s="200">
        <v>0</v>
      </c>
      <c r="H364" s="200">
        <v>0</v>
      </c>
      <c r="I364" s="200">
        <v>0</v>
      </c>
      <c r="J364" s="200">
        <v>0</v>
      </c>
      <c r="K364" s="200">
        <v>0</v>
      </c>
      <c r="L364" s="108"/>
      <c r="M364" s="133"/>
    </row>
    <row r="365" spans="1:270" ht="21.75" customHeight="1" x14ac:dyDescent="0.2">
      <c r="A365" s="188" t="s">
        <v>73</v>
      </c>
      <c r="B365" s="97" t="s">
        <v>376</v>
      </c>
      <c r="C365" s="100" t="s">
        <v>79</v>
      </c>
      <c r="D365" s="186" t="s">
        <v>4</v>
      </c>
      <c r="E365" s="200">
        <f>E366+E367+E369</f>
        <v>0</v>
      </c>
      <c r="F365" s="200">
        <f t="shared" ref="F365:K365" si="277">F366+F367+F368+F369</f>
        <v>4800</v>
      </c>
      <c r="G365" s="200">
        <f t="shared" si="277"/>
        <v>0</v>
      </c>
      <c r="H365" s="200">
        <f t="shared" si="277"/>
        <v>1200</v>
      </c>
      <c r="I365" s="200">
        <f t="shared" si="277"/>
        <v>1200</v>
      </c>
      <c r="J365" s="200">
        <f t="shared" si="277"/>
        <v>1200</v>
      </c>
      <c r="K365" s="200">
        <f t="shared" si="277"/>
        <v>1200</v>
      </c>
      <c r="L365" s="100" t="s">
        <v>362</v>
      </c>
      <c r="M365" s="226"/>
    </row>
    <row r="366" spans="1:270" ht="49.5" customHeight="1" x14ac:dyDescent="0.2">
      <c r="A366" s="189"/>
      <c r="B366" s="98"/>
      <c r="C366" s="101"/>
      <c r="D366" s="186" t="s">
        <v>3</v>
      </c>
      <c r="E366" s="200">
        <v>0</v>
      </c>
      <c r="F366" s="200">
        <f>G366+H366+I366+J366+K366</f>
        <v>0</v>
      </c>
      <c r="G366" s="200">
        <v>0</v>
      </c>
      <c r="H366" s="200">
        <v>0</v>
      </c>
      <c r="I366" s="200">
        <v>0</v>
      </c>
      <c r="J366" s="200">
        <v>0</v>
      </c>
      <c r="K366" s="200">
        <v>0</v>
      </c>
      <c r="L366" s="101"/>
      <c r="M366" s="227"/>
    </row>
    <row r="367" spans="1:270" ht="60" customHeight="1" x14ac:dyDescent="0.2">
      <c r="A367" s="189"/>
      <c r="B367" s="98"/>
      <c r="C367" s="101"/>
      <c r="D367" s="186" t="s">
        <v>2</v>
      </c>
      <c r="E367" s="200">
        <v>0</v>
      </c>
      <c r="F367" s="200">
        <f>G367+H367+I367+J367+K367</f>
        <v>0</v>
      </c>
      <c r="G367" s="200">
        <v>0</v>
      </c>
      <c r="H367" s="200">
        <v>0</v>
      </c>
      <c r="I367" s="200">
        <v>0</v>
      </c>
      <c r="J367" s="200">
        <v>0</v>
      </c>
      <c r="K367" s="200">
        <v>0</v>
      </c>
      <c r="L367" s="101"/>
      <c r="M367" s="227"/>
    </row>
    <row r="368" spans="1:270" ht="73.5" customHeight="1" x14ac:dyDescent="0.2">
      <c r="A368" s="189"/>
      <c r="B368" s="98"/>
      <c r="C368" s="101"/>
      <c r="D368" s="186" t="s">
        <v>27</v>
      </c>
      <c r="E368" s="5">
        <v>0</v>
      </c>
      <c r="F368" s="200">
        <f>G368+H368+I368+J368+K368</f>
        <v>4800</v>
      </c>
      <c r="G368" s="5">
        <v>0</v>
      </c>
      <c r="H368" s="5">
        <v>1200</v>
      </c>
      <c r="I368" s="5">
        <v>1200</v>
      </c>
      <c r="J368" s="5">
        <v>1200</v>
      </c>
      <c r="K368" s="5">
        <v>1200</v>
      </c>
      <c r="L368" s="101"/>
      <c r="M368" s="227"/>
    </row>
    <row r="369" spans="1:13" ht="34.5" customHeight="1" x14ac:dyDescent="0.2">
      <c r="A369" s="190"/>
      <c r="B369" s="99"/>
      <c r="C369" s="102"/>
      <c r="D369" s="186" t="s">
        <v>0</v>
      </c>
      <c r="E369" s="200">
        <v>0</v>
      </c>
      <c r="F369" s="200">
        <f>G369+H369+I369+J369+K369</f>
        <v>0</v>
      </c>
      <c r="G369" s="200">
        <v>0</v>
      </c>
      <c r="H369" s="200">
        <v>0</v>
      </c>
      <c r="I369" s="200">
        <v>0</v>
      </c>
      <c r="J369" s="200">
        <v>0</v>
      </c>
      <c r="K369" s="200">
        <v>0</v>
      </c>
      <c r="L369" s="102"/>
      <c r="M369" s="228"/>
    </row>
    <row r="370" spans="1:13" ht="21.75" customHeight="1" x14ac:dyDescent="0.2">
      <c r="A370" s="188" t="s">
        <v>74</v>
      </c>
      <c r="B370" s="97" t="s">
        <v>250</v>
      </c>
      <c r="C370" s="108" t="s">
        <v>79</v>
      </c>
      <c r="D370" s="186" t="s">
        <v>4</v>
      </c>
      <c r="E370" s="200">
        <f t="shared" ref="E370" si="278">E371+E372+E373+E374</f>
        <v>0</v>
      </c>
      <c r="F370" s="200">
        <f>F371+F372+F373+F374</f>
        <v>450</v>
      </c>
      <c r="G370" s="200">
        <f>G371+G372+G373+G374</f>
        <v>100</v>
      </c>
      <c r="H370" s="200">
        <f t="shared" ref="H370:K370" si="279">H371+H372+H373+H374</f>
        <v>100</v>
      </c>
      <c r="I370" s="200">
        <f t="shared" si="279"/>
        <v>50</v>
      </c>
      <c r="J370" s="200">
        <f t="shared" si="279"/>
        <v>100</v>
      </c>
      <c r="K370" s="200">
        <f t="shared" si="279"/>
        <v>100</v>
      </c>
      <c r="L370" s="108" t="s">
        <v>104</v>
      </c>
      <c r="M370" s="133"/>
    </row>
    <row r="371" spans="1:13" ht="48" customHeight="1" x14ac:dyDescent="0.2">
      <c r="A371" s="189"/>
      <c r="B371" s="98"/>
      <c r="C371" s="108"/>
      <c r="D371" s="186" t="s">
        <v>3</v>
      </c>
      <c r="E371" s="200">
        <v>0</v>
      </c>
      <c r="F371" s="200">
        <f>G371+H371+I371+J371+K371</f>
        <v>0</v>
      </c>
      <c r="G371" s="200">
        <v>0</v>
      </c>
      <c r="H371" s="200">
        <v>0</v>
      </c>
      <c r="I371" s="200">
        <v>0</v>
      </c>
      <c r="J371" s="200">
        <v>0</v>
      </c>
      <c r="K371" s="200">
        <v>0</v>
      </c>
      <c r="L371" s="108"/>
      <c r="M371" s="133"/>
    </row>
    <row r="372" spans="1:13" ht="62.25" customHeight="1" x14ac:dyDescent="0.2">
      <c r="A372" s="189"/>
      <c r="B372" s="98"/>
      <c r="C372" s="108"/>
      <c r="D372" s="186" t="s">
        <v>2</v>
      </c>
      <c r="E372" s="200">
        <v>0</v>
      </c>
      <c r="F372" s="200">
        <f>G372+H372+I372+J372+K372</f>
        <v>0</v>
      </c>
      <c r="G372" s="200">
        <v>0</v>
      </c>
      <c r="H372" s="200">
        <v>0</v>
      </c>
      <c r="I372" s="200">
        <v>0</v>
      </c>
      <c r="J372" s="200">
        <v>0</v>
      </c>
      <c r="K372" s="200">
        <v>0</v>
      </c>
      <c r="L372" s="108"/>
      <c r="M372" s="133"/>
    </row>
    <row r="373" spans="1:13" ht="74.25" customHeight="1" x14ac:dyDescent="0.2">
      <c r="A373" s="189"/>
      <c r="B373" s="98"/>
      <c r="C373" s="108"/>
      <c r="D373" s="186" t="s">
        <v>27</v>
      </c>
      <c r="E373" s="204">
        <v>0</v>
      </c>
      <c r="F373" s="200">
        <f>G373+H373+I373+J373+K373</f>
        <v>450</v>
      </c>
      <c r="G373" s="204">
        <v>100</v>
      </c>
      <c r="H373" s="204">
        <v>100</v>
      </c>
      <c r="I373" s="204">
        <v>50</v>
      </c>
      <c r="J373" s="204">
        <v>100</v>
      </c>
      <c r="K373" s="204">
        <v>100</v>
      </c>
      <c r="L373" s="108"/>
      <c r="M373" s="133"/>
    </row>
    <row r="374" spans="1:13" ht="33.75" customHeight="1" x14ac:dyDescent="0.2">
      <c r="A374" s="190"/>
      <c r="B374" s="99"/>
      <c r="C374" s="108"/>
      <c r="D374" s="186" t="s">
        <v>0</v>
      </c>
      <c r="E374" s="200">
        <v>0</v>
      </c>
      <c r="F374" s="200">
        <f>G374+H374+I374+J374+K374</f>
        <v>0</v>
      </c>
      <c r="G374" s="200">
        <v>0</v>
      </c>
      <c r="H374" s="200">
        <v>0</v>
      </c>
      <c r="I374" s="200">
        <v>0</v>
      </c>
      <c r="J374" s="200">
        <v>0</v>
      </c>
      <c r="K374" s="200">
        <v>0</v>
      </c>
      <c r="L374" s="108"/>
      <c r="M374" s="133"/>
    </row>
    <row r="375" spans="1:13" ht="21" customHeight="1" x14ac:dyDescent="0.2">
      <c r="A375" s="188" t="s">
        <v>75</v>
      </c>
      <c r="B375" s="97" t="s">
        <v>377</v>
      </c>
      <c r="C375" s="108" t="s">
        <v>79</v>
      </c>
      <c r="D375" s="186" t="s">
        <v>4</v>
      </c>
      <c r="E375" s="200">
        <f t="shared" ref="E375" si="280">E376+E377+E378+E379</f>
        <v>0</v>
      </c>
      <c r="F375" s="200">
        <f>F376+F377+F378+F379</f>
        <v>150</v>
      </c>
      <c r="G375" s="200">
        <f>G376+G377+G378+G379</f>
        <v>0</v>
      </c>
      <c r="H375" s="200">
        <f t="shared" ref="H375:K375" si="281">H376+H377+H378+H379</f>
        <v>0</v>
      </c>
      <c r="I375" s="200">
        <f t="shared" si="281"/>
        <v>50</v>
      </c>
      <c r="J375" s="200">
        <f t="shared" si="281"/>
        <v>50</v>
      </c>
      <c r="K375" s="200">
        <f t="shared" si="281"/>
        <v>50</v>
      </c>
      <c r="L375" s="97" t="s">
        <v>104</v>
      </c>
      <c r="M375" s="133"/>
    </row>
    <row r="376" spans="1:13" ht="45.75" customHeight="1" x14ac:dyDescent="0.2">
      <c r="A376" s="189"/>
      <c r="B376" s="98"/>
      <c r="C376" s="108"/>
      <c r="D376" s="186" t="s">
        <v>3</v>
      </c>
      <c r="E376" s="200">
        <v>0</v>
      </c>
      <c r="F376" s="200">
        <f>G376+H376+I376+J376+K376</f>
        <v>0</v>
      </c>
      <c r="G376" s="200">
        <v>0</v>
      </c>
      <c r="H376" s="200">
        <v>0</v>
      </c>
      <c r="I376" s="200">
        <v>0</v>
      </c>
      <c r="J376" s="200">
        <v>0</v>
      </c>
      <c r="K376" s="200">
        <v>0</v>
      </c>
      <c r="L376" s="98"/>
      <c r="M376" s="133"/>
    </row>
    <row r="377" spans="1:13" ht="60" customHeight="1" x14ac:dyDescent="0.2">
      <c r="A377" s="189"/>
      <c r="B377" s="98"/>
      <c r="C377" s="108"/>
      <c r="D377" s="186" t="s">
        <v>2</v>
      </c>
      <c r="E377" s="200">
        <v>0</v>
      </c>
      <c r="F377" s="200">
        <f>G377+H377+I377+J377+K377</f>
        <v>0</v>
      </c>
      <c r="G377" s="200">
        <v>0</v>
      </c>
      <c r="H377" s="200">
        <v>0</v>
      </c>
      <c r="I377" s="200">
        <v>0</v>
      </c>
      <c r="J377" s="200">
        <v>0</v>
      </c>
      <c r="K377" s="200">
        <v>0</v>
      </c>
      <c r="L377" s="98"/>
      <c r="M377" s="133"/>
    </row>
    <row r="378" spans="1:13" ht="75" customHeight="1" x14ac:dyDescent="0.2">
      <c r="A378" s="189"/>
      <c r="B378" s="98"/>
      <c r="C378" s="108"/>
      <c r="D378" s="186" t="s">
        <v>27</v>
      </c>
      <c r="E378" s="204">
        <v>0</v>
      </c>
      <c r="F378" s="200">
        <f>G378+H378+I378+J378+K378</f>
        <v>150</v>
      </c>
      <c r="G378" s="204">
        <v>0</v>
      </c>
      <c r="H378" s="204">
        <v>0</v>
      </c>
      <c r="I378" s="204">
        <v>50</v>
      </c>
      <c r="J378" s="204">
        <v>50</v>
      </c>
      <c r="K378" s="204">
        <v>50</v>
      </c>
      <c r="L378" s="98"/>
      <c r="M378" s="133"/>
    </row>
    <row r="379" spans="1:13" ht="34.5" customHeight="1" x14ac:dyDescent="0.2">
      <c r="A379" s="190"/>
      <c r="B379" s="99"/>
      <c r="C379" s="108"/>
      <c r="D379" s="186" t="s">
        <v>0</v>
      </c>
      <c r="E379" s="200">
        <v>0</v>
      </c>
      <c r="F379" s="200">
        <f>G379+H379+I379+J379+K379</f>
        <v>0</v>
      </c>
      <c r="G379" s="200">
        <v>0</v>
      </c>
      <c r="H379" s="200">
        <v>0</v>
      </c>
      <c r="I379" s="200">
        <v>0</v>
      </c>
      <c r="J379" s="200">
        <v>0</v>
      </c>
      <c r="K379" s="200">
        <v>0</v>
      </c>
      <c r="L379" s="99"/>
      <c r="M379" s="133"/>
    </row>
    <row r="380" spans="1:13" ht="24" customHeight="1" x14ac:dyDescent="0.2">
      <c r="A380" s="188" t="s">
        <v>76</v>
      </c>
      <c r="B380" s="97" t="s">
        <v>251</v>
      </c>
      <c r="C380" s="108" t="s">
        <v>79</v>
      </c>
      <c r="D380" s="186" t="s">
        <v>4</v>
      </c>
      <c r="E380" s="200">
        <f t="shared" ref="E380" si="282">E381+E382+E383+E384</f>
        <v>0</v>
      </c>
      <c r="F380" s="200">
        <f>F381+F382+F383+F384</f>
        <v>200</v>
      </c>
      <c r="G380" s="200">
        <f>G381+G382+G383+G384</f>
        <v>50</v>
      </c>
      <c r="H380" s="200">
        <f t="shared" ref="H380:K380" si="283">H381+H382+H383+H384</f>
        <v>0</v>
      </c>
      <c r="I380" s="200">
        <f t="shared" si="283"/>
        <v>50</v>
      </c>
      <c r="J380" s="200">
        <f t="shared" si="283"/>
        <v>50</v>
      </c>
      <c r="K380" s="200">
        <f t="shared" si="283"/>
        <v>50</v>
      </c>
      <c r="L380" s="97" t="s">
        <v>104</v>
      </c>
      <c r="M380" s="226"/>
    </row>
    <row r="381" spans="1:13" ht="45" customHeight="1" x14ac:dyDescent="0.2">
      <c r="A381" s="189"/>
      <c r="B381" s="98"/>
      <c r="C381" s="108"/>
      <c r="D381" s="186" t="s">
        <v>3</v>
      </c>
      <c r="E381" s="200">
        <v>0</v>
      </c>
      <c r="F381" s="200">
        <f>G381+H381+I381+J381+K381</f>
        <v>0</v>
      </c>
      <c r="G381" s="200">
        <v>0</v>
      </c>
      <c r="H381" s="200">
        <v>0</v>
      </c>
      <c r="I381" s="200">
        <v>0</v>
      </c>
      <c r="J381" s="200">
        <v>0</v>
      </c>
      <c r="K381" s="200">
        <v>0</v>
      </c>
      <c r="L381" s="98"/>
      <c r="M381" s="227"/>
    </row>
    <row r="382" spans="1:13" ht="61.5" customHeight="1" x14ac:dyDescent="0.2">
      <c r="A382" s="189"/>
      <c r="B382" s="98"/>
      <c r="C382" s="108"/>
      <c r="D382" s="186" t="s">
        <v>2</v>
      </c>
      <c r="E382" s="200">
        <v>0</v>
      </c>
      <c r="F382" s="200">
        <f>G382+H382+I382+J382+K382</f>
        <v>0</v>
      </c>
      <c r="G382" s="200">
        <v>0</v>
      </c>
      <c r="H382" s="200">
        <v>0</v>
      </c>
      <c r="I382" s="200">
        <v>0</v>
      </c>
      <c r="J382" s="200">
        <v>0</v>
      </c>
      <c r="K382" s="200">
        <v>0</v>
      </c>
      <c r="L382" s="98"/>
      <c r="M382" s="227"/>
    </row>
    <row r="383" spans="1:13" ht="78" customHeight="1" x14ac:dyDescent="0.2">
      <c r="A383" s="189"/>
      <c r="B383" s="98"/>
      <c r="C383" s="108"/>
      <c r="D383" s="186" t="s">
        <v>27</v>
      </c>
      <c r="E383" s="204">
        <v>0</v>
      </c>
      <c r="F383" s="200">
        <f>G383+H383+I383+J383+K383</f>
        <v>200</v>
      </c>
      <c r="G383" s="204">
        <v>50</v>
      </c>
      <c r="H383" s="204">
        <v>0</v>
      </c>
      <c r="I383" s="204">
        <v>50</v>
      </c>
      <c r="J383" s="204">
        <v>50</v>
      </c>
      <c r="K383" s="204">
        <v>50</v>
      </c>
      <c r="L383" s="98"/>
      <c r="M383" s="227"/>
    </row>
    <row r="384" spans="1:13" ht="34.5" customHeight="1" x14ac:dyDescent="0.2">
      <c r="A384" s="190"/>
      <c r="B384" s="99"/>
      <c r="C384" s="108"/>
      <c r="D384" s="186" t="s">
        <v>0</v>
      </c>
      <c r="E384" s="200">
        <v>0</v>
      </c>
      <c r="F384" s="200">
        <f>G384+H384+I384+J384+K384</f>
        <v>0</v>
      </c>
      <c r="G384" s="200">
        <v>0</v>
      </c>
      <c r="H384" s="200">
        <v>0</v>
      </c>
      <c r="I384" s="200">
        <v>0</v>
      </c>
      <c r="J384" s="200">
        <v>0</v>
      </c>
      <c r="K384" s="200">
        <v>0</v>
      </c>
      <c r="L384" s="99"/>
      <c r="M384" s="228"/>
    </row>
    <row r="385" spans="1:13" ht="24" customHeight="1" x14ac:dyDescent="0.2">
      <c r="A385" s="188" t="s">
        <v>162</v>
      </c>
      <c r="B385" s="97" t="s">
        <v>252</v>
      </c>
      <c r="C385" s="108" t="s">
        <v>79</v>
      </c>
      <c r="D385" s="186" t="s">
        <v>4</v>
      </c>
      <c r="E385" s="200">
        <f t="shared" ref="E385:K385" si="284">E386+E387+E388+E389</f>
        <v>0</v>
      </c>
      <c r="F385" s="200">
        <f t="shared" si="284"/>
        <v>0</v>
      </c>
      <c r="G385" s="200">
        <f t="shared" si="284"/>
        <v>0</v>
      </c>
      <c r="H385" s="200">
        <f t="shared" si="284"/>
        <v>0</v>
      </c>
      <c r="I385" s="200">
        <f t="shared" si="284"/>
        <v>0</v>
      </c>
      <c r="J385" s="200">
        <f t="shared" si="284"/>
        <v>0</v>
      </c>
      <c r="K385" s="200">
        <f t="shared" si="284"/>
        <v>0</v>
      </c>
      <c r="L385" s="97" t="s">
        <v>104</v>
      </c>
      <c r="M385" s="226"/>
    </row>
    <row r="386" spans="1:13" ht="45" customHeight="1" x14ac:dyDescent="0.2">
      <c r="A386" s="189"/>
      <c r="B386" s="98"/>
      <c r="C386" s="108"/>
      <c r="D386" s="186" t="s">
        <v>3</v>
      </c>
      <c r="E386" s="200">
        <v>0</v>
      </c>
      <c r="F386" s="200">
        <f>G386+H386+I386+J386+K386</f>
        <v>0</v>
      </c>
      <c r="G386" s="200">
        <v>0</v>
      </c>
      <c r="H386" s="200">
        <v>0</v>
      </c>
      <c r="I386" s="200">
        <v>0</v>
      </c>
      <c r="J386" s="200">
        <v>0</v>
      </c>
      <c r="K386" s="200">
        <v>0</v>
      </c>
      <c r="L386" s="98"/>
      <c r="M386" s="227"/>
    </row>
    <row r="387" spans="1:13" ht="61.5" customHeight="1" x14ac:dyDescent="0.2">
      <c r="A387" s="189"/>
      <c r="B387" s="98"/>
      <c r="C387" s="108"/>
      <c r="D387" s="186" t="s">
        <v>2</v>
      </c>
      <c r="E387" s="200">
        <v>0</v>
      </c>
      <c r="F387" s="200">
        <f>G387+H387+I387+J387+K387</f>
        <v>0</v>
      </c>
      <c r="G387" s="200">
        <v>0</v>
      </c>
      <c r="H387" s="200">
        <v>0</v>
      </c>
      <c r="I387" s="200">
        <v>0</v>
      </c>
      <c r="J387" s="200">
        <v>0</v>
      </c>
      <c r="K387" s="200">
        <v>0</v>
      </c>
      <c r="L387" s="98"/>
      <c r="M387" s="227"/>
    </row>
    <row r="388" spans="1:13" ht="74.25" customHeight="1" x14ac:dyDescent="0.2">
      <c r="A388" s="189"/>
      <c r="B388" s="98"/>
      <c r="C388" s="108"/>
      <c r="D388" s="186" t="s">
        <v>27</v>
      </c>
      <c r="E388" s="204">
        <v>0</v>
      </c>
      <c r="F388" s="200">
        <f>G388+H388+I388+J388+K388</f>
        <v>0</v>
      </c>
      <c r="G388" s="204">
        <v>0</v>
      </c>
      <c r="H388" s="204">
        <v>0</v>
      </c>
      <c r="I388" s="204">
        <v>0</v>
      </c>
      <c r="J388" s="204">
        <v>0</v>
      </c>
      <c r="K388" s="204">
        <v>0</v>
      </c>
      <c r="L388" s="98"/>
      <c r="M388" s="227"/>
    </row>
    <row r="389" spans="1:13" ht="34.5" customHeight="1" x14ac:dyDescent="0.2">
      <c r="A389" s="190"/>
      <c r="B389" s="99"/>
      <c r="C389" s="108"/>
      <c r="D389" s="186" t="s">
        <v>0</v>
      </c>
      <c r="E389" s="200">
        <v>0</v>
      </c>
      <c r="F389" s="200">
        <f>G389+H389+I389+J389+K389</f>
        <v>0</v>
      </c>
      <c r="G389" s="200">
        <v>0</v>
      </c>
      <c r="H389" s="200">
        <v>0</v>
      </c>
      <c r="I389" s="200">
        <v>0</v>
      </c>
      <c r="J389" s="200">
        <v>0</v>
      </c>
      <c r="K389" s="200">
        <v>0</v>
      </c>
      <c r="L389" s="99"/>
      <c r="M389" s="228"/>
    </row>
    <row r="390" spans="1:13" ht="23.25" customHeight="1" x14ac:dyDescent="0.2">
      <c r="A390" s="188" t="s">
        <v>378</v>
      </c>
      <c r="B390" s="97" t="s">
        <v>379</v>
      </c>
      <c r="C390" s="100" t="s">
        <v>79</v>
      </c>
      <c r="D390" s="186" t="s">
        <v>4</v>
      </c>
      <c r="E390" s="200">
        <f t="shared" ref="E390" si="285">E391+E392+E393+E394</f>
        <v>0</v>
      </c>
      <c r="F390" s="200">
        <f>F391+F392+F393+F394</f>
        <v>5730</v>
      </c>
      <c r="G390" s="200">
        <f>G391+G392+G393+G394</f>
        <v>0</v>
      </c>
      <c r="H390" s="200">
        <f t="shared" ref="H390:K390" si="286">H391+H392+H393+H394</f>
        <v>0</v>
      </c>
      <c r="I390" s="200">
        <f t="shared" si="286"/>
        <v>1890</v>
      </c>
      <c r="J390" s="200">
        <f t="shared" si="286"/>
        <v>1920</v>
      </c>
      <c r="K390" s="200">
        <f t="shared" si="286"/>
        <v>1920</v>
      </c>
      <c r="L390" s="97" t="s">
        <v>104</v>
      </c>
      <c r="M390" s="229"/>
    </row>
    <row r="391" spans="1:13" ht="48.75" customHeight="1" x14ac:dyDescent="0.2">
      <c r="A391" s="189"/>
      <c r="B391" s="98"/>
      <c r="C391" s="101"/>
      <c r="D391" s="186" t="s">
        <v>3</v>
      </c>
      <c r="E391" s="200">
        <v>0</v>
      </c>
      <c r="F391" s="200">
        <f>G391+H391+I391+J391+K391</f>
        <v>0</v>
      </c>
      <c r="G391" s="200">
        <v>0</v>
      </c>
      <c r="H391" s="200">
        <v>0</v>
      </c>
      <c r="I391" s="200">
        <v>0</v>
      </c>
      <c r="J391" s="200">
        <v>0</v>
      </c>
      <c r="K391" s="200">
        <v>0</v>
      </c>
      <c r="L391" s="98"/>
      <c r="M391" s="229"/>
    </row>
    <row r="392" spans="1:13" ht="59.25" customHeight="1" x14ac:dyDescent="0.2">
      <c r="A392" s="189"/>
      <c r="B392" s="98"/>
      <c r="C392" s="101"/>
      <c r="D392" s="186" t="s">
        <v>2</v>
      </c>
      <c r="E392" s="200">
        <v>0</v>
      </c>
      <c r="F392" s="200">
        <f>G392+H392+I392+J392+K392</f>
        <v>0</v>
      </c>
      <c r="G392" s="200">
        <v>0</v>
      </c>
      <c r="H392" s="200">
        <v>0</v>
      </c>
      <c r="I392" s="200">
        <v>0</v>
      </c>
      <c r="J392" s="200">
        <v>0</v>
      </c>
      <c r="K392" s="200">
        <v>0</v>
      </c>
      <c r="L392" s="98"/>
      <c r="M392" s="229"/>
    </row>
    <row r="393" spans="1:13" ht="78.75" customHeight="1" x14ac:dyDescent="0.2">
      <c r="A393" s="189"/>
      <c r="B393" s="98"/>
      <c r="C393" s="101"/>
      <c r="D393" s="186" t="s">
        <v>27</v>
      </c>
      <c r="E393" s="204">
        <v>0</v>
      </c>
      <c r="F393" s="200">
        <f>G393+H393+I393+J393+K393</f>
        <v>5730</v>
      </c>
      <c r="G393" s="200">
        <v>0</v>
      </c>
      <c r="H393" s="200">
        <v>0</v>
      </c>
      <c r="I393" s="200">
        <v>1890</v>
      </c>
      <c r="J393" s="5">
        <v>1920</v>
      </c>
      <c r="K393" s="5">
        <v>1920</v>
      </c>
      <c r="L393" s="98"/>
      <c r="M393" s="229"/>
    </row>
    <row r="394" spans="1:13" ht="34.5" customHeight="1" x14ac:dyDescent="0.2">
      <c r="A394" s="190"/>
      <c r="B394" s="99"/>
      <c r="C394" s="102"/>
      <c r="D394" s="186" t="s">
        <v>0</v>
      </c>
      <c r="E394" s="200">
        <v>0</v>
      </c>
      <c r="F394" s="200">
        <f>G394+H394+I394+J394+K394</f>
        <v>0</v>
      </c>
      <c r="G394" s="200">
        <v>0</v>
      </c>
      <c r="H394" s="200">
        <v>0</v>
      </c>
      <c r="I394" s="200">
        <v>0</v>
      </c>
      <c r="J394" s="200">
        <v>0</v>
      </c>
      <c r="K394" s="200">
        <v>0</v>
      </c>
      <c r="L394" s="99"/>
      <c r="M394" s="229"/>
    </row>
    <row r="395" spans="1:13" ht="15" x14ac:dyDescent="0.2">
      <c r="A395" s="185"/>
      <c r="B395" s="191" t="s">
        <v>134</v>
      </c>
      <c r="C395" s="108" t="s">
        <v>79</v>
      </c>
      <c r="D395" s="186" t="s">
        <v>4</v>
      </c>
      <c r="E395" s="200">
        <f>E396+E397+E398+E399</f>
        <v>500</v>
      </c>
      <c r="F395" s="200">
        <f>F396+F397+F398+F399</f>
        <v>18160</v>
      </c>
      <c r="G395" s="200">
        <f>G396+G397+G398+G399</f>
        <v>1280</v>
      </c>
      <c r="H395" s="200">
        <f t="shared" ref="H395:K395" si="287">H396+H397+H398+H399</f>
        <v>3940</v>
      </c>
      <c r="I395" s="200">
        <f t="shared" si="287"/>
        <v>4240</v>
      </c>
      <c r="J395" s="200">
        <f t="shared" si="287"/>
        <v>4350</v>
      </c>
      <c r="K395" s="200">
        <f t="shared" si="287"/>
        <v>4350</v>
      </c>
      <c r="L395" s="104"/>
      <c r="M395" s="104"/>
    </row>
    <row r="396" spans="1:13" ht="45.75" customHeight="1" x14ac:dyDescent="0.2">
      <c r="A396" s="185"/>
      <c r="B396" s="192"/>
      <c r="C396" s="108"/>
      <c r="D396" s="186" t="s">
        <v>3</v>
      </c>
      <c r="E396" s="200">
        <f>E341</f>
        <v>0</v>
      </c>
      <c r="F396" s="200">
        <f>G396+H396+I396+J396+K396</f>
        <v>0</v>
      </c>
      <c r="G396" s="200">
        <f t="shared" ref="G396:K399" si="288">G341</f>
        <v>0</v>
      </c>
      <c r="H396" s="200">
        <f t="shared" si="288"/>
        <v>0</v>
      </c>
      <c r="I396" s="200">
        <f t="shared" si="288"/>
        <v>0</v>
      </c>
      <c r="J396" s="200">
        <f t="shared" si="288"/>
        <v>0</v>
      </c>
      <c r="K396" s="200">
        <f t="shared" si="288"/>
        <v>0</v>
      </c>
      <c r="L396" s="105"/>
      <c r="M396" s="105"/>
    </row>
    <row r="397" spans="1:13" ht="63" customHeight="1" x14ac:dyDescent="0.2">
      <c r="A397" s="185"/>
      <c r="B397" s="192"/>
      <c r="C397" s="108"/>
      <c r="D397" s="186" t="s">
        <v>2</v>
      </c>
      <c r="E397" s="200">
        <f>E342</f>
        <v>0</v>
      </c>
      <c r="F397" s="200">
        <f>G397+H397+I397+J397+K397</f>
        <v>0</v>
      </c>
      <c r="G397" s="200">
        <f t="shared" si="288"/>
        <v>0</v>
      </c>
      <c r="H397" s="200">
        <f t="shared" si="288"/>
        <v>0</v>
      </c>
      <c r="I397" s="200">
        <f t="shared" si="288"/>
        <v>0</v>
      </c>
      <c r="J397" s="200">
        <f t="shared" si="288"/>
        <v>0</v>
      </c>
      <c r="K397" s="200">
        <f t="shared" si="288"/>
        <v>0</v>
      </c>
      <c r="L397" s="105"/>
      <c r="M397" s="105"/>
    </row>
    <row r="398" spans="1:13" ht="81.75" customHeight="1" x14ac:dyDescent="0.2">
      <c r="A398" s="185"/>
      <c r="B398" s="192"/>
      <c r="C398" s="108"/>
      <c r="D398" s="186" t="s">
        <v>27</v>
      </c>
      <c r="E398" s="200">
        <f>E343</f>
        <v>500</v>
      </c>
      <c r="F398" s="200">
        <f>G398+H398+I398+J398+K398</f>
        <v>18160</v>
      </c>
      <c r="G398" s="200">
        <f t="shared" si="288"/>
        <v>1280</v>
      </c>
      <c r="H398" s="200">
        <f t="shared" si="288"/>
        <v>3940</v>
      </c>
      <c r="I398" s="200">
        <f t="shared" si="288"/>
        <v>4240</v>
      </c>
      <c r="J398" s="200">
        <f t="shared" si="288"/>
        <v>4350</v>
      </c>
      <c r="K398" s="200">
        <f t="shared" si="288"/>
        <v>4350</v>
      </c>
      <c r="L398" s="105"/>
      <c r="M398" s="105"/>
    </row>
    <row r="399" spans="1:13" ht="30" x14ac:dyDescent="0.2">
      <c r="A399" s="185"/>
      <c r="B399" s="193"/>
      <c r="C399" s="108"/>
      <c r="D399" s="186" t="s">
        <v>0</v>
      </c>
      <c r="E399" s="200">
        <f>E344</f>
        <v>0</v>
      </c>
      <c r="F399" s="200">
        <f>G399+H399+I399+J399+K399</f>
        <v>0</v>
      </c>
      <c r="G399" s="200">
        <f t="shared" si="288"/>
        <v>0</v>
      </c>
      <c r="H399" s="200">
        <f t="shared" si="288"/>
        <v>0</v>
      </c>
      <c r="I399" s="200">
        <f t="shared" si="288"/>
        <v>0</v>
      </c>
      <c r="J399" s="200">
        <f t="shared" si="288"/>
        <v>0</v>
      </c>
      <c r="K399" s="200">
        <f t="shared" si="288"/>
        <v>0</v>
      </c>
      <c r="L399" s="106"/>
      <c r="M399" s="106"/>
    </row>
    <row r="400" spans="1:13" ht="31.5" customHeight="1" x14ac:dyDescent="0.2">
      <c r="A400" s="108" t="s">
        <v>253</v>
      </c>
      <c r="B400" s="108"/>
      <c r="C400" s="108"/>
      <c r="D400" s="108"/>
      <c r="E400" s="108"/>
      <c r="F400" s="108"/>
      <c r="G400" s="108"/>
      <c r="H400" s="108"/>
      <c r="I400" s="108"/>
      <c r="J400" s="108"/>
      <c r="K400" s="108"/>
      <c r="L400" s="108"/>
      <c r="M400" s="108"/>
    </row>
    <row r="401" spans="1:13" ht="15" customHeight="1" x14ac:dyDescent="0.2">
      <c r="A401" s="185" t="s">
        <v>26</v>
      </c>
      <c r="B401" s="97" t="s">
        <v>254</v>
      </c>
      <c r="C401" s="108" t="s">
        <v>79</v>
      </c>
      <c r="D401" s="186" t="s">
        <v>4</v>
      </c>
      <c r="E401" s="200">
        <f>E402+E403+E404+E405</f>
        <v>0</v>
      </c>
      <c r="F401" s="200">
        <f>F402+F403+F404+F405</f>
        <v>4000</v>
      </c>
      <c r="G401" s="200">
        <f>G402+G403+G404+G405</f>
        <v>0</v>
      </c>
      <c r="H401" s="200">
        <f t="shared" ref="H401:K401" si="289">H402+H403+H404+H405</f>
        <v>1000</v>
      </c>
      <c r="I401" s="200">
        <f t="shared" si="289"/>
        <v>1000</v>
      </c>
      <c r="J401" s="200">
        <f t="shared" si="289"/>
        <v>1000</v>
      </c>
      <c r="K401" s="200">
        <f t="shared" si="289"/>
        <v>1000</v>
      </c>
      <c r="L401" s="108"/>
      <c r="M401" s="97" t="s">
        <v>380</v>
      </c>
    </row>
    <row r="402" spans="1:13" ht="45.75" customHeight="1" x14ac:dyDescent="0.2">
      <c r="A402" s="185"/>
      <c r="B402" s="98"/>
      <c r="C402" s="108"/>
      <c r="D402" s="186" t="s">
        <v>3</v>
      </c>
      <c r="E402" s="200">
        <f>E407</f>
        <v>0</v>
      </c>
      <c r="F402" s="200">
        <f>G402+H402+I402+J402+K402</f>
        <v>0</v>
      </c>
      <c r="G402" s="200">
        <f>G407</f>
        <v>0</v>
      </c>
      <c r="H402" s="200">
        <f t="shared" ref="H402:K402" si="290">H407</f>
        <v>0</v>
      </c>
      <c r="I402" s="200">
        <f t="shared" si="290"/>
        <v>0</v>
      </c>
      <c r="J402" s="200">
        <f t="shared" si="290"/>
        <v>0</v>
      </c>
      <c r="K402" s="200">
        <f t="shared" si="290"/>
        <v>0</v>
      </c>
      <c r="L402" s="108"/>
      <c r="M402" s="98"/>
    </row>
    <row r="403" spans="1:13" ht="65.25" customHeight="1" x14ac:dyDescent="0.2">
      <c r="A403" s="185"/>
      <c r="B403" s="98"/>
      <c r="C403" s="108"/>
      <c r="D403" s="186" t="s">
        <v>2</v>
      </c>
      <c r="E403" s="200">
        <f>E408</f>
        <v>0</v>
      </c>
      <c r="F403" s="200">
        <f>G403+H403+I403+J403+K403</f>
        <v>0</v>
      </c>
      <c r="G403" s="200">
        <f>G408</f>
        <v>0</v>
      </c>
      <c r="H403" s="200">
        <f t="shared" ref="H403:K403" si="291">H408</f>
        <v>0</v>
      </c>
      <c r="I403" s="200">
        <f t="shared" si="291"/>
        <v>0</v>
      </c>
      <c r="J403" s="200">
        <f t="shared" si="291"/>
        <v>0</v>
      </c>
      <c r="K403" s="200">
        <f t="shared" si="291"/>
        <v>0</v>
      </c>
      <c r="L403" s="108"/>
      <c r="M403" s="98"/>
    </row>
    <row r="404" spans="1:13" ht="77.25" customHeight="1" x14ac:dyDescent="0.2">
      <c r="A404" s="185"/>
      <c r="B404" s="98"/>
      <c r="C404" s="108"/>
      <c r="D404" s="186" t="s">
        <v>27</v>
      </c>
      <c r="E404" s="200">
        <f>E409</f>
        <v>0</v>
      </c>
      <c r="F404" s="200">
        <f>G404+H404+I404+J404+K404</f>
        <v>4000</v>
      </c>
      <c r="G404" s="200">
        <f>G409</f>
        <v>0</v>
      </c>
      <c r="H404" s="200">
        <f t="shared" ref="H404:K404" si="292">H409</f>
        <v>1000</v>
      </c>
      <c r="I404" s="200">
        <f t="shared" si="292"/>
        <v>1000</v>
      </c>
      <c r="J404" s="200">
        <f t="shared" si="292"/>
        <v>1000</v>
      </c>
      <c r="K404" s="200">
        <f t="shared" si="292"/>
        <v>1000</v>
      </c>
      <c r="L404" s="108"/>
      <c r="M404" s="98"/>
    </row>
    <row r="405" spans="1:13" ht="32.25" customHeight="1" x14ac:dyDescent="0.2">
      <c r="A405" s="185"/>
      <c r="B405" s="99"/>
      <c r="C405" s="108"/>
      <c r="D405" s="186" t="s">
        <v>0</v>
      </c>
      <c r="E405" s="200">
        <f>E410</f>
        <v>0</v>
      </c>
      <c r="F405" s="200">
        <f>G405+H405+I405+J405+K405</f>
        <v>0</v>
      </c>
      <c r="G405" s="200">
        <f>G410</f>
        <v>0</v>
      </c>
      <c r="H405" s="200">
        <f t="shared" ref="H405:K405" si="293">H410</f>
        <v>0</v>
      </c>
      <c r="I405" s="200">
        <f t="shared" si="293"/>
        <v>0</v>
      </c>
      <c r="J405" s="200">
        <f t="shared" si="293"/>
        <v>0</v>
      </c>
      <c r="K405" s="200">
        <f t="shared" si="293"/>
        <v>0</v>
      </c>
      <c r="L405" s="108"/>
      <c r="M405" s="99"/>
    </row>
    <row r="406" spans="1:13" ht="15" customHeight="1" x14ac:dyDescent="0.2">
      <c r="A406" s="185" t="s">
        <v>25</v>
      </c>
      <c r="B406" s="107" t="s">
        <v>381</v>
      </c>
      <c r="C406" s="108" t="s">
        <v>79</v>
      </c>
      <c r="D406" s="186" t="s">
        <v>4</v>
      </c>
      <c r="E406" s="200">
        <f>E407+E408+E409+E410</f>
        <v>0</v>
      </c>
      <c r="F406" s="200">
        <f>F407+F408+F409+F410</f>
        <v>4000</v>
      </c>
      <c r="G406" s="200">
        <f>G407+G408+G409+G410</f>
        <v>0</v>
      </c>
      <c r="H406" s="200">
        <f t="shared" ref="H406" si="294">H407+H408+H409+H410</f>
        <v>1000</v>
      </c>
      <c r="I406" s="200">
        <f t="shared" ref="I406" si="295">I407+I408+I409+I410</f>
        <v>1000</v>
      </c>
      <c r="J406" s="200">
        <f t="shared" ref="J406" si="296">J407+J408+J409+J410</f>
        <v>1000</v>
      </c>
      <c r="K406" s="200">
        <f t="shared" ref="K406" si="297">K407+K408+K409+K410</f>
        <v>1000</v>
      </c>
      <c r="L406" s="108" t="s">
        <v>104</v>
      </c>
      <c r="M406" s="108"/>
    </row>
    <row r="407" spans="1:13" ht="45" customHeight="1" x14ac:dyDescent="0.2">
      <c r="A407" s="185"/>
      <c r="B407" s="107"/>
      <c r="C407" s="108"/>
      <c r="D407" s="186" t="s">
        <v>3</v>
      </c>
      <c r="E407" s="200">
        <v>0</v>
      </c>
      <c r="F407" s="200">
        <f>G407+H407+I407+J407+K407</f>
        <v>0</v>
      </c>
      <c r="G407" s="200">
        <v>0</v>
      </c>
      <c r="H407" s="200">
        <v>0</v>
      </c>
      <c r="I407" s="200">
        <v>0</v>
      </c>
      <c r="J407" s="200">
        <v>0</v>
      </c>
      <c r="K407" s="200">
        <v>0</v>
      </c>
      <c r="L407" s="108"/>
      <c r="M407" s="108"/>
    </row>
    <row r="408" spans="1:13" ht="60.75" customHeight="1" x14ac:dyDescent="0.2">
      <c r="A408" s="185"/>
      <c r="B408" s="107"/>
      <c r="C408" s="108"/>
      <c r="D408" s="186" t="s">
        <v>2</v>
      </c>
      <c r="E408" s="200">
        <v>0</v>
      </c>
      <c r="F408" s="200">
        <f>G408+H408+I408+J408+K408</f>
        <v>0</v>
      </c>
      <c r="G408" s="200">
        <v>0</v>
      </c>
      <c r="H408" s="200">
        <v>0</v>
      </c>
      <c r="I408" s="200">
        <v>0</v>
      </c>
      <c r="J408" s="200">
        <v>0</v>
      </c>
      <c r="K408" s="200">
        <v>0</v>
      </c>
      <c r="L408" s="108"/>
      <c r="M408" s="108"/>
    </row>
    <row r="409" spans="1:13" ht="75.75" customHeight="1" x14ac:dyDescent="0.2">
      <c r="A409" s="185"/>
      <c r="B409" s="107"/>
      <c r="C409" s="108"/>
      <c r="D409" s="186" t="s">
        <v>27</v>
      </c>
      <c r="E409" s="204">
        <v>0</v>
      </c>
      <c r="F409" s="200">
        <f>G409+H409+I409+J409+K409</f>
        <v>4000</v>
      </c>
      <c r="G409" s="204">
        <v>0</v>
      </c>
      <c r="H409" s="204">
        <v>1000</v>
      </c>
      <c r="I409" s="204">
        <v>1000</v>
      </c>
      <c r="J409" s="204">
        <v>1000</v>
      </c>
      <c r="K409" s="204">
        <v>1000</v>
      </c>
      <c r="L409" s="108"/>
      <c r="M409" s="108"/>
    </row>
    <row r="410" spans="1:13" ht="30.75" customHeight="1" x14ac:dyDescent="0.2">
      <c r="A410" s="185"/>
      <c r="B410" s="107"/>
      <c r="C410" s="108"/>
      <c r="D410" s="186" t="s">
        <v>0</v>
      </c>
      <c r="E410" s="200">
        <v>0</v>
      </c>
      <c r="F410" s="200">
        <f>G410+H410+I410+J410+K410</f>
        <v>0</v>
      </c>
      <c r="G410" s="200">
        <v>0</v>
      </c>
      <c r="H410" s="200">
        <v>0</v>
      </c>
      <c r="I410" s="200">
        <v>0</v>
      </c>
      <c r="J410" s="200">
        <v>0</v>
      </c>
      <c r="K410" s="200">
        <v>0</v>
      </c>
      <c r="L410" s="108"/>
      <c r="M410" s="108"/>
    </row>
    <row r="411" spans="1:13" ht="18" customHeight="1" x14ac:dyDescent="0.2">
      <c r="A411" s="188" t="s">
        <v>20</v>
      </c>
      <c r="B411" s="97" t="s">
        <v>255</v>
      </c>
      <c r="C411" s="108" t="s">
        <v>79</v>
      </c>
      <c r="D411" s="186" t="s">
        <v>4</v>
      </c>
      <c r="E411" s="230">
        <f>E412+E413+E414+E415</f>
        <v>4330</v>
      </c>
      <c r="F411" s="230">
        <f>F412+F413+F414+F415</f>
        <v>3950</v>
      </c>
      <c r="G411" s="230">
        <f>G412+G413+G414+G415</f>
        <v>0</v>
      </c>
      <c r="H411" s="230">
        <f t="shared" ref="H411:K411" si="298">H412+H413+H414+H415</f>
        <v>500</v>
      </c>
      <c r="I411" s="230">
        <f t="shared" si="298"/>
        <v>750</v>
      </c>
      <c r="J411" s="230">
        <f t="shared" si="298"/>
        <v>1350</v>
      </c>
      <c r="K411" s="230">
        <f t="shared" si="298"/>
        <v>1350</v>
      </c>
      <c r="L411" s="108"/>
      <c r="M411" s="97" t="s">
        <v>382</v>
      </c>
    </row>
    <row r="412" spans="1:13" ht="45" x14ac:dyDescent="0.2">
      <c r="A412" s="189"/>
      <c r="B412" s="98"/>
      <c r="C412" s="108"/>
      <c r="D412" s="186" t="s">
        <v>3</v>
      </c>
      <c r="E412" s="230">
        <f>E417+E422+E427</f>
        <v>0</v>
      </c>
      <c r="F412" s="230">
        <f>G412+H412+I412+J412+K412</f>
        <v>0</v>
      </c>
      <c r="G412" s="230">
        <f>G422+G427</f>
        <v>0</v>
      </c>
      <c r="H412" s="230">
        <f t="shared" ref="H412:K412" si="299">H422+H427</f>
        <v>0</v>
      </c>
      <c r="I412" s="230">
        <f t="shared" si="299"/>
        <v>0</v>
      </c>
      <c r="J412" s="230">
        <f t="shared" si="299"/>
        <v>0</v>
      </c>
      <c r="K412" s="230">
        <f t="shared" si="299"/>
        <v>0</v>
      </c>
      <c r="L412" s="108"/>
      <c r="M412" s="98"/>
    </row>
    <row r="413" spans="1:13" ht="61.5" customHeight="1" x14ac:dyDescent="0.2">
      <c r="A413" s="189"/>
      <c r="B413" s="98"/>
      <c r="C413" s="108"/>
      <c r="D413" s="186" t="s">
        <v>2</v>
      </c>
      <c r="E413" s="230">
        <f>E418+E423+E428</f>
        <v>0</v>
      </c>
      <c r="F413" s="230">
        <f>G413+H413+I413+J413+K413</f>
        <v>0</v>
      </c>
      <c r="G413" s="230">
        <f>G418+G423+G428</f>
        <v>0</v>
      </c>
      <c r="H413" s="230">
        <f t="shared" ref="H413:K413" si="300">H418+H423+H428</f>
        <v>0</v>
      </c>
      <c r="I413" s="230">
        <f t="shared" si="300"/>
        <v>0</v>
      </c>
      <c r="J413" s="230">
        <f t="shared" si="300"/>
        <v>0</v>
      </c>
      <c r="K413" s="230">
        <f t="shared" si="300"/>
        <v>0</v>
      </c>
      <c r="L413" s="108"/>
      <c r="M413" s="98"/>
    </row>
    <row r="414" spans="1:13" ht="79.5" customHeight="1" x14ac:dyDescent="0.2">
      <c r="A414" s="189"/>
      <c r="B414" s="98"/>
      <c r="C414" s="108"/>
      <c r="D414" s="186" t="s">
        <v>27</v>
      </c>
      <c r="E414" s="230">
        <f>E419+E424+E429</f>
        <v>4330</v>
      </c>
      <c r="F414" s="230">
        <f>G414+H414+I414+J414+K414</f>
        <v>3950</v>
      </c>
      <c r="G414" s="230">
        <f>G419+G424+G429</f>
        <v>0</v>
      </c>
      <c r="H414" s="230">
        <f t="shared" ref="H414:K414" si="301">H419+H424+H429</f>
        <v>500</v>
      </c>
      <c r="I414" s="230">
        <f t="shared" si="301"/>
        <v>750</v>
      </c>
      <c r="J414" s="230">
        <f t="shared" si="301"/>
        <v>1350</v>
      </c>
      <c r="K414" s="230">
        <f t="shared" si="301"/>
        <v>1350</v>
      </c>
      <c r="L414" s="108"/>
      <c r="M414" s="98"/>
    </row>
    <row r="415" spans="1:13" ht="31.5" customHeight="1" x14ac:dyDescent="0.2">
      <c r="A415" s="190"/>
      <c r="B415" s="99"/>
      <c r="C415" s="108"/>
      <c r="D415" s="186" t="s">
        <v>0</v>
      </c>
      <c r="E415" s="230">
        <f>E420+E425+E430</f>
        <v>0</v>
      </c>
      <c r="F415" s="230">
        <f>G415+H415+I415+J415+K415</f>
        <v>0</v>
      </c>
      <c r="G415" s="230">
        <f>G420+G425+G430</f>
        <v>0</v>
      </c>
      <c r="H415" s="230">
        <f t="shared" ref="H415:K415" si="302">H420+H425+H430</f>
        <v>0</v>
      </c>
      <c r="I415" s="230">
        <f t="shared" si="302"/>
        <v>0</v>
      </c>
      <c r="J415" s="230">
        <f t="shared" si="302"/>
        <v>0</v>
      </c>
      <c r="K415" s="230">
        <f t="shared" si="302"/>
        <v>0</v>
      </c>
      <c r="L415" s="108"/>
      <c r="M415" s="99"/>
    </row>
    <row r="416" spans="1:13" ht="20.25" customHeight="1" x14ac:dyDescent="0.2">
      <c r="A416" s="185" t="s">
        <v>19</v>
      </c>
      <c r="B416" s="107" t="s">
        <v>256</v>
      </c>
      <c r="C416" s="108" t="s">
        <v>79</v>
      </c>
      <c r="D416" s="186" t="s">
        <v>4</v>
      </c>
      <c r="E416" s="200">
        <f t="shared" ref="E416" si="303">E417+E418+E419+E420</f>
        <v>0</v>
      </c>
      <c r="F416" s="200">
        <f>F417+F418+F419+F420</f>
        <v>0</v>
      </c>
      <c r="G416" s="200">
        <f>G417+G418+G419+G420</f>
        <v>0</v>
      </c>
      <c r="H416" s="200">
        <f t="shared" ref="H416" si="304">H417+H418+H419+H420</f>
        <v>0</v>
      </c>
      <c r="I416" s="200">
        <f t="shared" ref="I416" si="305">I417+I418+I419+I420</f>
        <v>0</v>
      </c>
      <c r="J416" s="200">
        <f t="shared" ref="J416" si="306">J417+J418+J419+J420</f>
        <v>0</v>
      </c>
      <c r="K416" s="200">
        <f t="shared" ref="K416" si="307">K417+K418+K419+K420</f>
        <v>0</v>
      </c>
      <c r="L416" s="108" t="s">
        <v>104</v>
      </c>
      <c r="M416" s="108"/>
    </row>
    <row r="417" spans="1:215" ht="48" customHeight="1" x14ac:dyDescent="0.2">
      <c r="A417" s="185"/>
      <c r="B417" s="107"/>
      <c r="C417" s="108"/>
      <c r="D417" s="186" t="s">
        <v>3</v>
      </c>
      <c r="E417" s="200">
        <v>0</v>
      </c>
      <c r="F417" s="200">
        <f>G417+H417+I417+J417+K417</f>
        <v>0</v>
      </c>
      <c r="G417" s="200">
        <v>0</v>
      </c>
      <c r="H417" s="200">
        <v>0</v>
      </c>
      <c r="I417" s="200">
        <v>0</v>
      </c>
      <c r="J417" s="200">
        <v>0</v>
      </c>
      <c r="K417" s="200">
        <v>0</v>
      </c>
      <c r="L417" s="108"/>
      <c r="M417" s="108"/>
    </row>
    <row r="418" spans="1:215" ht="67.5" customHeight="1" x14ac:dyDescent="0.2">
      <c r="A418" s="185"/>
      <c r="B418" s="107"/>
      <c r="C418" s="108"/>
      <c r="D418" s="186" t="s">
        <v>2</v>
      </c>
      <c r="E418" s="200">
        <v>0</v>
      </c>
      <c r="F418" s="200">
        <f>G418+H418+I418+J418+K418</f>
        <v>0</v>
      </c>
      <c r="G418" s="200">
        <v>0</v>
      </c>
      <c r="H418" s="200">
        <v>0</v>
      </c>
      <c r="I418" s="200">
        <v>0</v>
      </c>
      <c r="J418" s="200">
        <v>0</v>
      </c>
      <c r="K418" s="200">
        <v>0</v>
      </c>
      <c r="L418" s="108"/>
      <c r="M418" s="108"/>
    </row>
    <row r="419" spans="1:215" ht="73.5" customHeight="1" x14ac:dyDescent="0.2">
      <c r="A419" s="185"/>
      <c r="B419" s="107"/>
      <c r="C419" s="108"/>
      <c r="D419" s="186" t="s">
        <v>27</v>
      </c>
      <c r="E419" s="204">
        <v>0</v>
      </c>
      <c r="F419" s="200">
        <f>G419+H419+I419+J419+K419</f>
        <v>0</v>
      </c>
      <c r="G419" s="204">
        <v>0</v>
      </c>
      <c r="H419" s="204">
        <v>0</v>
      </c>
      <c r="I419" s="204">
        <v>0</v>
      </c>
      <c r="J419" s="204">
        <v>0</v>
      </c>
      <c r="K419" s="204">
        <v>0</v>
      </c>
      <c r="L419" s="108"/>
      <c r="M419" s="108"/>
    </row>
    <row r="420" spans="1:215" ht="39" customHeight="1" x14ac:dyDescent="0.2">
      <c r="A420" s="185"/>
      <c r="B420" s="107"/>
      <c r="C420" s="108"/>
      <c r="D420" s="186" t="s">
        <v>0</v>
      </c>
      <c r="E420" s="200">
        <v>0</v>
      </c>
      <c r="F420" s="200">
        <f>G420+H420+I420+J420+K420</f>
        <v>0</v>
      </c>
      <c r="G420" s="200">
        <v>0</v>
      </c>
      <c r="H420" s="200">
        <v>0</v>
      </c>
      <c r="I420" s="200">
        <v>0</v>
      </c>
      <c r="J420" s="200">
        <v>0</v>
      </c>
      <c r="K420" s="200">
        <v>0</v>
      </c>
      <c r="L420" s="108"/>
      <c r="M420" s="108"/>
    </row>
    <row r="421" spans="1:215" ht="23.25" customHeight="1" x14ac:dyDescent="0.2">
      <c r="A421" s="188" t="s">
        <v>29</v>
      </c>
      <c r="B421" s="107" t="s">
        <v>257</v>
      </c>
      <c r="C421" s="108" t="s">
        <v>79</v>
      </c>
      <c r="D421" s="186" t="s">
        <v>4</v>
      </c>
      <c r="E421" s="200">
        <f t="shared" ref="E421" si="308">E422+E423+E424+E425</f>
        <v>4330</v>
      </c>
      <c r="F421" s="200">
        <f>F422+F423+F424+F425</f>
        <v>3950</v>
      </c>
      <c r="G421" s="200">
        <f>G422+G423+G424+G425</f>
        <v>0</v>
      </c>
      <c r="H421" s="200">
        <f t="shared" ref="H421:K421" si="309">H422+H423+H424+H425</f>
        <v>500</v>
      </c>
      <c r="I421" s="200">
        <f t="shared" si="309"/>
        <v>750</v>
      </c>
      <c r="J421" s="200">
        <f t="shared" si="309"/>
        <v>1350</v>
      </c>
      <c r="K421" s="200">
        <f t="shared" si="309"/>
        <v>1350</v>
      </c>
      <c r="L421" s="108" t="s">
        <v>104</v>
      </c>
      <c r="M421" s="100"/>
    </row>
    <row r="422" spans="1:215" ht="44.25" customHeight="1" x14ac:dyDescent="0.2">
      <c r="A422" s="189"/>
      <c r="B422" s="107"/>
      <c r="C422" s="108"/>
      <c r="D422" s="186" t="s">
        <v>3</v>
      </c>
      <c r="E422" s="200">
        <v>0</v>
      </c>
      <c r="F422" s="200">
        <f>G422+H422+I422+J422+K422</f>
        <v>0</v>
      </c>
      <c r="G422" s="200">
        <v>0</v>
      </c>
      <c r="H422" s="200">
        <v>0</v>
      </c>
      <c r="I422" s="200">
        <v>0</v>
      </c>
      <c r="J422" s="200">
        <v>0</v>
      </c>
      <c r="K422" s="200">
        <v>0</v>
      </c>
      <c r="L422" s="108"/>
      <c r="M422" s="101"/>
    </row>
    <row r="423" spans="1:215" ht="65.25" customHeight="1" x14ac:dyDescent="0.2">
      <c r="A423" s="189"/>
      <c r="B423" s="107"/>
      <c r="C423" s="108"/>
      <c r="D423" s="186" t="s">
        <v>2</v>
      </c>
      <c r="E423" s="200">
        <v>0</v>
      </c>
      <c r="F423" s="200">
        <f>G423+H423+I423+J423+K423</f>
        <v>0</v>
      </c>
      <c r="G423" s="200">
        <v>0</v>
      </c>
      <c r="H423" s="200">
        <v>0</v>
      </c>
      <c r="I423" s="200">
        <v>0</v>
      </c>
      <c r="J423" s="200">
        <v>0</v>
      </c>
      <c r="K423" s="200">
        <v>0</v>
      </c>
      <c r="L423" s="108"/>
      <c r="M423" s="101"/>
    </row>
    <row r="424" spans="1:215" ht="76.5" customHeight="1" x14ac:dyDescent="0.2">
      <c r="A424" s="189"/>
      <c r="B424" s="107"/>
      <c r="C424" s="108"/>
      <c r="D424" s="186" t="s">
        <v>27</v>
      </c>
      <c r="E424" s="204">
        <v>4330</v>
      </c>
      <c r="F424" s="200">
        <f>G424+H424+I424+J424+K424</f>
        <v>3950</v>
      </c>
      <c r="G424" s="200">
        <v>0</v>
      </c>
      <c r="H424" s="200">
        <v>500</v>
      </c>
      <c r="I424" s="200">
        <v>750</v>
      </c>
      <c r="J424" s="200">
        <v>1350</v>
      </c>
      <c r="K424" s="200">
        <v>1350</v>
      </c>
      <c r="L424" s="108"/>
      <c r="M424" s="101"/>
    </row>
    <row r="425" spans="1:215" ht="36" customHeight="1" x14ac:dyDescent="0.2">
      <c r="A425" s="190"/>
      <c r="B425" s="107"/>
      <c r="C425" s="108"/>
      <c r="D425" s="186" t="s">
        <v>0</v>
      </c>
      <c r="E425" s="200">
        <v>0</v>
      </c>
      <c r="F425" s="200">
        <f>G425+H425+I425+J425+K425</f>
        <v>0</v>
      </c>
      <c r="G425" s="200">
        <v>0</v>
      </c>
      <c r="H425" s="200">
        <v>0</v>
      </c>
      <c r="I425" s="200">
        <v>0</v>
      </c>
      <c r="J425" s="200">
        <v>0</v>
      </c>
      <c r="K425" s="200">
        <v>0</v>
      </c>
      <c r="L425" s="108"/>
      <c r="M425" s="102"/>
    </row>
    <row r="426" spans="1:215" ht="20.25" customHeight="1" x14ac:dyDescent="0.2">
      <c r="A426" s="188" t="s">
        <v>28</v>
      </c>
      <c r="B426" s="107" t="s">
        <v>383</v>
      </c>
      <c r="C426" s="108" t="s">
        <v>79</v>
      </c>
      <c r="D426" s="186" t="s">
        <v>4</v>
      </c>
      <c r="E426" s="200">
        <f t="shared" ref="E426" si="310">E427+E428+E429+E430</f>
        <v>0</v>
      </c>
      <c r="F426" s="200">
        <f>F427+F428+F429+F430</f>
        <v>0</v>
      </c>
      <c r="G426" s="200">
        <f>G427+G428+G429+G430</f>
        <v>0</v>
      </c>
      <c r="H426" s="200">
        <f t="shared" ref="H426" si="311">H427+H428+H429+H430</f>
        <v>0</v>
      </c>
      <c r="I426" s="200">
        <f t="shared" ref="I426" si="312">I427+I428+I429+I430</f>
        <v>0</v>
      </c>
      <c r="J426" s="200">
        <f t="shared" ref="J426" si="313">J427+J428+J429+J430</f>
        <v>0</v>
      </c>
      <c r="K426" s="200">
        <f t="shared" ref="K426" si="314">K427+K428+K429+K430</f>
        <v>0</v>
      </c>
      <c r="L426" s="108" t="s">
        <v>104</v>
      </c>
      <c r="M426" s="100"/>
    </row>
    <row r="427" spans="1:215" ht="45" customHeight="1" x14ac:dyDescent="0.2">
      <c r="A427" s="189"/>
      <c r="B427" s="107"/>
      <c r="C427" s="108"/>
      <c r="D427" s="186" t="s">
        <v>3</v>
      </c>
      <c r="E427" s="200">
        <v>0</v>
      </c>
      <c r="F427" s="200">
        <f>G427+H427+I427+J427+K427</f>
        <v>0</v>
      </c>
      <c r="G427" s="200">
        <v>0</v>
      </c>
      <c r="H427" s="200">
        <v>0</v>
      </c>
      <c r="I427" s="200">
        <v>0</v>
      </c>
      <c r="J427" s="200">
        <v>0</v>
      </c>
      <c r="K427" s="200">
        <v>0</v>
      </c>
      <c r="L427" s="108"/>
      <c r="M427" s="101"/>
    </row>
    <row r="428" spans="1:215" ht="61.5" customHeight="1" x14ac:dyDescent="0.2">
      <c r="A428" s="189"/>
      <c r="B428" s="107"/>
      <c r="C428" s="108"/>
      <c r="D428" s="186" t="s">
        <v>2</v>
      </c>
      <c r="E428" s="200">
        <v>0</v>
      </c>
      <c r="F428" s="200">
        <f>G428+H428+I428+J428+K428</f>
        <v>0</v>
      </c>
      <c r="G428" s="200">
        <v>0</v>
      </c>
      <c r="H428" s="200">
        <v>0</v>
      </c>
      <c r="I428" s="200">
        <v>0</v>
      </c>
      <c r="J428" s="200">
        <v>0</v>
      </c>
      <c r="K428" s="200">
        <v>0</v>
      </c>
      <c r="L428" s="108"/>
      <c r="M428" s="101"/>
    </row>
    <row r="429" spans="1:215" ht="75.75" customHeight="1" x14ac:dyDescent="0.2">
      <c r="A429" s="189"/>
      <c r="B429" s="107"/>
      <c r="C429" s="108"/>
      <c r="D429" s="186" t="s">
        <v>27</v>
      </c>
      <c r="E429" s="204">
        <v>0</v>
      </c>
      <c r="F429" s="200">
        <f>G429+H429+I429+J429+K429</f>
        <v>0</v>
      </c>
      <c r="G429" s="204">
        <v>0</v>
      </c>
      <c r="H429" s="204">
        <v>0</v>
      </c>
      <c r="I429" s="204">
        <v>0</v>
      </c>
      <c r="J429" s="204">
        <v>0</v>
      </c>
      <c r="K429" s="204">
        <v>0</v>
      </c>
      <c r="L429" s="108"/>
      <c r="M429" s="101"/>
    </row>
    <row r="430" spans="1:215" ht="39" customHeight="1" x14ac:dyDescent="0.2">
      <c r="A430" s="190"/>
      <c r="B430" s="107"/>
      <c r="C430" s="108"/>
      <c r="D430" s="186" t="s">
        <v>0</v>
      </c>
      <c r="E430" s="200">
        <v>0</v>
      </c>
      <c r="F430" s="200">
        <f>G430+H430+I430+J430+K430</f>
        <v>0</v>
      </c>
      <c r="G430" s="200">
        <v>0</v>
      </c>
      <c r="H430" s="200">
        <v>0</v>
      </c>
      <c r="I430" s="200">
        <v>0</v>
      </c>
      <c r="J430" s="200">
        <v>0</v>
      </c>
      <c r="K430" s="200">
        <v>0</v>
      </c>
      <c r="L430" s="108"/>
      <c r="M430" s="102"/>
    </row>
    <row r="431" spans="1:215" ht="15" customHeight="1" x14ac:dyDescent="0.2">
      <c r="A431" s="188"/>
      <c r="B431" s="231" t="s">
        <v>135</v>
      </c>
      <c r="C431" s="108" t="s">
        <v>79</v>
      </c>
      <c r="D431" s="186" t="s">
        <v>4</v>
      </c>
      <c r="E431" s="200">
        <f>E432+E433+E434+E435</f>
        <v>4330</v>
      </c>
      <c r="F431" s="200">
        <f>F432+F433+F434+F435</f>
        <v>7950</v>
      </c>
      <c r="G431" s="200">
        <f>G432+G433+G434+G435</f>
        <v>0</v>
      </c>
      <c r="H431" s="200">
        <f t="shared" ref="H431:K431" si="315">H432+H433+H434+H435</f>
        <v>1500</v>
      </c>
      <c r="I431" s="200">
        <f t="shared" si="315"/>
        <v>1750</v>
      </c>
      <c r="J431" s="200">
        <f t="shared" si="315"/>
        <v>2350</v>
      </c>
      <c r="K431" s="200">
        <f t="shared" si="315"/>
        <v>2350</v>
      </c>
      <c r="L431" s="104"/>
      <c r="M431" s="104"/>
      <c r="AC431" s="57"/>
      <c r="AD431" s="57"/>
      <c r="AE431" s="57"/>
      <c r="AF431" s="57"/>
      <c r="AG431" s="57"/>
      <c r="AH431" s="57"/>
      <c r="AI431" s="57"/>
      <c r="AJ431" s="57"/>
      <c r="AK431" s="57"/>
      <c r="AL431" s="57"/>
      <c r="AM431" s="57"/>
      <c r="AN431" s="57"/>
      <c r="AO431" s="57"/>
      <c r="AP431" s="57"/>
      <c r="AQ431" s="57"/>
      <c r="AR431" s="57"/>
      <c r="AS431" s="57"/>
      <c r="AT431" s="57"/>
      <c r="AU431" s="57"/>
      <c r="AV431" s="57"/>
      <c r="AW431" s="57"/>
      <c r="AX431" s="57"/>
      <c r="AY431" s="57"/>
      <c r="AZ431" s="57"/>
      <c r="BA431" s="57"/>
      <c r="BB431" s="57"/>
      <c r="BC431" s="57"/>
      <c r="BD431" s="57"/>
      <c r="BE431" s="57"/>
      <c r="BF431" s="57"/>
      <c r="BG431" s="57"/>
      <c r="BH431" s="57"/>
      <c r="BI431" s="57"/>
      <c r="BJ431" s="57"/>
      <c r="BK431" s="57"/>
      <c r="BL431" s="57"/>
      <c r="BM431" s="57"/>
      <c r="BN431" s="57"/>
      <c r="BO431" s="57"/>
      <c r="BP431" s="57"/>
      <c r="BQ431" s="57"/>
      <c r="BR431" s="57"/>
      <c r="BS431" s="57"/>
      <c r="BT431" s="57"/>
      <c r="BU431" s="57"/>
      <c r="BV431" s="57"/>
      <c r="BW431" s="57"/>
      <c r="BX431" s="57"/>
      <c r="BY431" s="57"/>
      <c r="BZ431" s="57"/>
      <c r="CA431" s="57"/>
      <c r="CB431" s="57"/>
      <c r="CC431" s="57"/>
      <c r="CD431" s="57"/>
      <c r="CE431" s="57"/>
      <c r="CF431" s="57"/>
      <c r="CG431" s="57"/>
      <c r="CH431" s="57"/>
      <c r="CI431" s="57"/>
      <c r="CJ431" s="57"/>
      <c r="CK431" s="57"/>
      <c r="CL431" s="57"/>
      <c r="CM431" s="57"/>
      <c r="CN431" s="57"/>
      <c r="CO431" s="57"/>
      <c r="CP431" s="57"/>
      <c r="CQ431" s="57"/>
      <c r="CR431" s="57"/>
      <c r="CS431" s="57"/>
      <c r="CT431" s="57"/>
      <c r="CU431" s="57"/>
      <c r="CV431" s="57"/>
      <c r="CW431" s="57"/>
      <c r="CX431" s="57"/>
      <c r="CY431" s="57"/>
      <c r="CZ431" s="57"/>
      <c r="DA431" s="57"/>
      <c r="DB431" s="57"/>
      <c r="DC431" s="57"/>
      <c r="DD431" s="57"/>
      <c r="DE431" s="57"/>
      <c r="DF431" s="57"/>
      <c r="DG431" s="57"/>
      <c r="DH431" s="57"/>
      <c r="DI431" s="57"/>
      <c r="DJ431" s="57"/>
      <c r="DK431" s="57"/>
      <c r="DL431" s="57"/>
      <c r="DM431" s="57"/>
      <c r="DN431" s="57"/>
      <c r="DO431" s="57"/>
      <c r="DP431" s="57"/>
      <c r="DQ431" s="57"/>
      <c r="DR431" s="57"/>
      <c r="DS431" s="57"/>
      <c r="DT431" s="57"/>
      <c r="DU431" s="57"/>
      <c r="DV431" s="57"/>
      <c r="DW431" s="57"/>
      <c r="DX431" s="57"/>
      <c r="DY431" s="57"/>
      <c r="DZ431" s="57"/>
      <c r="EA431" s="57"/>
      <c r="EB431" s="57"/>
      <c r="EC431" s="57"/>
      <c r="ED431" s="57"/>
      <c r="EE431" s="57"/>
      <c r="EF431" s="57"/>
      <c r="EG431" s="57"/>
      <c r="EH431" s="57"/>
      <c r="EI431" s="57"/>
      <c r="EJ431" s="57"/>
      <c r="EK431" s="57"/>
      <c r="EL431" s="57"/>
      <c r="EM431" s="57"/>
      <c r="EN431" s="57"/>
      <c r="EO431" s="57"/>
      <c r="EP431" s="57"/>
      <c r="EQ431" s="57"/>
      <c r="ER431" s="57"/>
      <c r="ES431" s="57"/>
      <c r="ET431" s="57"/>
      <c r="EU431" s="57"/>
      <c r="EV431" s="57"/>
      <c r="EW431" s="57"/>
      <c r="EX431" s="57"/>
      <c r="EY431" s="57"/>
      <c r="EZ431" s="57"/>
      <c r="FA431" s="57"/>
      <c r="FB431" s="57"/>
      <c r="FC431" s="57"/>
      <c r="FD431" s="57"/>
      <c r="FE431" s="57"/>
      <c r="FF431" s="57"/>
      <c r="FG431" s="57"/>
      <c r="FH431" s="57"/>
      <c r="FI431" s="57"/>
      <c r="FJ431" s="57"/>
      <c r="FK431" s="57"/>
      <c r="FL431" s="57"/>
      <c r="FM431" s="57"/>
      <c r="FN431" s="57"/>
      <c r="FO431" s="57"/>
      <c r="FP431" s="57"/>
      <c r="FQ431" s="57"/>
      <c r="FR431" s="57"/>
      <c r="FS431" s="57"/>
      <c r="FT431" s="57"/>
      <c r="FU431" s="57"/>
      <c r="FV431" s="57"/>
      <c r="FW431" s="57"/>
      <c r="FX431" s="57"/>
      <c r="FY431" s="57"/>
      <c r="FZ431" s="57"/>
      <c r="GA431" s="57"/>
      <c r="GB431" s="57"/>
      <c r="GC431" s="57"/>
      <c r="GD431" s="57"/>
      <c r="GE431" s="57"/>
      <c r="GF431" s="57"/>
      <c r="GG431" s="57"/>
      <c r="GH431" s="57"/>
      <c r="GI431" s="57"/>
      <c r="GJ431" s="57"/>
      <c r="GK431" s="57"/>
      <c r="GL431" s="57"/>
      <c r="GM431" s="57"/>
      <c r="GN431" s="57"/>
      <c r="GO431" s="57"/>
      <c r="GP431" s="57"/>
      <c r="GQ431" s="57"/>
      <c r="GR431" s="57"/>
      <c r="GS431" s="57"/>
      <c r="GT431" s="57"/>
      <c r="GU431" s="57"/>
      <c r="GV431" s="57"/>
      <c r="GW431" s="57"/>
      <c r="GX431" s="57"/>
      <c r="GY431" s="57"/>
      <c r="GZ431" s="57"/>
      <c r="HA431" s="57"/>
      <c r="HB431" s="57"/>
      <c r="HC431" s="57"/>
      <c r="HD431" s="57"/>
      <c r="HE431" s="57"/>
      <c r="HF431" s="57"/>
    </row>
    <row r="432" spans="1:215" s="3" customFormat="1" ht="44.25" customHeight="1" x14ac:dyDescent="0.2">
      <c r="A432" s="189"/>
      <c r="B432" s="232"/>
      <c r="C432" s="108"/>
      <c r="D432" s="186" t="s">
        <v>3</v>
      </c>
      <c r="E432" s="200">
        <f>E402+E412</f>
        <v>0</v>
      </c>
      <c r="F432" s="200">
        <f>G432+H432+I432+J432+K432</f>
        <v>0</v>
      </c>
      <c r="G432" s="200">
        <f>G402+G412</f>
        <v>0</v>
      </c>
      <c r="H432" s="200">
        <f t="shared" ref="H432:K432" si="316">H402+H412</f>
        <v>0</v>
      </c>
      <c r="I432" s="200">
        <f t="shared" si="316"/>
        <v>0</v>
      </c>
      <c r="J432" s="200">
        <f t="shared" si="316"/>
        <v>0</v>
      </c>
      <c r="K432" s="200">
        <f t="shared" si="316"/>
        <v>0</v>
      </c>
      <c r="L432" s="105"/>
      <c r="M432" s="105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  <c r="DE432" s="4"/>
      <c r="DF432" s="4"/>
      <c r="DG432" s="4"/>
      <c r="DH432" s="4"/>
      <c r="DI432" s="4"/>
      <c r="DJ432" s="4"/>
      <c r="DK432" s="4"/>
      <c r="DL432" s="4"/>
      <c r="DM432" s="4"/>
      <c r="DN432" s="4"/>
      <c r="DO432" s="4"/>
      <c r="DP432" s="4"/>
      <c r="DQ432" s="4"/>
      <c r="DR432" s="4"/>
      <c r="DS432" s="4"/>
      <c r="DT432" s="4"/>
      <c r="DU432" s="4"/>
      <c r="DV432" s="4"/>
      <c r="DW432" s="4"/>
      <c r="DX432" s="4"/>
      <c r="DY432" s="4"/>
      <c r="DZ432" s="4"/>
      <c r="EA432" s="4"/>
      <c r="EB432" s="4"/>
      <c r="EC432" s="4"/>
      <c r="ED432" s="4"/>
      <c r="EE432" s="4"/>
      <c r="EF432" s="4"/>
      <c r="EG432" s="4"/>
      <c r="EH432" s="4"/>
      <c r="EI432" s="4"/>
      <c r="EJ432" s="4"/>
      <c r="EK432" s="4"/>
      <c r="EL432" s="4"/>
      <c r="EM432" s="4"/>
      <c r="EN432" s="4"/>
      <c r="EO432" s="4"/>
      <c r="EP432" s="4"/>
      <c r="EQ432" s="4"/>
      <c r="ER432" s="4"/>
      <c r="ES432" s="4"/>
      <c r="ET432" s="4"/>
      <c r="EU432" s="4"/>
      <c r="EV432" s="4"/>
      <c r="EW432" s="4"/>
      <c r="EX432" s="4"/>
      <c r="EY432" s="4"/>
      <c r="EZ432" s="4"/>
      <c r="FA432" s="4"/>
      <c r="FB432" s="4"/>
      <c r="FC432" s="4"/>
      <c r="FD432" s="4"/>
      <c r="FE432" s="4"/>
      <c r="FF432" s="4"/>
      <c r="FG432" s="4"/>
      <c r="FH432" s="4"/>
      <c r="FI432" s="4"/>
      <c r="FJ432" s="4"/>
      <c r="FK432" s="4"/>
      <c r="FL432" s="4"/>
      <c r="FM432" s="4"/>
      <c r="FN432" s="4"/>
      <c r="FO432" s="4"/>
      <c r="FP432" s="4"/>
      <c r="FQ432" s="4"/>
      <c r="FR432" s="4"/>
      <c r="FS432" s="4"/>
      <c r="FT432" s="4"/>
      <c r="FU432" s="4"/>
      <c r="FV432" s="4"/>
      <c r="FW432" s="4"/>
      <c r="FX432" s="4"/>
      <c r="FY432" s="4"/>
      <c r="FZ432" s="4"/>
      <c r="GA432" s="4"/>
      <c r="GB432" s="4"/>
      <c r="GC432" s="4"/>
      <c r="GD432" s="4"/>
      <c r="GE432" s="4"/>
      <c r="GF432" s="4"/>
      <c r="GG432" s="4"/>
      <c r="GH432" s="4"/>
      <c r="GI432" s="4"/>
      <c r="GJ432" s="4"/>
      <c r="GK432" s="4"/>
      <c r="GL432" s="4"/>
      <c r="GM432" s="4"/>
      <c r="GN432" s="4"/>
      <c r="GO432" s="4"/>
      <c r="GP432" s="4"/>
      <c r="GQ432" s="4"/>
      <c r="GR432" s="4"/>
      <c r="GS432" s="4"/>
      <c r="GT432" s="4"/>
      <c r="GU432" s="4"/>
      <c r="GV432" s="4"/>
      <c r="GW432" s="4"/>
      <c r="GX432" s="4"/>
      <c r="GY432" s="4"/>
      <c r="GZ432" s="4"/>
      <c r="HA432" s="4"/>
      <c r="HB432" s="4"/>
      <c r="HC432" s="4"/>
      <c r="HD432" s="4"/>
      <c r="HE432" s="4"/>
      <c r="HF432" s="4"/>
      <c r="HG432" s="76"/>
    </row>
    <row r="433" spans="1:215" s="3" customFormat="1" ht="66.75" customHeight="1" x14ac:dyDescent="0.2">
      <c r="A433" s="189"/>
      <c r="B433" s="232"/>
      <c r="C433" s="108"/>
      <c r="D433" s="186" t="s">
        <v>2</v>
      </c>
      <c r="E433" s="200">
        <f>E403+E413</f>
        <v>0</v>
      </c>
      <c r="F433" s="200">
        <f>G433+H433+I433+J433+K433</f>
        <v>0</v>
      </c>
      <c r="G433" s="200">
        <f>G403+G413</f>
        <v>0</v>
      </c>
      <c r="H433" s="200">
        <f t="shared" ref="H433:K433" si="317">H403+H413</f>
        <v>0</v>
      </c>
      <c r="I433" s="200">
        <f t="shared" si="317"/>
        <v>0</v>
      </c>
      <c r="J433" s="200">
        <f t="shared" si="317"/>
        <v>0</v>
      </c>
      <c r="K433" s="200">
        <f t="shared" si="317"/>
        <v>0</v>
      </c>
      <c r="L433" s="105"/>
      <c r="M433" s="105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  <c r="DE433" s="4"/>
      <c r="DF433" s="4"/>
      <c r="DG433" s="4"/>
      <c r="DH433" s="4"/>
      <c r="DI433" s="4"/>
      <c r="DJ433" s="4"/>
      <c r="DK433" s="4"/>
      <c r="DL433" s="4"/>
      <c r="DM433" s="4"/>
      <c r="DN433" s="4"/>
      <c r="DO433" s="4"/>
      <c r="DP433" s="4"/>
      <c r="DQ433" s="4"/>
      <c r="DR433" s="4"/>
      <c r="DS433" s="4"/>
      <c r="DT433" s="4"/>
      <c r="DU433" s="4"/>
      <c r="DV433" s="4"/>
      <c r="DW433" s="4"/>
      <c r="DX433" s="4"/>
      <c r="DY433" s="4"/>
      <c r="DZ433" s="4"/>
      <c r="EA433" s="4"/>
      <c r="EB433" s="4"/>
      <c r="EC433" s="4"/>
      <c r="ED433" s="4"/>
      <c r="EE433" s="4"/>
      <c r="EF433" s="4"/>
      <c r="EG433" s="4"/>
      <c r="EH433" s="4"/>
      <c r="EI433" s="4"/>
      <c r="EJ433" s="4"/>
      <c r="EK433" s="4"/>
      <c r="EL433" s="4"/>
      <c r="EM433" s="4"/>
      <c r="EN433" s="4"/>
      <c r="EO433" s="4"/>
      <c r="EP433" s="4"/>
      <c r="EQ433" s="4"/>
      <c r="ER433" s="4"/>
      <c r="ES433" s="4"/>
      <c r="ET433" s="4"/>
      <c r="EU433" s="4"/>
      <c r="EV433" s="4"/>
      <c r="EW433" s="4"/>
      <c r="EX433" s="4"/>
      <c r="EY433" s="4"/>
      <c r="EZ433" s="4"/>
      <c r="FA433" s="4"/>
      <c r="FB433" s="4"/>
      <c r="FC433" s="4"/>
      <c r="FD433" s="4"/>
      <c r="FE433" s="4"/>
      <c r="FF433" s="4"/>
      <c r="FG433" s="4"/>
      <c r="FH433" s="4"/>
      <c r="FI433" s="4"/>
      <c r="FJ433" s="4"/>
      <c r="FK433" s="4"/>
      <c r="FL433" s="4"/>
      <c r="FM433" s="4"/>
      <c r="FN433" s="4"/>
      <c r="FO433" s="4"/>
      <c r="FP433" s="4"/>
      <c r="FQ433" s="4"/>
      <c r="FR433" s="4"/>
      <c r="FS433" s="4"/>
      <c r="FT433" s="4"/>
      <c r="FU433" s="4"/>
      <c r="FV433" s="4"/>
      <c r="FW433" s="4"/>
      <c r="FX433" s="4"/>
      <c r="FY433" s="4"/>
      <c r="FZ433" s="4"/>
      <c r="GA433" s="4"/>
      <c r="GB433" s="4"/>
      <c r="GC433" s="4"/>
      <c r="GD433" s="4"/>
      <c r="GE433" s="4"/>
      <c r="GF433" s="4"/>
      <c r="GG433" s="4"/>
      <c r="GH433" s="4"/>
      <c r="GI433" s="4"/>
      <c r="GJ433" s="4"/>
      <c r="GK433" s="4"/>
      <c r="GL433" s="4"/>
      <c r="GM433" s="4"/>
      <c r="GN433" s="4"/>
      <c r="GO433" s="4"/>
      <c r="GP433" s="4"/>
      <c r="GQ433" s="4"/>
      <c r="GR433" s="4"/>
      <c r="GS433" s="4"/>
      <c r="GT433" s="4"/>
      <c r="GU433" s="4"/>
      <c r="GV433" s="4"/>
      <c r="GW433" s="4"/>
      <c r="GX433" s="4"/>
      <c r="GY433" s="4"/>
      <c r="GZ433" s="4"/>
      <c r="HA433" s="4"/>
      <c r="HB433" s="4"/>
      <c r="HC433" s="4"/>
      <c r="HD433" s="4"/>
      <c r="HE433" s="4"/>
      <c r="HF433" s="4"/>
      <c r="HG433" s="76"/>
    </row>
    <row r="434" spans="1:215" s="3" customFormat="1" ht="80.25" customHeight="1" x14ac:dyDescent="0.2">
      <c r="A434" s="189"/>
      <c r="B434" s="232"/>
      <c r="C434" s="108"/>
      <c r="D434" s="186" t="s">
        <v>27</v>
      </c>
      <c r="E434" s="200">
        <f>E404+E414</f>
        <v>4330</v>
      </c>
      <c r="F434" s="200">
        <f>G434+H434+I434+J434+K434</f>
        <v>7950</v>
      </c>
      <c r="G434" s="200">
        <f>G404+G414</f>
        <v>0</v>
      </c>
      <c r="H434" s="200">
        <f t="shared" ref="H434:K434" si="318">H404+H414</f>
        <v>1500</v>
      </c>
      <c r="I434" s="200">
        <f t="shared" si="318"/>
        <v>1750</v>
      </c>
      <c r="J434" s="200">
        <f t="shared" si="318"/>
        <v>2350</v>
      </c>
      <c r="K434" s="200">
        <f t="shared" si="318"/>
        <v>2350</v>
      </c>
      <c r="L434" s="105"/>
      <c r="M434" s="105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  <c r="DE434" s="4"/>
      <c r="DF434" s="4"/>
      <c r="DG434" s="4"/>
      <c r="DH434" s="4"/>
      <c r="DI434" s="4"/>
      <c r="DJ434" s="4"/>
      <c r="DK434" s="4"/>
      <c r="DL434" s="4"/>
      <c r="DM434" s="4"/>
      <c r="DN434" s="4"/>
      <c r="DO434" s="4"/>
      <c r="DP434" s="4"/>
      <c r="DQ434" s="4"/>
      <c r="DR434" s="4"/>
      <c r="DS434" s="4"/>
      <c r="DT434" s="4"/>
      <c r="DU434" s="4"/>
      <c r="DV434" s="4"/>
      <c r="DW434" s="4"/>
      <c r="DX434" s="4"/>
      <c r="DY434" s="4"/>
      <c r="DZ434" s="4"/>
      <c r="EA434" s="4"/>
      <c r="EB434" s="4"/>
      <c r="EC434" s="4"/>
      <c r="ED434" s="4"/>
      <c r="EE434" s="4"/>
      <c r="EF434" s="4"/>
      <c r="EG434" s="4"/>
      <c r="EH434" s="4"/>
      <c r="EI434" s="4"/>
      <c r="EJ434" s="4"/>
      <c r="EK434" s="4"/>
      <c r="EL434" s="4"/>
      <c r="EM434" s="4"/>
      <c r="EN434" s="4"/>
      <c r="EO434" s="4"/>
      <c r="EP434" s="4"/>
      <c r="EQ434" s="4"/>
      <c r="ER434" s="4"/>
      <c r="ES434" s="4"/>
      <c r="ET434" s="4"/>
      <c r="EU434" s="4"/>
      <c r="EV434" s="4"/>
      <c r="EW434" s="4"/>
      <c r="EX434" s="4"/>
      <c r="EY434" s="4"/>
      <c r="EZ434" s="4"/>
      <c r="FA434" s="4"/>
      <c r="FB434" s="4"/>
      <c r="FC434" s="4"/>
      <c r="FD434" s="4"/>
      <c r="FE434" s="4"/>
      <c r="FF434" s="4"/>
      <c r="FG434" s="4"/>
      <c r="FH434" s="4"/>
      <c r="FI434" s="4"/>
      <c r="FJ434" s="4"/>
      <c r="FK434" s="4"/>
      <c r="FL434" s="4"/>
      <c r="FM434" s="4"/>
      <c r="FN434" s="4"/>
      <c r="FO434" s="4"/>
      <c r="FP434" s="4"/>
      <c r="FQ434" s="4"/>
      <c r="FR434" s="4"/>
      <c r="FS434" s="4"/>
      <c r="FT434" s="4"/>
      <c r="FU434" s="4"/>
      <c r="FV434" s="4"/>
      <c r="FW434" s="4"/>
      <c r="FX434" s="4"/>
      <c r="FY434" s="4"/>
      <c r="FZ434" s="4"/>
      <c r="GA434" s="4"/>
      <c r="GB434" s="4"/>
      <c r="GC434" s="4"/>
      <c r="GD434" s="4"/>
      <c r="GE434" s="4"/>
      <c r="GF434" s="4"/>
      <c r="GG434" s="4"/>
      <c r="GH434" s="4"/>
      <c r="GI434" s="4"/>
      <c r="GJ434" s="4"/>
      <c r="GK434" s="4"/>
      <c r="GL434" s="4"/>
      <c r="GM434" s="4"/>
      <c r="GN434" s="4"/>
      <c r="GO434" s="4"/>
      <c r="GP434" s="4"/>
      <c r="GQ434" s="4"/>
      <c r="GR434" s="4"/>
      <c r="GS434" s="4"/>
      <c r="GT434" s="4"/>
      <c r="GU434" s="4"/>
      <c r="GV434" s="4"/>
      <c r="GW434" s="4"/>
      <c r="GX434" s="4"/>
      <c r="GY434" s="4"/>
      <c r="GZ434" s="4"/>
      <c r="HA434" s="4"/>
      <c r="HB434" s="4"/>
      <c r="HC434" s="4"/>
      <c r="HD434" s="4"/>
      <c r="HE434" s="4"/>
      <c r="HF434" s="4"/>
      <c r="HG434" s="76"/>
    </row>
    <row r="435" spans="1:215" s="3" customFormat="1" ht="30" x14ac:dyDescent="0.2">
      <c r="A435" s="190"/>
      <c r="B435" s="233"/>
      <c r="C435" s="108"/>
      <c r="D435" s="186" t="s">
        <v>0</v>
      </c>
      <c r="E435" s="200">
        <f>E405+E415</f>
        <v>0</v>
      </c>
      <c r="F435" s="200">
        <f>G435+H435+I435+J435+K435</f>
        <v>0</v>
      </c>
      <c r="G435" s="200">
        <f>G405+G415</f>
        <v>0</v>
      </c>
      <c r="H435" s="200">
        <f t="shared" ref="H435:K435" si="319">H405+H415</f>
        <v>0</v>
      </c>
      <c r="I435" s="200">
        <f t="shared" si="319"/>
        <v>0</v>
      </c>
      <c r="J435" s="200">
        <f t="shared" si="319"/>
        <v>0</v>
      </c>
      <c r="K435" s="200">
        <f t="shared" si="319"/>
        <v>0</v>
      </c>
      <c r="L435" s="106"/>
      <c r="M435" s="106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  <c r="DE435" s="4"/>
      <c r="DF435" s="4"/>
      <c r="DG435" s="4"/>
      <c r="DH435" s="4"/>
      <c r="DI435" s="4"/>
      <c r="DJ435" s="4"/>
      <c r="DK435" s="4"/>
      <c r="DL435" s="4"/>
      <c r="DM435" s="4"/>
      <c r="DN435" s="4"/>
      <c r="DO435" s="4"/>
      <c r="DP435" s="4"/>
      <c r="DQ435" s="4"/>
      <c r="DR435" s="4"/>
      <c r="DS435" s="4"/>
      <c r="DT435" s="4"/>
      <c r="DU435" s="4"/>
      <c r="DV435" s="4"/>
      <c r="DW435" s="4"/>
      <c r="DX435" s="4"/>
      <c r="DY435" s="4"/>
      <c r="DZ435" s="4"/>
      <c r="EA435" s="4"/>
      <c r="EB435" s="4"/>
      <c r="EC435" s="4"/>
      <c r="ED435" s="4"/>
      <c r="EE435" s="4"/>
      <c r="EF435" s="4"/>
      <c r="EG435" s="4"/>
      <c r="EH435" s="4"/>
      <c r="EI435" s="4"/>
      <c r="EJ435" s="4"/>
      <c r="EK435" s="4"/>
      <c r="EL435" s="4"/>
      <c r="EM435" s="4"/>
      <c r="EN435" s="4"/>
      <c r="EO435" s="4"/>
      <c r="EP435" s="4"/>
      <c r="EQ435" s="4"/>
      <c r="ER435" s="4"/>
      <c r="ES435" s="4"/>
      <c r="ET435" s="4"/>
      <c r="EU435" s="4"/>
      <c r="EV435" s="4"/>
      <c r="EW435" s="4"/>
      <c r="EX435" s="4"/>
      <c r="EY435" s="4"/>
      <c r="EZ435" s="4"/>
      <c r="FA435" s="4"/>
      <c r="FB435" s="4"/>
      <c r="FC435" s="4"/>
      <c r="FD435" s="4"/>
      <c r="FE435" s="4"/>
      <c r="FF435" s="4"/>
      <c r="FG435" s="4"/>
      <c r="FH435" s="4"/>
      <c r="FI435" s="4"/>
      <c r="FJ435" s="4"/>
      <c r="FK435" s="4"/>
      <c r="FL435" s="4"/>
      <c r="FM435" s="4"/>
      <c r="FN435" s="4"/>
      <c r="FO435" s="4"/>
      <c r="FP435" s="4"/>
      <c r="FQ435" s="4"/>
      <c r="FR435" s="4"/>
      <c r="FS435" s="4"/>
      <c r="FT435" s="4"/>
      <c r="FU435" s="4"/>
      <c r="FV435" s="4"/>
      <c r="FW435" s="4"/>
      <c r="FX435" s="4"/>
      <c r="FY435" s="4"/>
      <c r="FZ435" s="4"/>
      <c r="GA435" s="4"/>
      <c r="GB435" s="4"/>
      <c r="GC435" s="4"/>
      <c r="GD435" s="4"/>
      <c r="GE435" s="4"/>
      <c r="GF435" s="4"/>
      <c r="GG435" s="4"/>
      <c r="GH435" s="4"/>
      <c r="GI435" s="4"/>
      <c r="GJ435" s="4"/>
      <c r="GK435" s="4"/>
      <c r="GL435" s="4"/>
      <c r="GM435" s="4"/>
      <c r="GN435" s="4"/>
      <c r="GO435" s="4"/>
      <c r="GP435" s="4"/>
      <c r="GQ435" s="4"/>
      <c r="GR435" s="4"/>
      <c r="GS435" s="4"/>
      <c r="GT435" s="4"/>
      <c r="GU435" s="4"/>
      <c r="GV435" s="4"/>
      <c r="GW435" s="4"/>
      <c r="GX435" s="4"/>
      <c r="GY435" s="4"/>
      <c r="GZ435" s="4"/>
      <c r="HA435" s="4"/>
      <c r="HB435" s="4"/>
      <c r="HC435" s="4"/>
      <c r="HD435" s="4"/>
      <c r="HE435" s="4"/>
      <c r="HF435" s="4"/>
      <c r="HG435" s="76"/>
    </row>
    <row r="436" spans="1:215" s="3" customFormat="1" ht="29.25" customHeight="1" x14ac:dyDescent="0.2">
      <c r="A436" s="234" t="s">
        <v>136</v>
      </c>
      <c r="B436" s="235"/>
      <c r="C436" s="235"/>
      <c r="D436" s="235"/>
      <c r="E436" s="235"/>
      <c r="F436" s="235"/>
      <c r="G436" s="235"/>
      <c r="H436" s="235"/>
      <c r="I436" s="235"/>
      <c r="J436" s="235"/>
      <c r="K436" s="235"/>
      <c r="L436" s="235"/>
      <c r="M436" s="236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  <c r="DE436" s="4"/>
      <c r="DF436" s="4"/>
      <c r="DG436" s="4"/>
      <c r="DH436" s="4"/>
      <c r="DI436" s="4"/>
      <c r="DJ436" s="4"/>
      <c r="DK436" s="4"/>
      <c r="DL436" s="4"/>
      <c r="DM436" s="4"/>
      <c r="DN436" s="4"/>
      <c r="DO436" s="4"/>
      <c r="DP436" s="4"/>
      <c r="DQ436" s="4"/>
      <c r="DR436" s="4"/>
      <c r="DS436" s="4"/>
      <c r="DT436" s="4"/>
      <c r="DU436" s="4"/>
      <c r="DV436" s="4"/>
      <c r="DW436" s="4"/>
      <c r="DX436" s="4"/>
      <c r="DY436" s="4"/>
      <c r="DZ436" s="4"/>
      <c r="EA436" s="4"/>
      <c r="EB436" s="4"/>
      <c r="EC436" s="4"/>
      <c r="ED436" s="4"/>
      <c r="EE436" s="4"/>
      <c r="EF436" s="4"/>
      <c r="EG436" s="4"/>
      <c r="EH436" s="4"/>
      <c r="EI436" s="4"/>
      <c r="EJ436" s="4"/>
      <c r="EK436" s="4"/>
      <c r="EL436" s="4"/>
      <c r="EM436" s="4"/>
      <c r="EN436" s="4"/>
      <c r="EO436" s="4"/>
      <c r="EP436" s="4"/>
      <c r="EQ436" s="4"/>
      <c r="ER436" s="4"/>
      <c r="ES436" s="4"/>
      <c r="ET436" s="4"/>
      <c r="EU436" s="4"/>
      <c r="EV436" s="4"/>
      <c r="EW436" s="4"/>
      <c r="EX436" s="4"/>
      <c r="EY436" s="4"/>
      <c r="EZ436" s="4"/>
      <c r="FA436" s="4"/>
      <c r="FB436" s="4"/>
      <c r="FC436" s="4"/>
      <c r="FD436" s="4"/>
      <c r="FE436" s="4"/>
      <c r="FF436" s="4"/>
      <c r="FG436" s="4"/>
      <c r="FH436" s="4"/>
      <c r="FI436" s="4"/>
      <c r="FJ436" s="4"/>
      <c r="FK436" s="4"/>
      <c r="FL436" s="4"/>
      <c r="FM436" s="4"/>
      <c r="FN436" s="4"/>
      <c r="FO436" s="4"/>
      <c r="FP436" s="4"/>
      <c r="FQ436" s="4"/>
      <c r="FR436" s="4"/>
      <c r="FS436" s="4"/>
      <c r="FT436" s="4"/>
      <c r="FU436" s="4"/>
      <c r="FV436" s="4"/>
      <c r="FW436" s="4"/>
      <c r="FX436" s="4"/>
      <c r="FY436" s="4"/>
      <c r="FZ436" s="4"/>
      <c r="GA436" s="4"/>
      <c r="GB436" s="4"/>
      <c r="GC436" s="4"/>
      <c r="GD436" s="4"/>
      <c r="GE436" s="4"/>
      <c r="GF436" s="4"/>
      <c r="GG436" s="4"/>
      <c r="GH436" s="4"/>
      <c r="GI436" s="4"/>
      <c r="GJ436" s="4"/>
      <c r="GK436" s="4"/>
      <c r="GL436" s="4"/>
      <c r="GM436" s="4"/>
      <c r="GN436" s="4"/>
      <c r="GO436" s="4"/>
      <c r="GP436" s="4"/>
      <c r="GQ436" s="4"/>
      <c r="GR436" s="4"/>
      <c r="GS436" s="4"/>
      <c r="GT436" s="4"/>
      <c r="GU436" s="4"/>
      <c r="GV436" s="4"/>
      <c r="GW436" s="4"/>
      <c r="GX436" s="4"/>
      <c r="GY436" s="4"/>
      <c r="GZ436" s="4"/>
      <c r="HA436" s="4"/>
      <c r="HB436" s="4"/>
      <c r="HC436" s="4"/>
      <c r="HD436" s="4"/>
      <c r="HE436" s="4"/>
      <c r="HF436" s="4"/>
      <c r="HG436" s="76"/>
    </row>
    <row r="437" spans="1:215" s="3" customFormat="1" ht="18.75" customHeight="1" x14ac:dyDescent="0.2">
      <c r="A437" s="185" t="s">
        <v>26</v>
      </c>
      <c r="B437" s="97" t="s">
        <v>258</v>
      </c>
      <c r="C437" s="108" t="s">
        <v>79</v>
      </c>
      <c r="D437" s="186" t="s">
        <v>4</v>
      </c>
      <c r="E437" s="5">
        <f>E438+E439+E440+E441</f>
        <v>21188</v>
      </c>
      <c r="F437" s="5">
        <f>F438+F439+F440+F441</f>
        <v>131397.84</v>
      </c>
      <c r="G437" s="5">
        <f>G438+G439+G440+G441</f>
        <v>24829.599999999999</v>
      </c>
      <c r="H437" s="5">
        <f t="shared" ref="H437:K437" si="320">H438+H439+H440+H441</f>
        <v>26131.3</v>
      </c>
      <c r="I437" s="5">
        <f t="shared" si="320"/>
        <v>27482.54</v>
      </c>
      <c r="J437" s="5">
        <f t="shared" si="320"/>
        <v>26477.200000000001</v>
      </c>
      <c r="K437" s="5">
        <f t="shared" si="320"/>
        <v>26477.200000000001</v>
      </c>
      <c r="L437" s="108"/>
      <c r="M437" s="108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  <c r="DE437" s="4"/>
      <c r="DF437" s="4"/>
      <c r="DG437" s="4"/>
      <c r="DH437" s="4"/>
      <c r="DI437" s="4"/>
      <c r="DJ437" s="4"/>
      <c r="DK437" s="4"/>
      <c r="DL437" s="4"/>
      <c r="DM437" s="4"/>
      <c r="DN437" s="4"/>
      <c r="DO437" s="4"/>
      <c r="DP437" s="4"/>
      <c r="DQ437" s="4"/>
      <c r="DR437" s="4"/>
      <c r="DS437" s="4"/>
      <c r="DT437" s="4"/>
      <c r="DU437" s="4"/>
      <c r="DV437" s="4"/>
      <c r="DW437" s="4"/>
      <c r="DX437" s="4"/>
      <c r="DY437" s="4"/>
      <c r="DZ437" s="4"/>
      <c r="EA437" s="4"/>
      <c r="EB437" s="4"/>
      <c r="EC437" s="4"/>
      <c r="ED437" s="4"/>
      <c r="EE437" s="4"/>
      <c r="EF437" s="4"/>
      <c r="EG437" s="4"/>
      <c r="EH437" s="4"/>
      <c r="EI437" s="4"/>
      <c r="EJ437" s="4"/>
      <c r="EK437" s="4"/>
      <c r="EL437" s="4"/>
      <c r="EM437" s="4"/>
      <c r="EN437" s="4"/>
      <c r="EO437" s="4"/>
      <c r="EP437" s="4"/>
      <c r="EQ437" s="4"/>
      <c r="ER437" s="4"/>
      <c r="ES437" s="4"/>
      <c r="ET437" s="4"/>
      <c r="EU437" s="4"/>
      <c r="EV437" s="4"/>
      <c r="EW437" s="4"/>
      <c r="EX437" s="4"/>
      <c r="EY437" s="4"/>
      <c r="EZ437" s="4"/>
      <c r="FA437" s="4"/>
      <c r="FB437" s="4"/>
      <c r="FC437" s="4"/>
      <c r="FD437" s="4"/>
      <c r="FE437" s="4"/>
      <c r="FF437" s="4"/>
      <c r="FG437" s="4"/>
      <c r="FH437" s="4"/>
      <c r="FI437" s="4"/>
      <c r="FJ437" s="4"/>
      <c r="FK437" s="4"/>
      <c r="FL437" s="4"/>
      <c r="FM437" s="4"/>
      <c r="FN437" s="4"/>
      <c r="FO437" s="4"/>
      <c r="FP437" s="4"/>
      <c r="FQ437" s="4"/>
      <c r="FR437" s="4"/>
      <c r="FS437" s="4"/>
      <c r="FT437" s="4"/>
      <c r="FU437" s="4"/>
      <c r="FV437" s="4"/>
      <c r="FW437" s="4"/>
      <c r="FX437" s="4"/>
      <c r="FY437" s="4"/>
      <c r="FZ437" s="4"/>
      <c r="GA437" s="4"/>
      <c r="GB437" s="4"/>
      <c r="GC437" s="4"/>
      <c r="GD437" s="4"/>
      <c r="GE437" s="4"/>
      <c r="GF437" s="4"/>
      <c r="GG437" s="4"/>
      <c r="GH437" s="4"/>
      <c r="GI437" s="4"/>
      <c r="GJ437" s="4"/>
      <c r="GK437" s="4"/>
      <c r="GL437" s="4"/>
      <c r="GM437" s="4"/>
      <c r="GN437" s="4"/>
      <c r="GO437" s="4"/>
      <c r="GP437" s="4"/>
      <c r="GQ437" s="4"/>
      <c r="GR437" s="4"/>
      <c r="GS437" s="4"/>
      <c r="GT437" s="4"/>
      <c r="GU437" s="4"/>
      <c r="GV437" s="4"/>
      <c r="GW437" s="4"/>
      <c r="GX437" s="4"/>
      <c r="GY437" s="4"/>
      <c r="GZ437" s="4"/>
      <c r="HA437" s="4"/>
      <c r="HB437" s="4"/>
      <c r="HC437" s="4"/>
      <c r="HD437" s="4"/>
      <c r="HE437" s="4"/>
      <c r="HF437" s="4"/>
      <c r="HG437" s="76"/>
    </row>
    <row r="438" spans="1:215" s="3" customFormat="1" ht="48" customHeight="1" x14ac:dyDescent="0.2">
      <c r="A438" s="185"/>
      <c r="B438" s="98"/>
      <c r="C438" s="108"/>
      <c r="D438" s="186" t="s">
        <v>3</v>
      </c>
      <c r="E438" s="5">
        <f>E443+E448+E453</f>
        <v>0</v>
      </c>
      <c r="F438" s="5">
        <f>G438+H438+I438+J438+K438</f>
        <v>0</v>
      </c>
      <c r="G438" s="5">
        <f>G443+G448+G453</f>
        <v>0</v>
      </c>
      <c r="H438" s="5">
        <f t="shared" ref="H438:K438" si="321">H443+H448+H453</f>
        <v>0</v>
      </c>
      <c r="I438" s="5">
        <f t="shared" si="321"/>
        <v>0</v>
      </c>
      <c r="J438" s="5">
        <f t="shared" si="321"/>
        <v>0</v>
      </c>
      <c r="K438" s="5">
        <f t="shared" si="321"/>
        <v>0</v>
      </c>
      <c r="L438" s="108"/>
      <c r="M438" s="108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  <c r="DG438" s="4"/>
      <c r="DH438" s="4"/>
      <c r="DI438" s="4"/>
      <c r="DJ438" s="4"/>
      <c r="DK438" s="4"/>
      <c r="DL438" s="4"/>
      <c r="DM438" s="4"/>
      <c r="DN438" s="4"/>
      <c r="DO438" s="4"/>
      <c r="DP438" s="4"/>
      <c r="DQ438" s="4"/>
      <c r="DR438" s="4"/>
      <c r="DS438" s="4"/>
      <c r="DT438" s="4"/>
      <c r="DU438" s="4"/>
      <c r="DV438" s="4"/>
      <c r="DW438" s="4"/>
      <c r="DX438" s="4"/>
      <c r="DY438" s="4"/>
      <c r="DZ438" s="4"/>
      <c r="EA438" s="4"/>
      <c r="EB438" s="4"/>
      <c r="EC438" s="4"/>
      <c r="ED438" s="4"/>
      <c r="EE438" s="4"/>
      <c r="EF438" s="4"/>
      <c r="EG438" s="4"/>
      <c r="EH438" s="4"/>
      <c r="EI438" s="4"/>
      <c r="EJ438" s="4"/>
      <c r="EK438" s="4"/>
      <c r="EL438" s="4"/>
      <c r="EM438" s="4"/>
      <c r="EN438" s="4"/>
      <c r="EO438" s="4"/>
      <c r="EP438" s="4"/>
      <c r="EQ438" s="4"/>
      <c r="ER438" s="4"/>
      <c r="ES438" s="4"/>
      <c r="ET438" s="4"/>
      <c r="EU438" s="4"/>
      <c r="EV438" s="4"/>
      <c r="EW438" s="4"/>
      <c r="EX438" s="4"/>
      <c r="EY438" s="4"/>
      <c r="EZ438" s="4"/>
      <c r="FA438" s="4"/>
      <c r="FB438" s="4"/>
      <c r="FC438" s="4"/>
      <c r="FD438" s="4"/>
      <c r="FE438" s="4"/>
      <c r="FF438" s="4"/>
      <c r="FG438" s="4"/>
      <c r="FH438" s="4"/>
      <c r="FI438" s="4"/>
      <c r="FJ438" s="4"/>
      <c r="FK438" s="4"/>
      <c r="FL438" s="4"/>
      <c r="FM438" s="4"/>
      <c r="FN438" s="4"/>
      <c r="FO438" s="4"/>
      <c r="FP438" s="4"/>
      <c r="FQ438" s="4"/>
      <c r="FR438" s="4"/>
      <c r="FS438" s="4"/>
      <c r="FT438" s="4"/>
      <c r="FU438" s="4"/>
      <c r="FV438" s="4"/>
      <c r="FW438" s="4"/>
      <c r="FX438" s="4"/>
      <c r="FY438" s="4"/>
      <c r="FZ438" s="4"/>
      <c r="GA438" s="4"/>
      <c r="GB438" s="4"/>
      <c r="GC438" s="4"/>
      <c r="GD438" s="4"/>
      <c r="GE438" s="4"/>
      <c r="GF438" s="4"/>
      <c r="GG438" s="4"/>
      <c r="GH438" s="4"/>
      <c r="GI438" s="4"/>
      <c r="GJ438" s="4"/>
      <c r="GK438" s="4"/>
      <c r="GL438" s="4"/>
      <c r="GM438" s="4"/>
      <c r="GN438" s="4"/>
      <c r="GO438" s="4"/>
      <c r="GP438" s="4"/>
      <c r="GQ438" s="4"/>
      <c r="GR438" s="4"/>
      <c r="GS438" s="4"/>
      <c r="GT438" s="4"/>
      <c r="GU438" s="4"/>
      <c r="GV438" s="4"/>
      <c r="GW438" s="4"/>
      <c r="GX438" s="4"/>
      <c r="GY438" s="4"/>
      <c r="GZ438" s="4"/>
      <c r="HA438" s="4"/>
      <c r="HB438" s="4"/>
      <c r="HC438" s="4"/>
      <c r="HD438" s="4"/>
      <c r="HE438" s="4"/>
      <c r="HF438" s="4"/>
      <c r="HG438" s="76"/>
    </row>
    <row r="439" spans="1:215" s="3" customFormat="1" ht="60.75" customHeight="1" x14ac:dyDescent="0.2">
      <c r="A439" s="185"/>
      <c r="B439" s="98"/>
      <c r="C439" s="108"/>
      <c r="D439" s="186" t="s">
        <v>2</v>
      </c>
      <c r="E439" s="5">
        <f>E444+E449+E454</f>
        <v>0</v>
      </c>
      <c r="F439" s="5">
        <f>G439+H439+I439+J439+K439</f>
        <v>0</v>
      </c>
      <c r="G439" s="5">
        <f>G444+G449+G454</f>
        <v>0</v>
      </c>
      <c r="H439" s="5">
        <f t="shared" ref="H439:K439" si="322">H444+H449+H454</f>
        <v>0</v>
      </c>
      <c r="I439" s="5">
        <f t="shared" si="322"/>
        <v>0</v>
      </c>
      <c r="J439" s="5">
        <f t="shared" si="322"/>
        <v>0</v>
      </c>
      <c r="K439" s="5">
        <f t="shared" si="322"/>
        <v>0</v>
      </c>
      <c r="L439" s="108"/>
      <c r="M439" s="108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  <c r="DE439" s="4"/>
      <c r="DF439" s="4"/>
      <c r="DG439" s="4"/>
      <c r="DH439" s="4"/>
      <c r="DI439" s="4"/>
      <c r="DJ439" s="4"/>
      <c r="DK439" s="4"/>
      <c r="DL439" s="4"/>
      <c r="DM439" s="4"/>
      <c r="DN439" s="4"/>
      <c r="DO439" s="4"/>
      <c r="DP439" s="4"/>
      <c r="DQ439" s="4"/>
      <c r="DR439" s="4"/>
      <c r="DS439" s="4"/>
      <c r="DT439" s="4"/>
      <c r="DU439" s="4"/>
      <c r="DV439" s="4"/>
      <c r="DW439" s="4"/>
      <c r="DX439" s="4"/>
      <c r="DY439" s="4"/>
      <c r="DZ439" s="4"/>
      <c r="EA439" s="4"/>
      <c r="EB439" s="4"/>
      <c r="EC439" s="4"/>
      <c r="ED439" s="4"/>
      <c r="EE439" s="4"/>
      <c r="EF439" s="4"/>
      <c r="EG439" s="4"/>
      <c r="EH439" s="4"/>
      <c r="EI439" s="4"/>
      <c r="EJ439" s="4"/>
      <c r="EK439" s="4"/>
      <c r="EL439" s="4"/>
      <c r="EM439" s="4"/>
      <c r="EN439" s="4"/>
      <c r="EO439" s="4"/>
      <c r="EP439" s="4"/>
      <c r="EQ439" s="4"/>
      <c r="ER439" s="4"/>
      <c r="ES439" s="4"/>
      <c r="ET439" s="4"/>
      <c r="EU439" s="4"/>
      <c r="EV439" s="4"/>
      <c r="EW439" s="4"/>
      <c r="EX439" s="4"/>
      <c r="EY439" s="4"/>
      <c r="EZ439" s="4"/>
      <c r="FA439" s="4"/>
      <c r="FB439" s="4"/>
      <c r="FC439" s="4"/>
      <c r="FD439" s="4"/>
      <c r="FE439" s="4"/>
      <c r="FF439" s="4"/>
      <c r="FG439" s="4"/>
      <c r="FH439" s="4"/>
      <c r="FI439" s="4"/>
      <c r="FJ439" s="4"/>
      <c r="FK439" s="4"/>
      <c r="FL439" s="4"/>
      <c r="FM439" s="4"/>
      <c r="FN439" s="4"/>
      <c r="FO439" s="4"/>
      <c r="FP439" s="4"/>
      <c r="FQ439" s="4"/>
      <c r="FR439" s="4"/>
      <c r="FS439" s="4"/>
      <c r="FT439" s="4"/>
      <c r="FU439" s="4"/>
      <c r="FV439" s="4"/>
      <c r="FW439" s="4"/>
      <c r="FX439" s="4"/>
      <c r="FY439" s="4"/>
      <c r="FZ439" s="4"/>
      <c r="GA439" s="4"/>
      <c r="GB439" s="4"/>
      <c r="GC439" s="4"/>
      <c r="GD439" s="4"/>
      <c r="GE439" s="4"/>
      <c r="GF439" s="4"/>
      <c r="GG439" s="4"/>
      <c r="GH439" s="4"/>
      <c r="GI439" s="4"/>
      <c r="GJ439" s="4"/>
      <c r="GK439" s="4"/>
      <c r="GL439" s="4"/>
      <c r="GM439" s="4"/>
      <c r="GN439" s="4"/>
      <c r="GO439" s="4"/>
      <c r="GP439" s="4"/>
      <c r="GQ439" s="4"/>
      <c r="GR439" s="4"/>
      <c r="GS439" s="4"/>
      <c r="GT439" s="4"/>
      <c r="GU439" s="4"/>
      <c r="GV439" s="4"/>
      <c r="GW439" s="4"/>
      <c r="GX439" s="4"/>
      <c r="GY439" s="4"/>
      <c r="GZ439" s="4"/>
      <c r="HA439" s="4"/>
      <c r="HB439" s="4"/>
      <c r="HC439" s="4"/>
      <c r="HD439" s="4"/>
      <c r="HE439" s="4"/>
      <c r="HF439" s="4"/>
      <c r="HG439" s="76"/>
    </row>
    <row r="440" spans="1:215" s="3" customFormat="1" ht="78.75" customHeight="1" x14ac:dyDescent="0.2">
      <c r="A440" s="185"/>
      <c r="B440" s="98"/>
      <c r="C440" s="108"/>
      <c r="D440" s="186" t="s">
        <v>1</v>
      </c>
      <c r="E440" s="5">
        <f>E445+E450+E455</f>
        <v>21188</v>
      </c>
      <c r="F440" s="5">
        <f>G440+H440+I440+J440+K440</f>
        <v>131397.84</v>
      </c>
      <c r="G440" s="5">
        <f>G445+G450+G455</f>
        <v>24829.599999999999</v>
      </c>
      <c r="H440" s="5">
        <f t="shared" ref="H440:K440" si="323">H445+H450+H455</f>
        <v>26131.3</v>
      </c>
      <c r="I440" s="5">
        <f t="shared" si="323"/>
        <v>27482.54</v>
      </c>
      <c r="J440" s="5">
        <f t="shared" si="323"/>
        <v>26477.200000000001</v>
      </c>
      <c r="K440" s="5">
        <f t="shared" si="323"/>
        <v>26477.200000000001</v>
      </c>
      <c r="L440" s="108"/>
      <c r="M440" s="108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  <c r="DE440" s="4"/>
      <c r="DF440" s="4"/>
      <c r="DG440" s="4"/>
      <c r="DH440" s="4"/>
      <c r="DI440" s="4"/>
      <c r="DJ440" s="4"/>
      <c r="DK440" s="4"/>
      <c r="DL440" s="4"/>
      <c r="DM440" s="4"/>
      <c r="DN440" s="4"/>
      <c r="DO440" s="4"/>
      <c r="DP440" s="4"/>
      <c r="DQ440" s="4"/>
      <c r="DR440" s="4"/>
      <c r="DS440" s="4"/>
      <c r="DT440" s="4"/>
      <c r="DU440" s="4"/>
      <c r="DV440" s="4"/>
      <c r="DW440" s="4"/>
      <c r="DX440" s="4"/>
      <c r="DY440" s="4"/>
      <c r="DZ440" s="4"/>
      <c r="EA440" s="4"/>
      <c r="EB440" s="4"/>
      <c r="EC440" s="4"/>
      <c r="ED440" s="4"/>
      <c r="EE440" s="4"/>
      <c r="EF440" s="4"/>
      <c r="EG440" s="4"/>
      <c r="EH440" s="4"/>
      <c r="EI440" s="4"/>
      <c r="EJ440" s="4"/>
      <c r="EK440" s="4"/>
      <c r="EL440" s="4"/>
      <c r="EM440" s="4"/>
      <c r="EN440" s="4"/>
      <c r="EO440" s="4"/>
      <c r="EP440" s="4"/>
      <c r="EQ440" s="4"/>
      <c r="ER440" s="4"/>
      <c r="ES440" s="4"/>
      <c r="ET440" s="4"/>
      <c r="EU440" s="4"/>
      <c r="EV440" s="4"/>
      <c r="EW440" s="4"/>
      <c r="EX440" s="4"/>
      <c r="EY440" s="4"/>
      <c r="EZ440" s="4"/>
      <c r="FA440" s="4"/>
      <c r="FB440" s="4"/>
      <c r="FC440" s="4"/>
      <c r="FD440" s="4"/>
      <c r="FE440" s="4"/>
      <c r="FF440" s="4"/>
      <c r="FG440" s="4"/>
      <c r="FH440" s="4"/>
      <c r="FI440" s="4"/>
      <c r="FJ440" s="4"/>
      <c r="FK440" s="4"/>
      <c r="FL440" s="4"/>
      <c r="FM440" s="4"/>
      <c r="FN440" s="4"/>
      <c r="FO440" s="4"/>
      <c r="FP440" s="4"/>
      <c r="FQ440" s="4"/>
      <c r="FR440" s="4"/>
      <c r="FS440" s="4"/>
      <c r="FT440" s="4"/>
      <c r="FU440" s="4"/>
      <c r="FV440" s="4"/>
      <c r="FW440" s="4"/>
      <c r="FX440" s="4"/>
      <c r="FY440" s="4"/>
      <c r="FZ440" s="4"/>
      <c r="GA440" s="4"/>
      <c r="GB440" s="4"/>
      <c r="GC440" s="4"/>
      <c r="GD440" s="4"/>
      <c r="GE440" s="4"/>
      <c r="GF440" s="4"/>
      <c r="GG440" s="4"/>
      <c r="GH440" s="4"/>
      <c r="GI440" s="4"/>
      <c r="GJ440" s="4"/>
      <c r="GK440" s="4"/>
      <c r="GL440" s="4"/>
      <c r="GM440" s="4"/>
      <c r="GN440" s="4"/>
      <c r="GO440" s="4"/>
      <c r="GP440" s="4"/>
      <c r="GQ440" s="4"/>
      <c r="GR440" s="4"/>
      <c r="GS440" s="4"/>
      <c r="GT440" s="4"/>
      <c r="GU440" s="4"/>
      <c r="GV440" s="4"/>
      <c r="GW440" s="4"/>
      <c r="GX440" s="4"/>
      <c r="GY440" s="4"/>
      <c r="GZ440" s="4"/>
      <c r="HA440" s="4"/>
      <c r="HB440" s="4"/>
      <c r="HC440" s="4"/>
      <c r="HD440" s="4"/>
      <c r="HE440" s="4"/>
      <c r="HF440" s="4"/>
      <c r="HG440" s="76"/>
    </row>
    <row r="441" spans="1:215" s="3" customFormat="1" ht="33" customHeight="1" x14ac:dyDescent="0.2">
      <c r="A441" s="185"/>
      <c r="B441" s="99"/>
      <c r="C441" s="108"/>
      <c r="D441" s="186" t="s">
        <v>0</v>
      </c>
      <c r="E441" s="5">
        <f>E446+E451+E456</f>
        <v>0</v>
      </c>
      <c r="F441" s="5">
        <f>G441+H441+I441+J441+K441</f>
        <v>0</v>
      </c>
      <c r="G441" s="5">
        <f>G446+G451+G456</f>
        <v>0</v>
      </c>
      <c r="H441" s="5">
        <f t="shared" ref="H441:K441" si="324">H446+H451+H456</f>
        <v>0</v>
      </c>
      <c r="I441" s="5">
        <f t="shared" si="324"/>
        <v>0</v>
      </c>
      <c r="J441" s="5">
        <f t="shared" si="324"/>
        <v>0</v>
      </c>
      <c r="K441" s="5">
        <f t="shared" si="324"/>
        <v>0</v>
      </c>
      <c r="L441" s="108"/>
      <c r="M441" s="108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  <c r="DE441" s="4"/>
      <c r="DF441" s="4"/>
      <c r="DG441" s="4"/>
      <c r="DH441" s="4"/>
      <c r="DI441" s="4"/>
      <c r="DJ441" s="4"/>
      <c r="DK441" s="4"/>
      <c r="DL441" s="4"/>
      <c r="DM441" s="4"/>
      <c r="DN441" s="4"/>
      <c r="DO441" s="4"/>
      <c r="DP441" s="4"/>
      <c r="DQ441" s="4"/>
      <c r="DR441" s="4"/>
      <c r="DS441" s="4"/>
      <c r="DT441" s="4"/>
      <c r="DU441" s="4"/>
      <c r="DV441" s="4"/>
      <c r="DW441" s="4"/>
      <c r="DX441" s="4"/>
      <c r="DY441" s="4"/>
      <c r="DZ441" s="4"/>
      <c r="EA441" s="4"/>
      <c r="EB441" s="4"/>
      <c r="EC441" s="4"/>
      <c r="ED441" s="4"/>
      <c r="EE441" s="4"/>
      <c r="EF441" s="4"/>
      <c r="EG441" s="4"/>
      <c r="EH441" s="4"/>
      <c r="EI441" s="4"/>
      <c r="EJ441" s="4"/>
      <c r="EK441" s="4"/>
      <c r="EL441" s="4"/>
      <c r="EM441" s="4"/>
      <c r="EN441" s="4"/>
      <c r="EO441" s="4"/>
      <c r="EP441" s="4"/>
      <c r="EQ441" s="4"/>
      <c r="ER441" s="4"/>
      <c r="ES441" s="4"/>
      <c r="ET441" s="4"/>
      <c r="EU441" s="4"/>
      <c r="EV441" s="4"/>
      <c r="EW441" s="4"/>
      <c r="EX441" s="4"/>
      <c r="EY441" s="4"/>
      <c r="EZ441" s="4"/>
      <c r="FA441" s="4"/>
      <c r="FB441" s="4"/>
      <c r="FC441" s="4"/>
      <c r="FD441" s="4"/>
      <c r="FE441" s="4"/>
      <c r="FF441" s="4"/>
      <c r="FG441" s="4"/>
      <c r="FH441" s="4"/>
      <c r="FI441" s="4"/>
      <c r="FJ441" s="4"/>
      <c r="FK441" s="4"/>
      <c r="FL441" s="4"/>
      <c r="FM441" s="4"/>
      <c r="FN441" s="4"/>
      <c r="FO441" s="4"/>
      <c r="FP441" s="4"/>
      <c r="FQ441" s="4"/>
      <c r="FR441" s="4"/>
      <c r="FS441" s="4"/>
      <c r="FT441" s="4"/>
      <c r="FU441" s="4"/>
      <c r="FV441" s="4"/>
      <c r="FW441" s="4"/>
      <c r="FX441" s="4"/>
      <c r="FY441" s="4"/>
      <c r="FZ441" s="4"/>
      <c r="GA441" s="4"/>
      <c r="GB441" s="4"/>
      <c r="GC441" s="4"/>
      <c r="GD441" s="4"/>
      <c r="GE441" s="4"/>
      <c r="GF441" s="4"/>
      <c r="GG441" s="4"/>
      <c r="GH441" s="4"/>
      <c r="GI441" s="4"/>
      <c r="GJ441" s="4"/>
      <c r="GK441" s="4"/>
      <c r="GL441" s="4"/>
      <c r="GM441" s="4"/>
      <c r="GN441" s="4"/>
      <c r="GO441" s="4"/>
      <c r="GP441" s="4"/>
      <c r="GQ441" s="4"/>
      <c r="GR441" s="4"/>
      <c r="GS441" s="4"/>
      <c r="GT441" s="4"/>
      <c r="GU441" s="4"/>
      <c r="GV441" s="4"/>
      <c r="GW441" s="4"/>
      <c r="GX441" s="4"/>
      <c r="GY441" s="4"/>
      <c r="GZ441" s="4"/>
      <c r="HA441" s="4"/>
      <c r="HB441" s="4"/>
      <c r="HC441" s="4"/>
      <c r="HD441" s="4"/>
      <c r="HE441" s="4"/>
      <c r="HF441" s="4"/>
      <c r="HG441" s="76"/>
    </row>
    <row r="442" spans="1:215" s="3" customFormat="1" ht="24.75" customHeight="1" x14ac:dyDescent="0.2">
      <c r="A442" s="185" t="s">
        <v>25</v>
      </c>
      <c r="B442" s="187" t="s">
        <v>319</v>
      </c>
      <c r="C442" s="108" t="s">
        <v>79</v>
      </c>
      <c r="D442" s="186" t="s">
        <v>4</v>
      </c>
      <c r="E442" s="5">
        <f>E443+E444+E445+E446</f>
        <v>732</v>
      </c>
      <c r="F442" s="200">
        <f>F443+F444+F445+F446</f>
        <v>3196.4</v>
      </c>
      <c r="G442" s="200">
        <f>G443+G444+G445+G446</f>
        <v>332.3</v>
      </c>
      <c r="H442" s="200">
        <f t="shared" ref="H442" si="325">H443+H444+H445+H446</f>
        <v>317.10000000000002</v>
      </c>
      <c r="I442" s="200">
        <f t="shared" ref="I442" si="326">I443+I444+I445+I446</f>
        <v>849</v>
      </c>
      <c r="J442" s="200">
        <f t="shared" ref="J442" si="327">J443+J444+J445+J446</f>
        <v>849</v>
      </c>
      <c r="K442" s="200">
        <f t="shared" ref="K442" si="328">K443+K444+K445+K446</f>
        <v>849</v>
      </c>
      <c r="L442" s="108" t="s">
        <v>7</v>
      </c>
      <c r="M442" s="108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  <c r="DE442" s="4"/>
      <c r="DF442" s="4"/>
      <c r="DG442" s="4"/>
      <c r="DH442" s="4"/>
      <c r="DI442" s="4"/>
      <c r="DJ442" s="4"/>
      <c r="DK442" s="4"/>
      <c r="DL442" s="4"/>
      <c r="DM442" s="4"/>
      <c r="DN442" s="4"/>
      <c r="DO442" s="4"/>
      <c r="DP442" s="4"/>
      <c r="DQ442" s="4"/>
      <c r="DR442" s="4"/>
      <c r="DS442" s="4"/>
      <c r="DT442" s="4"/>
      <c r="DU442" s="4"/>
      <c r="DV442" s="4"/>
      <c r="DW442" s="4"/>
      <c r="DX442" s="4"/>
      <c r="DY442" s="4"/>
      <c r="DZ442" s="4"/>
      <c r="EA442" s="4"/>
      <c r="EB442" s="4"/>
      <c r="EC442" s="4"/>
      <c r="ED442" s="4"/>
      <c r="EE442" s="4"/>
      <c r="EF442" s="4"/>
      <c r="EG442" s="4"/>
      <c r="EH442" s="4"/>
      <c r="EI442" s="4"/>
      <c r="EJ442" s="4"/>
      <c r="EK442" s="4"/>
      <c r="EL442" s="4"/>
      <c r="EM442" s="4"/>
      <c r="EN442" s="4"/>
      <c r="EO442" s="4"/>
      <c r="EP442" s="4"/>
      <c r="EQ442" s="4"/>
      <c r="ER442" s="4"/>
      <c r="ES442" s="4"/>
      <c r="ET442" s="4"/>
      <c r="EU442" s="4"/>
      <c r="EV442" s="4"/>
      <c r="EW442" s="4"/>
      <c r="EX442" s="4"/>
      <c r="EY442" s="4"/>
      <c r="EZ442" s="4"/>
      <c r="FA442" s="4"/>
      <c r="FB442" s="4"/>
      <c r="FC442" s="4"/>
      <c r="FD442" s="4"/>
      <c r="FE442" s="4"/>
      <c r="FF442" s="4"/>
      <c r="FG442" s="4"/>
      <c r="FH442" s="4"/>
      <c r="FI442" s="4"/>
      <c r="FJ442" s="4"/>
      <c r="FK442" s="4"/>
      <c r="FL442" s="4"/>
      <c r="FM442" s="4"/>
      <c r="FN442" s="4"/>
      <c r="FO442" s="4"/>
      <c r="FP442" s="4"/>
      <c r="FQ442" s="4"/>
      <c r="FR442" s="4"/>
      <c r="FS442" s="4"/>
      <c r="FT442" s="4"/>
      <c r="FU442" s="4"/>
      <c r="FV442" s="4"/>
      <c r="FW442" s="4"/>
      <c r="FX442" s="4"/>
      <c r="FY442" s="4"/>
      <c r="FZ442" s="4"/>
      <c r="GA442" s="4"/>
      <c r="GB442" s="4"/>
      <c r="GC442" s="4"/>
      <c r="GD442" s="4"/>
      <c r="GE442" s="4"/>
      <c r="GF442" s="4"/>
      <c r="GG442" s="4"/>
      <c r="GH442" s="4"/>
      <c r="GI442" s="4"/>
      <c r="GJ442" s="4"/>
      <c r="GK442" s="4"/>
      <c r="GL442" s="4"/>
      <c r="GM442" s="4"/>
      <c r="GN442" s="4"/>
      <c r="GO442" s="4"/>
      <c r="GP442" s="4"/>
      <c r="GQ442" s="4"/>
      <c r="GR442" s="4"/>
      <c r="GS442" s="4"/>
      <c r="GT442" s="4"/>
      <c r="GU442" s="4"/>
      <c r="GV442" s="4"/>
      <c r="GW442" s="4"/>
      <c r="GX442" s="4"/>
      <c r="GY442" s="4"/>
      <c r="GZ442" s="4"/>
      <c r="HA442" s="4"/>
      <c r="HB442" s="4"/>
      <c r="HC442" s="4"/>
      <c r="HD442" s="4"/>
      <c r="HE442" s="4"/>
      <c r="HF442" s="4"/>
      <c r="HG442" s="76"/>
    </row>
    <row r="443" spans="1:215" s="3" customFormat="1" ht="48" customHeight="1" x14ac:dyDescent="0.2">
      <c r="A443" s="185"/>
      <c r="B443" s="187"/>
      <c r="C443" s="108"/>
      <c r="D443" s="186" t="s">
        <v>3</v>
      </c>
      <c r="E443" s="5">
        <v>0</v>
      </c>
      <c r="F443" s="200">
        <f>G443+H443+I443+J443+K443</f>
        <v>0</v>
      </c>
      <c r="G443" s="200">
        <v>0</v>
      </c>
      <c r="H443" s="200">
        <v>0</v>
      </c>
      <c r="I443" s="200">
        <v>0</v>
      </c>
      <c r="J443" s="200">
        <v>0</v>
      </c>
      <c r="K443" s="200">
        <v>0</v>
      </c>
      <c r="L443" s="108"/>
      <c r="M443" s="108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  <c r="DE443" s="4"/>
      <c r="DF443" s="4"/>
      <c r="DG443" s="4"/>
      <c r="DH443" s="4"/>
      <c r="DI443" s="4"/>
      <c r="DJ443" s="4"/>
      <c r="DK443" s="4"/>
      <c r="DL443" s="4"/>
      <c r="DM443" s="4"/>
      <c r="DN443" s="4"/>
      <c r="DO443" s="4"/>
      <c r="DP443" s="4"/>
      <c r="DQ443" s="4"/>
      <c r="DR443" s="4"/>
      <c r="DS443" s="4"/>
      <c r="DT443" s="4"/>
      <c r="DU443" s="4"/>
      <c r="DV443" s="4"/>
      <c r="DW443" s="4"/>
      <c r="DX443" s="4"/>
      <c r="DY443" s="4"/>
      <c r="DZ443" s="4"/>
      <c r="EA443" s="4"/>
      <c r="EB443" s="4"/>
      <c r="EC443" s="4"/>
      <c r="ED443" s="4"/>
      <c r="EE443" s="4"/>
      <c r="EF443" s="4"/>
      <c r="EG443" s="4"/>
      <c r="EH443" s="4"/>
      <c r="EI443" s="4"/>
      <c r="EJ443" s="4"/>
      <c r="EK443" s="4"/>
      <c r="EL443" s="4"/>
      <c r="EM443" s="4"/>
      <c r="EN443" s="4"/>
      <c r="EO443" s="4"/>
      <c r="EP443" s="4"/>
      <c r="EQ443" s="4"/>
      <c r="ER443" s="4"/>
      <c r="ES443" s="4"/>
      <c r="ET443" s="4"/>
      <c r="EU443" s="4"/>
      <c r="EV443" s="4"/>
      <c r="EW443" s="4"/>
      <c r="EX443" s="4"/>
      <c r="EY443" s="4"/>
      <c r="EZ443" s="4"/>
      <c r="FA443" s="4"/>
      <c r="FB443" s="4"/>
      <c r="FC443" s="4"/>
      <c r="FD443" s="4"/>
      <c r="FE443" s="4"/>
      <c r="FF443" s="4"/>
      <c r="FG443" s="4"/>
      <c r="FH443" s="4"/>
      <c r="FI443" s="4"/>
      <c r="FJ443" s="4"/>
      <c r="FK443" s="4"/>
      <c r="FL443" s="4"/>
      <c r="FM443" s="4"/>
      <c r="FN443" s="4"/>
      <c r="FO443" s="4"/>
      <c r="FP443" s="4"/>
      <c r="FQ443" s="4"/>
      <c r="FR443" s="4"/>
      <c r="FS443" s="4"/>
      <c r="FT443" s="4"/>
      <c r="FU443" s="4"/>
      <c r="FV443" s="4"/>
      <c r="FW443" s="4"/>
      <c r="FX443" s="4"/>
      <c r="FY443" s="4"/>
      <c r="FZ443" s="4"/>
      <c r="GA443" s="4"/>
      <c r="GB443" s="4"/>
      <c r="GC443" s="4"/>
      <c r="GD443" s="4"/>
      <c r="GE443" s="4"/>
      <c r="GF443" s="4"/>
      <c r="GG443" s="4"/>
      <c r="GH443" s="4"/>
      <c r="GI443" s="4"/>
      <c r="GJ443" s="4"/>
      <c r="GK443" s="4"/>
      <c r="GL443" s="4"/>
      <c r="GM443" s="4"/>
      <c r="GN443" s="4"/>
      <c r="GO443" s="4"/>
      <c r="GP443" s="4"/>
      <c r="GQ443" s="4"/>
      <c r="GR443" s="4"/>
      <c r="GS443" s="4"/>
      <c r="GT443" s="4"/>
      <c r="GU443" s="4"/>
      <c r="GV443" s="4"/>
      <c r="GW443" s="4"/>
      <c r="GX443" s="4"/>
      <c r="GY443" s="4"/>
      <c r="GZ443" s="4"/>
      <c r="HA443" s="4"/>
      <c r="HB443" s="4"/>
      <c r="HC443" s="4"/>
      <c r="HD443" s="4"/>
      <c r="HE443" s="4"/>
      <c r="HF443" s="4"/>
      <c r="HG443" s="76"/>
    </row>
    <row r="444" spans="1:215" s="3" customFormat="1" ht="64.5" customHeight="1" x14ac:dyDescent="0.2">
      <c r="A444" s="185"/>
      <c r="B444" s="187"/>
      <c r="C444" s="108"/>
      <c r="D444" s="186" t="s">
        <v>2</v>
      </c>
      <c r="E444" s="5">
        <v>0</v>
      </c>
      <c r="F444" s="200">
        <f>G444+H444+I444+J444+K444</f>
        <v>0</v>
      </c>
      <c r="G444" s="200">
        <v>0</v>
      </c>
      <c r="H444" s="200">
        <v>0</v>
      </c>
      <c r="I444" s="200">
        <v>0</v>
      </c>
      <c r="J444" s="200">
        <v>0</v>
      </c>
      <c r="K444" s="200">
        <v>0</v>
      </c>
      <c r="L444" s="108"/>
      <c r="M444" s="108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  <c r="DE444" s="4"/>
      <c r="DF444" s="4"/>
      <c r="DG444" s="4"/>
      <c r="DH444" s="4"/>
      <c r="DI444" s="4"/>
      <c r="DJ444" s="4"/>
      <c r="DK444" s="4"/>
      <c r="DL444" s="4"/>
      <c r="DM444" s="4"/>
      <c r="DN444" s="4"/>
      <c r="DO444" s="4"/>
      <c r="DP444" s="4"/>
      <c r="DQ444" s="4"/>
      <c r="DR444" s="4"/>
      <c r="DS444" s="4"/>
      <c r="DT444" s="4"/>
      <c r="DU444" s="4"/>
      <c r="DV444" s="4"/>
      <c r="DW444" s="4"/>
      <c r="DX444" s="4"/>
      <c r="DY444" s="4"/>
      <c r="DZ444" s="4"/>
      <c r="EA444" s="4"/>
      <c r="EB444" s="4"/>
      <c r="EC444" s="4"/>
      <c r="ED444" s="4"/>
      <c r="EE444" s="4"/>
      <c r="EF444" s="4"/>
      <c r="EG444" s="4"/>
      <c r="EH444" s="4"/>
      <c r="EI444" s="4"/>
      <c r="EJ444" s="4"/>
      <c r="EK444" s="4"/>
      <c r="EL444" s="4"/>
      <c r="EM444" s="4"/>
      <c r="EN444" s="4"/>
      <c r="EO444" s="4"/>
      <c r="EP444" s="4"/>
      <c r="EQ444" s="4"/>
      <c r="ER444" s="4"/>
      <c r="ES444" s="4"/>
      <c r="ET444" s="4"/>
      <c r="EU444" s="4"/>
      <c r="EV444" s="4"/>
      <c r="EW444" s="4"/>
      <c r="EX444" s="4"/>
      <c r="EY444" s="4"/>
      <c r="EZ444" s="4"/>
      <c r="FA444" s="4"/>
      <c r="FB444" s="4"/>
      <c r="FC444" s="4"/>
      <c r="FD444" s="4"/>
      <c r="FE444" s="4"/>
      <c r="FF444" s="4"/>
      <c r="FG444" s="4"/>
      <c r="FH444" s="4"/>
      <c r="FI444" s="4"/>
      <c r="FJ444" s="4"/>
      <c r="FK444" s="4"/>
      <c r="FL444" s="4"/>
      <c r="FM444" s="4"/>
      <c r="FN444" s="4"/>
      <c r="FO444" s="4"/>
      <c r="FP444" s="4"/>
      <c r="FQ444" s="4"/>
      <c r="FR444" s="4"/>
      <c r="FS444" s="4"/>
      <c r="FT444" s="4"/>
      <c r="FU444" s="4"/>
      <c r="FV444" s="4"/>
      <c r="FW444" s="4"/>
      <c r="FX444" s="4"/>
      <c r="FY444" s="4"/>
      <c r="FZ444" s="4"/>
      <c r="GA444" s="4"/>
      <c r="GB444" s="4"/>
      <c r="GC444" s="4"/>
      <c r="GD444" s="4"/>
      <c r="GE444" s="4"/>
      <c r="GF444" s="4"/>
      <c r="GG444" s="4"/>
      <c r="GH444" s="4"/>
      <c r="GI444" s="4"/>
      <c r="GJ444" s="4"/>
      <c r="GK444" s="4"/>
      <c r="GL444" s="4"/>
      <c r="GM444" s="4"/>
      <c r="GN444" s="4"/>
      <c r="GO444" s="4"/>
      <c r="GP444" s="4"/>
      <c r="GQ444" s="4"/>
      <c r="GR444" s="4"/>
      <c r="GS444" s="4"/>
      <c r="GT444" s="4"/>
      <c r="GU444" s="4"/>
      <c r="GV444" s="4"/>
      <c r="GW444" s="4"/>
      <c r="GX444" s="4"/>
      <c r="GY444" s="4"/>
      <c r="GZ444" s="4"/>
      <c r="HA444" s="4"/>
      <c r="HB444" s="4"/>
      <c r="HC444" s="4"/>
      <c r="HD444" s="4"/>
      <c r="HE444" s="4"/>
      <c r="HF444" s="4"/>
      <c r="HG444" s="76"/>
    </row>
    <row r="445" spans="1:215" s="3" customFormat="1" ht="82.5" customHeight="1" x14ac:dyDescent="0.2">
      <c r="A445" s="185"/>
      <c r="B445" s="187"/>
      <c r="C445" s="108"/>
      <c r="D445" s="186" t="s">
        <v>1</v>
      </c>
      <c r="E445" s="5">
        <v>732</v>
      </c>
      <c r="F445" s="200">
        <f>G445+H445+I445+J445+K445</f>
        <v>3196.4</v>
      </c>
      <c r="G445" s="204">
        <v>332.3</v>
      </c>
      <c r="H445" s="204">
        <v>317.10000000000002</v>
      </c>
      <c r="I445" s="204">
        <v>849</v>
      </c>
      <c r="J445" s="204">
        <v>849</v>
      </c>
      <c r="K445" s="204">
        <v>849</v>
      </c>
      <c r="L445" s="108"/>
      <c r="M445" s="108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  <c r="DE445" s="4"/>
      <c r="DF445" s="4"/>
      <c r="DG445" s="4"/>
      <c r="DH445" s="4"/>
      <c r="DI445" s="4"/>
      <c r="DJ445" s="4"/>
      <c r="DK445" s="4"/>
      <c r="DL445" s="4"/>
      <c r="DM445" s="4"/>
      <c r="DN445" s="4"/>
      <c r="DO445" s="4"/>
      <c r="DP445" s="4"/>
      <c r="DQ445" s="4"/>
      <c r="DR445" s="4"/>
      <c r="DS445" s="4"/>
      <c r="DT445" s="4"/>
      <c r="DU445" s="4"/>
      <c r="DV445" s="4"/>
      <c r="DW445" s="4"/>
      <c r="DX445" s="4"/>
      <c r="DY445" s="4"/>
      <c r="DZ445" s="4"/>
      <c r="EA445" s="4"/>
      <c r="EB445" s="4"/>
      <c r="EC445" s="4"/>
      <c r="ED445" s="4"/>
      <c r="EE445" s="4"/>
      <c r="EF445" s="4"/>
      <c r="EG445" s="4"/>
      <c r="EH445" s="4"/>
      <c r="EI445" s="4"/>
      <c r="EJ445" s="4"/>
      <c r="EK445" s="4"/>
      <c r="EL445" s="4"/>
      <c r="EM445" s="4"/>
      <c r="EN445" s="4"/>
      <c r="EO445" s="4"/>
      <c r="EP445" s="4"/>
      <c r="EQ445" s="4"/>
      <c r="ER445" s="4"/>
      <c r="ES445" s="4"/>
      <c r="ET445" s="4"/>
      <c r="EU445" s="4"/>
      <c r="EV445" s="4"/>
      <c r="EW445" s="4"/>
      <c r="EX445" s="4"/>
      <c r="EY445" s="4"/>
      <c r="EZ445" s="4"/>
      <c r="FA445" s="4"/>
      <c r="FB445" s="4"/>
      <c r="FC445" s="4"/>
      <c r="FD445" s="4"/>
      <c r="FE445" s="4"/>
      <c r="FF445" s="4"/>
      <c r="FG445" s="4"/>
      <c r="FH445" s="4"/>
      <c r="FI445" s="4"/>
      <c r="FJ445" s="4"/>
      <c r="FK445" s="4"/>
      <c r="FL445" s="4"/>
      <c r="FM445" s="4"/>
      <c r="FN445" s="4"/>
      <c r="FO445" s="4"/>
      <c r="FP445" s="4"/>
      <c r="FQ445" s="4"/>
      <c r="FR445" s="4"/>
      <c r="FS445" s="4"/>
      <c r="FT445" s="4"/>
      <c r="FU445" s="4"/>
      <c r="FV445" s="4"/>
      <c r="FW445" s="4"/>
      <c r="FX445" s="4"/>
      <c r="FY445" s="4"/>
      <c r="FZ445" s="4"/>
      <c r="GA445" s="4"/>
      <c r="GB445" s="4"/>
      <c r="GC445" s="4"/>
      <c r="GD445" s="4"/>
      <c r="GE445" s="4"/>
      <c r="GF445" s="4"/>
      <c r="GG445" s="4"/>
      <c r="GH445" s="4"/>
      <c r="GI445" s="4"/>
      <c r="GJ445" s="4"/>
      <c r="GK445" s="4"/>
      <c r="GL445" s="4"/>
      <c r="GM445" s="4"/>
      <c r="GN445" s="4"/>
      <c r="GO445" s="4"/>
      <c r="GP445" s="4"/>
      <c r="GQ445" s="4"/>
      <c r="GR445" s="4"/>
      <c r="GS445" s="4"/>
      <c r="GT445" s="4"/>
      <c r="GU445" s="4"/>
      <c r="GV445" s="4"/>
      <c r="GW445" s="4"/>
      <c r="GX445" s="4"/>
      <c r="GY445" s="4"/>
      <c r="GZ445" s="4"/>
      <c r="HA445" s="4"/>
      <c r="HB445" s="4"/>
      <c r="HC445" s="4"/>
      <c r="HD445" s="4"/>
      <c r="HE445" s="4"/>
      <c r="HF445" s="4"/>
      <c r="HG445" s="76"/>
    </row>
    <row r="446" spans="1:215" s="3" customFormat="1" ht="35.25" customHeight="1" x14ac:dyDescent="0.2">
      <c r="A446" s="185"/>
      <c r="B446" s="187"/>
      <c r="C446" s="108"/>
      <c r="D446" s="186" t="s">
        <v>0</v>
      </c>
      <c r="E446" s="5">
        <v>0</v>
      </c>
      <c r="F446" s="200">
        <f>G446+H446+I446+J446+K446</f>
        <v>0</v>
      </c>
      <c r="G446" s="200">
        <v>0</v>
      </c>
      <c r="H446" s="200">
        <v>0</v>
      </c>
      <c r="I446" s="200">
        <v>0</v>
      </c>
      <c r="J446" s="200">
        <v>0</v>
      </c>
      <c r="K446" s="200">
        <v>0</v>
      </c>
      <c r="L446" s="108"/>
      <c r="M446" s="108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  <c r="DE446" s="4"/>
      <c r="DF446" s="4"/>
      <c r="DG446" s="4"/>
      <c r="DH446" s="4"/>
      <c r="DI446" s="4"/>
      <c r="DJ446" s="4"/>
      <c r="DK446" s="4"/>
      <c r="DL446" s="4"/>
      <c r="DM446" s="4"/>
      <c r="DN446" s="4"/>
      <c r="DO446" s="4"/>
      <c r="DP446" s="4"/>
      <c r="DQ446" s="4"/>
      <c r="DR446" s="4"/>
      <c r="DS446" s="4"/>
      <c r="DT446" s="4"/>
      <c r="DU446" s="4"/>
      <c r="DV446" s="4"/>
      <c r="DW446" s="4"/>
      <c r="DX446" s="4"/>
      <c r="DY446" s="4"/>
      <c r="DZ446" s="4"/>
      <c r="EA446" s="4"/>
      <c r="EB446" s="4"/>
      <c r="EC446" s="4"/>
      <c r="ED446" s="4"/>
      <c r="EE446" s="4"/>
      <c r="EF446" s="4"/>
      <c r="EG446" s="4"/>
      <c r="EH446" s="4"/>
      <c r="EI446" s="4"/>
      <c r="EJ446" s="4"/>
      <c r="EK446" s="4"/>
      <c r="EL446" s="4"/>
      <c r="EM446" s="4"/>
      <c r="EN446" s="4"/>
      <c r="EO446" s="4"/>
      <c r="EP446" s="4"/>
      <c r="EQ446" s="4"/>
      <c r="ER446" s="4"/>
      <c r="ES446" s="4"/>
      <c r="ET446" s="4"/>
      <c r="EU446" s="4"/>
      <c r="EV446" s="4"/>
      <c r="EW446" s="4"/>
      <c r="EX446" s="4"/>
      <c r="EY446" s="4"/>
      <c r="EZ446" s="4"/>
      <c r="FA446" s="4"/>
      <c r="FB446" s="4"/>
      <c r="FC446" s="4"/>
      <c r="FD446" s="4"/>
      <c r="FE446" s="4"/>
      <c r="FF446" s="4"/>
      <c r="FG446" s="4"/>
      <c r="FH446" s="4"/>
      <c r="FI446" s="4"/>
      <c r="FJ446" s="4"/>
      <c r="FK446" s="4"/>
      <c r="FL446" s="4"/>
      <c r="FM446" s="4"/>
      <c r="FN446" s="4"/>
      <c r="FO446" s="4"/>
      <c r="FP446" s="4"/>
      <c r="FQ446" s="4"/>
      <c r="FR446" s="4"/>
      <c r="FS446" s="4"/>
      <c r="FT446" s="4"/>
      <c r="FU446" s="4"/>
      <c r="FV446" s="4"/>
      <c r="FW446" s="4"/>
      <c r="FX446" s="4"/>
      <c r="FY446" s="4"/>
      <c r="FZ446" s="4"/>
      <c r="GA446" s="4"/>
      <c r="GB446" s="4"/>
      <c r="GC446" s="4"/>
      <c r="GD446" s="4"/>
      <c r="GE446" s="4"/>
      <c r="GF446" s="4"/>
      <c r="GG446" s="4"/>
      <c r="GH446" s="4"/>
      <c r="GI446" s="4"/>
      <c r="GJ446" s="4"/>
      <c r="GK446" s="4"/>
      <c r="GL446" s="4"/>
      <c r="GM446" s="4"/>
      <c r="GN446" s="4"/>
      <c r="GO446" s="4"/>
      <c r="GP446" s="4"/>
      <c r="GQ446" s="4"/>
      <c r="GR446" s="4"/>
      <c r="GS446" s="4"/>
      <c r="GT446" s="4"/>
      <c r="GU446" s="4"/>
      <c r="GV446" s="4"/>
      <c r="GW446" s="4"/>
      <c r="GX446" s="4"/>
      <c r="GY446" s="4"/>
      <c r="GZ446" s="4"/>
      <c r="HA446" s="4"/>
      <c r="HB446" s="4"/>
      <c r="HC446" s="4"/>
      <c r="HD446" s="4"/>
      <c r="HE446" s="4"/>
      <c r="HF446" s="4"/>
      <c r="HG446" s="76"/>
    </row>
    <row r="447" spans="1:215" s="3" customFormat="1" ht="23.25" customHeight="1" x14ac:dyDescent="0.2">
      <c r="A447" s="185" t="s">
        <v>24</v>
      </c>
      <c r="B447" s="107" t="s">
        <v>259</v>
      </c>
      <c r="C447" s="108" t="s">
        <v>79</v>
      </c>
      <c r="D447" s="186" t="s">
        <v>4</v>
      </c>
      <c r="E447" s="200">
        <f>E448+E449+E450+E451</f>
        <v>20456</v>
      </c>
      <c r="F447" s="5">
        <f>F448+F449+F450+F451</f>
        <v>128201.44</v>
      </c>
      <c r="G447" s="5">
        <f>G448+G449+G450+G451</f>
        <v>24497.3</v>
      </c>
      <c r="H447" s="5">
        <f t="shared" ref="H447:K447" si="329">H448+H449+H450+H451</f>
        <v>25814.2</v>
      </c>
      <c r="I447" s="5">
        <f t="shared" si="329"/>
        <v>26633.54</v>
      </c>
      <c r="J447" s="5">
        <f t="shared" si="329"/>
        <v>25628.2</v>
      </c>
      <c r="K447" s="5">
        <f t="shared" si="329"/>
        <v>25628.2</v>
      </c>
      <c r="L447" s="108" t="s">
        <v>7</v>
      </c>
      <c r="M447" s="108" t="s">
        <v>9</v>
      </c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  <c r="DE447" s="4"/>
      <c r="DF447" s="4"/>
      <c r="DG447" s="4"/>
      <c r="DH447" s="4"/>
      <c r="DI447" s="4"/>
      <c r="DJ447" s="4"/>
      <c r="DK447" s="4"/>
      <c r="DL447" s="4"/>
      <c r="DM447" s="4"/>
      <c r="DN447" s="4"/>
      <c r="DO447" s="4"/>
      <c r="DP447" s="4"/>
      <c r="DQ447" s="4"/>
      <c r="DR447" s="4"/>
      <c r="DS447" s="4"/>
      <c r="DT447" s="4"/>
      <c r="DU447" s="4"/>
      <c r="DV447" s="4"/>
      <c r="DW447" s="4"/>
      <c r="DX447" s="4"/>
      <c r="DY447" s="4"/>
      <c r="DZ447" s="4"/>
      <c r="EA447" s="4"/>
      <c r="EB447" s="4"/>
      <c r="EC447" s="4"/>
      <c r="ED447" s="4"/>
      <c r="EE447" s="4"/>
      <c r="EF447" s="4"/>
      <c r="EG447" s="4"/>
      <c r="EH447" s="4"/>
      <c r="EI447" s="4"/>
      <c r="EJ447" s="4"/>
      <c r="EK447" s="4"/>
      <c r="EL447" s="4"/>
      <c r="EM447" s="4"/>
      <c r="EN447" s="4"/>
      <c r="EO447" s="4"/>
      <c r="EP447" s="4"/>
      <c r="EQ447" s="4"/>
      <c r="ER447" s="4"/>
      <c r="ES447" s="4"/>
      <c r="ET447" s="4"/>
      <c r="EU447" s="4"/>
      <c r="EV447" s="4"/>
      <c r="EW447" s="4"/>
      <c r="EX447" s="4"/>
      <c r="EY447" s="4"/>
      <c r="EZ447" s="4"/>
      <c r="FA447" s="4"/>
      <c r="FB447" s="4"/>
      <c r="FC447" s="4"/>
      <c r="FD447" s="4"/>
      <c r="FE447" s="4"/>
      <c r="FF447" s="4"/>
      <c r="FG447" s="4"/>
      <c r="FH447" s="4"/>
      <c r="FI447" s="4"/>
      <c r="FJ447" s="4"/>
      <c r="FK447" s="4"/>
      <c r="FL447" s="4"/>
      <c r="FM447" s="4"/>
      <c r="FN447" s="4"/>
      <c r="FO447" s="4"/>
      <c r="FP447" s="4"/>
      <c r="FQ447" s="4"/>
      <c r="FR447" s="4"/>
      <c r="FS447" s="4"/>
      <c r="FT447" s="4"/>
      <c r="FU447" s="4"/>
      <c r="FV447" s="4"/>
      <c r="FW447" s="4"/>
      <c r="FX447" s="4"/>
      <c r="FY447" s="4"/>
      <c r="FZ447" s="4"/>
      <c r="GA447" s="4"/>
      <c r="GB447" s="4"/>
      <c r="GC447" s="4"/>
      <c r="GD447" s="4"/>
      <c r="GE447" s="4"/>
      <c r="GF447" s="4"/>
      <c r="GG447" s="4"/>
      <c r="GH447" s="4"/>
      <c r="GI447" s="4"/>
      <c r="GJ447" s="4"/>
      <c r="GK447" s="4"/>
      <c r="GL447" s="4"/>
      <c r="GM447" s="4"/>
      <c r="GN447" s="4"/>
      <c r="GO447" s="4"/>
      <c r="GP447" s="4"/>
      <c r="GQ447" s="4"/>
      <c r="GR447" s="4"/>
      <c r="GS447" s="4"/>
      <c r="GT447" s="4"/>
      <c r="GU447" s="4"/>
      <c r="GV447" s="4"/>
      <c r="GW447" s="4"/>
      <c r="GX447" s="4"/>
      <c r="GY447" s="4"/>
      <c r="GZ447" s="4"/>
      <c r="HA447" s="4"/>
      <c r="HB447" s="4"/>
      <c r="HC447" s="4"/>
      <c r="HD447" s="4"/>
      <c r="HE447" s="4"/>
      <c r="HF447" s="4"/>
      <c r="HG447" s="76"/>
    </row>
    <row r="448" spans="1:215" s="3" customFormat="1" ht="49.5" customHeight="1" x14ac:dyDescent="0.2">
      <c r="A448" s="185"/>
      <c r="B448" s="107"/>
      <c r="C448" s="108"/>
      <c r="D448" s="186" t="s">
        <v>3</v>
      </c>
      <c r="E448" s="200">
        <v>0</v>
      </c>
      <c r="F448" s="5">
        <f>G448+H448+I448+J448+K448</f>
        <v>0</v>
      </c>
      <c r="G448" s="5">
        <v>0</v>
      </c>
      <c r="H448" s="5">
        <v>0</v>
      </c>
      <c r="I448" s="5">
        <v>0</v>
      </c>
      <c r="J448" s="5">
        <v>0</v>
      </c>
      <c r="K448" s="5">
        <v>0</v>
      </c>
      <c r="L448" s="108"/>
      <c r="M448" s="108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  <c r="DE448" s="4"/>
      <c r="DF448" s="4"/>
      <c r="DG448" s="4"/>
      <c r="DH448" s="4"/>
      <c r="DI448" s="4"/>
      <c r="DJ448" s="4"/>
      <c r="DK448" s="4"/>
      <c r="DL448" s="4"/>
      <c r="DM448" s="4"/>
      <c r="DN448" s="4"/>
      <c r="DO448" s="4"/>
      <c r="DP448" s="4"/>
      <c r="DQ448" s="4"/>
      <c r="DR448" s="4"/>
      <c r="DS448" s="4"/>
      <c r="DT448" s="4"/>
      <c r="DU448" s="4"/>
      <c r="DV448" s="4"/>
      <c r="DW448" s="4"/>
      <c r="DX448" s="4"/>
      <c r="DY448" s="4"/>
      <c r="DZ448" s="4"/>
      <c r="EA448" s="4"/>
      <c r="EB448" s="4"/>
      <c r="EC448" s="4"/>
      <c r="ED448" s="4"/>
      <c r="EE448" s="4"/>
      <c r="EF448" s="4"/>
      <c r="EG448" s="4"/>
      <c r="EH448" s="4"/>
      <c r="EI448" s="4"/>
      <c r="EJ448" s="4"/>
      <c r="EK448" s="4"/>
      <c r="EL448" s="4"/>
      <c r="EM448" s="4"/>
      <c r="EN448" s="4"/>
      <c r="EO448" s="4"/>
      <c r="EP448" s="4"/>
      <c r="EQ448" s="4"/>
      <c r="ER448" s="4"/>
      <c r="ES448" s="4"/>
      <c r="ET448" s="4"/>
      <c r="EU448" s="4"/>
      <c r="EV448" s="4"/>
      <c r="EW448" s="4"/>
      <c r="EX448" s="4"/>
      <c r="EY448" s="4"/>
      <c r="EZ448" s="4"/>
      <c r="FA448" s="4"/>
      <c r="FB448" s="4"/>
      <c r="FC448" s="4"/>
      <c r="FD448" s="4"/>
      <c r="FE448" s="4"/>
      <c r="FF448" s="4"/>
      <c r="FG448" s="4"/>
      <c r="FH448" s="4"/>
      <c r="FI448" s="4"/>
      <c r="FJ448" s="4"/>
      <c r="FK448" s="4"/>
      <c r="FL448" s="4"/>
      <c r="FM448" s="4"/>
      <c r="FN448" s="4"/>
      <c r="FO448" s="4"/>
      <c r="FP448" s="4"/>
      <c r="FQ448" s="4"/>
      <c r="FR448" s="4"/>
      <c r="FS448" s="4"/>
      <c r="FT448" s="4"/>
      <c r="FU448" s="4"/>
      <c r="FV448" s="4"/>
      <c r="FW448" s="4"/>
      <c r="FX448" s="4"/>
      <c r="FY448" s="4"/>
      <c r="FZ448" s="4"/>
      <c r="GA448" s="4"/>
      <c r="GB448" s="4"/>
      <c r="GC448" s="4"/>
      <c r="GD448" s="4"/>
      <c r="GE448" s="4"/>
      <c r="GF448" s="4"/>
      <c r="GG448" s="4"/>
      <c r="GH448" s="4"/>
      <c r="GI448" s="4"/>
      <c r="GJ448" s="4"/>
      <c r="GK448" s="4"/>
      <c r="GL448" s="4"/>
      <c r="GM448" s="4"/>
      <c r="GN448" s="4"/>
      <c r="GO448" s="4"/>
      <c r="GP448" s="4"/>
      <c r="GQ448" s="4"/>
      <c r="GR448" s="4"/>
      <c r="GS448" s="4"/>
      <c r="GT448" s="4"/>
      <c r="GU448" s="4"/>
      <c r="GV448" s="4"/>
      <c r="GW448" s="4"/>
      <c r="GX448" s="4"/>
      <c r="GY448" s="4"/>
      <c r="GZ448" s="4"/>
      <c r="HA448" s="4"/>
      <c r="HB448" s="4"/>
      <c r="HC448" s="4"/>
      <c r="HD448" s="4"/>
      <c r="HE448" s="4"/>
      <c r="HF448" s="4"/>
      <c r="HG448" s="76"/>
    </row>
    <row r="449" spans="1:215" s="3" customFormat="1" ht="67.5" customHeight="1" x14ac:dyDescent="0.2">
      <c r="A449" s="185"/>
      <c r="B449" s="107"/>
      <c r="C449" s="108"/>
      <c r="D449" s="186" t="s">
        <v>2</v>
      </c>
      <c r="E449" s="200">
        <v>0</v>
      </c>
      <c r="F449" s="5">
        <f>G449+H449+I449+J449+K449</f>
        <v>0</v>
      </c>
      <c r="G449" s="5">
        <v>0</v>
      </c>
      <c r="H449" s="5">
        <v>0</v>
      </c>
      <c r="I449" s="5">
        <v>0</v>
      </c>
      <c r="J449" s="5">
        <v>0</v>
      </c>
      <c r="K449" s="5">
        <v>0</v>
      </c>
      <c r="L449" s="108"/>
      <c r="M449" s="108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  <c r="DG449" s="4"/>
      <c r="DH449" s="4"/>
      <c r="DI449" s="4"/>
      <c r="DJ449" s="4"/>
      <c r="DK449" s="4"/>
      <c r="DL449" s="4"/>
      <c r="DM449" s="4"/>
      <c r="DN449" s="4"/>
      <c r="DO449" s="4"/>
      <c r="DP449" s="4"/>
      <c r="DQ449" s="4"/>
      <c r="DR449" s="4"/>
      <c r="DS449" s="4"/>
      <c r="DT449" s="4"/>
      <c r="DU449" s="4"/>
      <c r="DV449" s="4"/>
      <c r="DW449" s="4"/>
      <c r="DX449" s="4"/>
      <c r="DY449" s="4"/>
      <c r="DZ449" s="4"/>
      <c r="EA449" s="4"/>
      <c r="EB449" s="4"/>
      <c r="EC449" s="4"/>
      <c r="ED449" s="4"/>
      <c r="EE449" s="4"/>
      <c r="EF449" s="4"/>
      <c r="EG449" s="4"/>
      <c r="EH449" s="4"/>
      <c r="EI449" s="4"/>
      <c r="EJ449" s="4"/>
      <c r="EK449" s="4"/>
      <c r="EL449" s="4"/>
      <c r="EM449" s="4"/>
      <c r="EN449" s="4"/>
      <c r="EO449" s="4"/>
      <c r="EP449" s="4"/>
      <c r="EQ449" s="4"/>
      <c r="ER449" s="4"/>
      <c r="ES449" s="4"/>
      <c r="ET449" s="4"/>
      <c r="EU449" s="4"/>
      <c r="EV449" s="4"/>
      <c r="EW449" s="4"/>
      <c r="EX449" s="4"/>
      <c r="EY449" s="4"/>
      <c r="EZ449" s="4"/>
      <c r="FA449" s="4"/>
      <c r="FB449" s="4"/>
      <c r="FC449" s="4"/>
      <c r="FD449" s="4"/>
      <c r="FE449" s="4"/>
      <c r="FF449" s="4"/>
      <c r="FG449" s="4"/>
      <c r="FH449" s="4"/>
      <c r="FI449" s="4"/>
      <c r="FJ449" s="4"/>
      <c r="FK449" s="4"/>
      <c r="FL449" s="4"/>
      <c r="FM449" s="4"/>
      <c r="FN449" s="4"/>
      <c r="FO449" s="4"/>
      <c r="FP449" s="4"/>
      <c r="FQ449" s="4"/>
      <c r="FR449" s="4"/>
      <c r="FS449" s="4"/>
      <c r="FT449" s="4"/>
      <c r="FU449" s="4"/>
      <c r="FV449" s="4"/>
      <c r="FW449" s="4"/>
      <c r="FX449" s="4"/>
      <c r="FY449" s="4"/>
      <c r="FZ449" s="4"/>
      <c r="GA449" s="4"/>
      <c r="GB449" s="4"/>
      <c r="GC449" s="4"/>
      <c r="GD449" s="4"/>
      <c r="GE449" s="4"/>
      <c r="GF449" s="4"/>
      <c r="GG449" s="4"/>
      <c r="GH449" s="4"/>
      <c r="GI449" s="4"/>
      <c r="GJ449" s="4"/>
      <c r="GK449" s="4"/>
      <c r="GL449" s="4"/>
      <c r="GM449" s="4"/>
      <c r="GN449" s="4"/>
      <c r="GO449" s="4"/>
      <c r="GP449" s="4"/>
      <c r="GQ449" s="4"/>
      <c r="GR449" s="4"/>
      <c r="GS449" s="4"/>
      <c r="GT449" s="4"/>
      <c r="GU449" s="4"/>
      <c r="GV449" s="4"/>
      <c r="GW449" s="4"/>
      <c r="GX449" s="4"/>
      <c r="GY449" s="4"/>
      <c r="GZ449" s="4"/>
      <c r="HA449" s="4"/>
      <c r="HB449" s="4"/>
      <c r="HC449" s="4"/>
      <c r="HD449" s="4"/>
      <c r="HE449" s="4"/>
      <c r="HF449" s="4"/>
      <c r="HG449" s="76"/>
    </row>
    <row r="450" spans="1:215" s="3" customFormat="1" ht="77.25" customHeight="1" x14ac:dyDescent="0.2">
      <c r="A450" s="185"/>
      <c r="B450" s="107"/>
      <c r="C450" s="108"/>
      <c r="D450" s="186" t="s">
        <v>1</v>
      </c>
      <c r="E450" s="204">
        <v>20456</v>
      </c>
      <c r="F450" s="5">
        <f>G450+H450+I450+J450+K450</f>
        <v>128201.44</v>
      </c>
      <c r="G450" s="5">
        <v>24497.3</v>
      </c>
      <c r="H450" s="5">
        <v>25814.2</v>
      </c>
      <c r="I450" s="5">
        <v>26633.54</v>
      </c>
      <c r="J450" s="5">
        <v>25628.2</v>
      </c>
      <c r="K450" s="5">
        <v>25628.2</v>
      </c>
      <c r="L450" s="108"/>
      <c r="M450" s="108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  <c r="FG450" s="4"/>
      <c r="FH450" s="4"/>
      <c r="FI450" s="4"/>
      <c r="FJ450" s="4"/>
      <c r="FK450" s="4"/>
      <c r="FL450" s="4"/>
      <c r="FM450" s="4"/>
      <c r="FN450" s="4"/>
      <c r="FO450" s="4"/>
      <c r="FP450" s="4"/>
      <c r="FQ450" s="4"/>
      <c r="FR450" s="4"/>
      <c r="FS450" s="4"/>
      <c r="FT450" s="4"/>
      <c r="FU450" s="4"/>
      <c r="FV450" s="4"/>
      <c r="FW450" s="4"/>
      <c r="FX450" s="4"/>
      <c r="FY450" s="4"/>
      <c r="FZ450" s="4"/>
      <c r="GA450" s="4"/>
      <c r="GB450" s="4"/>
      <c r="GC450" s="4"/>
      <c r="GD450" s="4"/>
      <c r="GE450" s="4"/>
      <c r="GF450" s="4"/>
      <c r="GG450" s="4"/>
      <c r="GH450" s="4"/>
      <c r="GI450" s="4"/>
      <c r="GJ450" s="4"/>
      <c r="GK450" s="4"/>
      <c r="GL450" s="4"/>
      <c r="GM450" s="4"/>
      <c r="GN450" s="4"/>
      <c r="GO450" s="4"/>
      <c r="GP450" s="4"/>
      <c r="GQ450" s="4"/>
      <c r="GR450" s="4"/>
      <c r="GS450" s="4"/>
      <c r="GT450" s="4"/>
      <c r="GU450" s="4"/>
      <c r="GV450" s="4"/>
      <c r="GW450" s="4"/>
      <c r="GX450" s="4"/>
      <c r="GY450" s="4"/>
      <c r="GZ450" s="4"/>
      <c r="HA450" s="4"/>
      <c r="HB450" s="4"/>
      <c r="HC450" s="4"/>
      <c r="HD450" s="4"/>
      <c r="HE450" s="4"/>
      <c r="HF450" s="4"/>
      <c r="HG450" s="76"/>
    </row>
    <row r="451" spans="1:215" s="3" customFormat="1" ht="36.75" customHeight="1" x14ac:dyDescent="0.2">
      <c r="A451" s="185"/>
      <c r="B451" s="107"/>
      <c r="C451" s="108"/>
      <c r="D451" s="186" t="s">
        <v>0</v>
      </c>
      <c r="E451" s="200">
        <v>0</v>
      </c>
      <c r="F451" s="5">
        <f>G451+H451+I451+J451+K451</f>
        <v>0</v>
      </c>
      <c r="G451" s="5">
        <v>0</v>
      </c>
      <c r="H451" s="5">
        <v>0</v>
      </c>
      <c r="I451" s="5">
        <v>0</v>
      </c>
      <c r="J451" s="5">
        <v>0</v>
      </c>
      <c r="K451" s="5">
        <v>0</v>
      </c>
      <c r="L451" s="108"/>
      <c r="M451" s="108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  <c r="FG451" s="4"/>
      <c r="FH451" s="4"/>
      <c r="FI451" s="4"/>
      <c r="FJ451" s="4"/>
      <c r="FK451" s="4"/>
      <c r="FL451" s="4"/>
      <c r="FM451" s="4"/>
      <c r="FN451" s="4"/>
      <c r="FO451" s="4"/>
      <c r="FP451" s="4"/>
      <c r="FQ451" s="4"/>
      <c r="FR451" s="4"/>
      <c r="FS451" s="4"/>
      <c r="FT451" s="4"/>
      <c r="FU451" s="4"/>
      <c r="FV451" s="4"/>
      <c r="FW451" s="4"/>
      <c r="FX451" s="4"/>
      <c r="FY451" s="4"/>
      <c r="FZ451" s="4"/>
      <c r="GA451" s="4"/>
      <c r="GB451" s="4"/>
      <c r="GC451" s="4"/>
      <c r="GD451" s="4"/>
      <c r="GE451" s="4"/>
      <c r="GF451" s="4"/>
      <c r="GG451" s="4"/>
      <c r="GH451" s="4"/>
      <c r="GI451" s="4"/>
      <c r="GJ451" s="4"/>
      <c r="GK451" s="4"/>
      <c r="GL451" s="4"/>
      <c r="GM451" s="4"/>
      <c r="GN451" s="4"/>
      <c r="GO451" s="4"/>
      <c r="GP451" s="4"/>
      <c r="GQ451" s="4"/>
      <c r="GR451" s="4"/>
      <c r="GS451" s="4"/>
      <c r="GT451" s="4"/>
      <c r="GU451" s="4"/>
      <c r="GV451" s="4"/>
      <c r="GW451" s="4"/>
      <c r="GX451" s="4"/>
      <c r="GY451" s="4"/>
      <c r="GZ451" s="4"/>
      <c r="HA451" s="4"/>
      <c r="HB451" s="4"/>
      <c r="HC451" s="4"/>
      <c r="HD451" s="4"/>
      <c r="HE451" s="4"/>
      <c r="HF451" s="4"/>
      <c r="HG451" s="76"/>
    </row>
    <row r="452" spans="1:215" s="3" customFormat="1" ht="21" customHeight="1" x14ac:dyDescent="0.2">
      <c r="A452" s="185" t="s">
        <v>23</v>
      </c>
      <c r="B452" s="107" t="s">
        <v>260</v>
      </c>
      <c r="C452" s="108" t="s">
        <v>79</v>
      </c>
      <c r="D452" s="186" t="s">
        <v>4</v>
      </c>
      <c r="E452" s="200">
        <f>E453+E454+E455+E456</f>
        <v>0</v>
      </c>
      <c r="F452" s="200">
        <f>F453+F454+F455+F456</f>
        <v>0</v>
      </c>
      <c r="G452" s="200">
        <f>G453+G454+G455+G456</f>
        <v>0</v>
      </c>
      <c r="H452" s="200">
        <f t="shared" ref="H452" si="330">H453+H454+H455+H456</f>
        <v>0</v>
      </c>
      <c r="I452" s="200">
        <f t="shared" ref="I452" si="331">I453+I454+I455+I456</f>
        <v>0</v>
      </c>
      <c r="J452" s="200">
        <f t="shared" ref="J452" si="332">J453+J454+J455+J456</f>
        <v>0</v>
      </c>
      <c r="K452" s="200">
        <f t="shared" ref="K452" si="333">K453+K454+K455+K456</f>
        <v>0</v>
      </c>
      <c r="L452" s="108" t="s">
        <v>7</v>
      </c>
      <c r="M452" s="108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  <c r="FG452" s="4"/>
      <c r="FH452" s="4"/>
      <c r="FI452" s="4"/>
      <c r="FJ452" s="4"/>
      <c r="FK452" s="4"/>
      <c r="FL452" s="4"/>
      <c r="FM452" s="4"/>
      <c r="FN452" s="4"/>
      <c r="FO452" s="4"/>
      <c r="FP452" s="4"/>
      <c r="FQ452" s="4"/>
      <c r="FR452" s="4"/>
      <c r="FS452" s="4"/>
      <c r="FT452" s="4"/>
      <c r="FU452" s="4"/>
      <c r="FV452" s="4"/>
      <c r="FW452" s="4"/>
      <c r="FX452" s="4"/>
      <c r="FY452" s="4"/>
      <c r="FZ452" s="4"/>
      <c r="GA452" s="4"/>
      <c r="GB452" s="4"/>
      <c r="GC452" s="4"/>
      <c r="GD452" s="4"/>
      <c r="GE452" s="4"/>
      <c r="GF452" s="4"/>
      <c r="GG452" s="4"/>
      <c r="GH452" s="4"/>
      <c r="GI452" s="4"/>
      <c r="GJ452" s="4"/>
      <c r="GK452" s="4"/>
      <c r="GL452" s="4"/>
      <c r="GM452" s="4"/>
      <c r="GN452" s="4"/>
      <c r="GO452" s="4"/>
      <c r="GP452" s="4"/>
      <c r="GQ452" s="4"/>
      <c r="GR452" s="4"/>
      <c r="GS452" s="4"/>
      <c r="GT452" s="4"/>
      <c r="GU452" s="4"/>
      <c r="GV452" s="4"/>
      <c r="GW452" s="4"/>
      <c r="GX452" s="4"/>
      <c r="GY452" s="4"/>
      <c r="GZ452" s="4"/>
      <c r="HA452" s="4"/>
      <c r="HB452" s="4"/>
      <c r="HC452" s="4"/>
      <c r="HD452" s="4"/>
      <c r="HE452" s="4"/>
      <c r="HF452" s="4"/>
      <c r="HG452" s="76"/>
    </row>
    <row r="453" spans="1:215" s="3" customFormat="1" ht="43.5" customHeight="1" x14ac:dyDescent="0.2">
      <c r="A453" s="185"/>
      <c r="B453" s="107"/>
      <c r="C453" s="108"/>
      <c r="D453" s="186" t="s">
        <v>3</v>
      </c>
      <c r="E453" s="200">
        <v>0</v>
      </c>
      <c r="F453" s="200">
        <f>G453+H453+I453+J453+K453</f>
        <v>0</v>
      </c>
      <c r="G453" s="200">
        <v>0</v>
      </c>
      <c r="H453" s="200">
        <v>0</v>
      </c>
      <c r="I453" s="200">
        <v>0</v>
      </c>
      <c r="J453" s="200">
        <v>0</v>
      </c>
      <c r="K453" s="200">
        <v>0</v>
      </c>
      <c r="L453" s="108"/>
      <c r="M453" s="108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  <c r="GL453" s="4"/>
      <c r="GM453" s="4"/>
      <c r="GN453" s="4"/>
      <c r="GO453" s="4"/>
      <c r="GP453" s="4"/>
      <c r="GQ453" s="4"/>
      <c r="GR453" s="4"/>
      <c r="GS453" s="4"/>
      <c r="GT453" s="4"/>
      <c r="GU453" s="4"/>
      <c r="GV453" s="4"/>
      <c r="GW453" s="4"/>
      <c r="GX453" s="4"/>
      <c r="GY453" s="4"/>
      <c r="GZ453" s="4"/>
      <c r="HA453" s="4"/>
      <c r="HB453" s="4"/>
      <c r="HC453" s="4"/>
      <c r="HD453" s="4"/>
      <c r="HE453" s="4"/>
      <c r="HF453" s="4"/>
      <c r="HG453" s="76"/>
    </row>
    <row r="454" spans="1:215" s="3" customFormat="1" ht="60" customHeight="1" x14ac:dyDescent="0.2">
      <c r="A454" s="185"/>
      <c r="B454" s="107"/>
      <c r="C454" s="108"/>
      <c r="D454" s="186" t="s">
        <v>2</v>
      </c>
      <c r="E454" s="200">
        <v>0</v>
      </c>
      <c r="F454" s="200">
        <f>G454+H454+I454+J454+K454</f>
        <v>0</v>
      </c>
      <c r="G454" s="200">
        <v>0</v>
      </c>
      <c r="H454" s="200">
        <v>0</v>
      </c>
      <c r="I454" s="200">
        <v>0</v>
      </c>
      <c r="J454" s="200">
        <v>0</v>
      </c>
      <c r="K454" s="200">
        <v>0</v>
      </c>
      <c r="L454" s="108"/>
      <c r="M454" s="108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  <c r="GL454" s="4"/>
      <c r="GM454" s="4"/>
      <c r="GN454" s="4"/>
      <c r="GO454" s="4"/>
      <c r="GP454" s="4"/>
      <c r="GQ454" s="4"/>
      <c r="GR454" s="4"/>
      <c r="GS454" s="4"/>
      <c r="GT454" s="4"/>
      <c r="GU454" s="4"/>
      <c r="GV454" s="4"/>
      <c r="GW454" s="4"/>
      <c r="GX454" s="4"/>
      <c r="GY454" s="4"/>
      <c r="GZ454" s="4"/>
      <c r="HA454" s="4"/>
      <c r="HB454" s="4"/>
      <c r="HC454" s="4"/>
      <c r="HD454" s="4"/>
      <c r="HE454" s="4"/>
      <c r="HF454" s="4"/>
      <c r="HG454" s="76"/>
    </row>
    <row r="455" spans="1:215" s="3" customFormat="1" ht="76.5" customHeight="1" x14ac:dyDescent="0.2">
      <c r="A455" s="185"/>
      <c r="B455" s="107"/>
      <c r="C455" s="108"/>
      <c r="D455" s="186" t="s">
        <v>1</v>
      </c>
      <c r="E455" s="204">
        <v>0</v>
      </c>
      <c r="F455" s="200">
        <f>G455+H455+I455+J455+K455</f>
        <v>0</v>
      </c>
      <c r="G455" s="204">
        <v>0</v>
      </c>
      <c r="H455" s="204">
        <v>0</v>
      </c>
      <c r="I455" s="204">
        <v>0</v>
      </c>
      <c r="J455" s="204">
        <v>0</v>
      </c>
      <c r="K455" s="204">
        <v>0</v>
      </c>
      <c r="L455" s="108"/>
      <c r="M455" s="108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  <c r="GL455" s="4"/>
      <c r="GM455" s="4"/>
      <c r="GN455" s="4"/>
      <c r="GO455" s="4"/>
      <c r="GP455" s="4"/>
      <c r="GQ455" s="4"/>
      <c r="GR455" s="4"/>
      <c r="GS455" s="4"/>
      <c r="GT455" s="4"/>
      <c r="GU455" s="4"/>
      <c r="GV455" s="4"/>
      <c r="GW455" s="4"/>
      <c r="GX455" s="4"/>
      <c r="GY455" s="4"/>
      <c r="GZ455" s="4"/>
      <c r="HA455" s="4"/>
      <c r="HB455" s="4"/>
      <c r="HC455" s="4"/>
      <c r="HD455" s="4"/>
      <c r="HE455" s="4"/>
      <c r="HF455" s="4"/>
      <c r="HG455" s="76"/>
    </row>
    <row r="456" spans="1:215" s="3" customFormat="1" ht="33.75" customHeight="1" x14ac:dyDescent="0.2">
      <c r="A456" s="185"/>
      <c r="B456" s="107"/>
      <c r="C456" s="108"/>
      <c r="D456" s="186" t="s">
        <v>0</v>
      </c>
      <c r="E456" s="200">
        <v>0</v>
      </c>
      <c r="F456" s="200">
        <f>G456+H456+I456+J456+K456</f>
        <v>0</v>
      </c>
      <c r="G456" s="200">
        <v>0</v>
      </c>
      <c r="H456" s="200">
        <v>0</v>
      </c>
      <c r="I456" s="200">
        <v>0</v>
      </c>
      <c r="J456" s="200">
        <v>0</v>
      </c>
      <c r="K456" s="200">
        <v>0</v>
      </c>
      <c r="L456" s="108"/>
      <c r="M456" s="108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  <c r="FV456" s="4"/>
      <c r="FW456" s="4"/>
      <c r="FX456" s="4"/>
      <c r="FY456" s="4"/>
      <c r="FZ456" s="4"/>
      <c r="GA456" s="4"/>
      <c r="GB456" s="4"/>
      <c r="GC456" s="4"/>
      <c r="GD456" s="4"/>
      <c r="GE456" s="4"/>
      <c r="GF456" s="4"/>
      <c r="GG456" s="4"/>
      <c r="GH456" s="4"/>
      <c r="GI456" s="4"/>
      <c r="GJ456" s="4"/>
      <c r="GK456" s="4"/>
      <c r="GL456" s="4"/>
      <c r="GM456" s="4"/>
      <c r="GN456" s="4"/>
      <c r="GO456" s="4"/>
      <c r="GP456" s="4"/>
      <c r="GQ456" s="4"/>
      <c r="GR456" s="4"/>
      <c r="GS456" s="4"/>
      <c r="GT456" s="4"/>
      <c r="GU456" s="4"/>
      <c r="GV456" s="4"/>
      <c r="GW456" s="4"/>
      <c r="GX456" s="4"/>
      <c r="GY456" s="4"/>
      <c r="GZ456" s="4"/>
      <c r="HA456" s="4"/>
      <c r="HB456" s="4"/>
      <c r="HC456" s="4"/>
      <c r="HD456" s="4"/>
      <c r="HE456" s="4"/>
      <c r="HF456" s="4"/>
      <c r="HG456" s="76"/>
    </row>
    <row r="457" spans="1:215" s="3" customFormat="1" ht="20.25" customHeight="1" x14ac:dyDescent="0.2">
      <c r="A457" s="185"/>
      <c r="B457" s="109" t="s">
        <v>137</v>
      </c>
      <c r="C457" s="109" t="s">
        <v>79</v>
      </c>
      <c r="D457" s="186" t="s">
        <v>4</v>
      </c>
      <c r="E457" s="5">
        <f>E458+E459+E460+E461</f>
        <v>21188</v>
      </c>
      <c r="F457" s="5">
        <f>F458+F459+F460+F461</f>
        <v>131397.84</v>
      </c>
      <c r="G457" s="5">
        <f>G458+G459+G460+G461</f>
        <v>24829.599999999999</v>
      </c>
      <c r="H457" s="5">
        <f t="shared" ref="H457:K457" si="334">H458+H459+H460+H461</f>
        <v>26131.3</v>
      </c>
      <c r="I457" s="5">
        <f t="shared" si="334"/>
        <v>27482.54</v>
      </c>
      <c r="J457" s="5">
        <f t="shared" si="334"/>
        <v>26477.200000000001</v>
      </c>
      <c r="K457" s="5">
        <f t="shared" si="334"/>
        <v>26477.200000000001</v>
      </c>
      <c r="L457" s="108"/>
      <c r="M457" s="100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  <c r="GJ457" s="4"/>
      <c r="GK457" s="4"/>
      <c r="GL457" s="4"/>
      <c r="GM457" s="4"/>
      <c r="GN457" s="4"/>
      <c r="GO457" s="4"/>
      <c r="GP457" s="4"/>
      <c r="GQ457" s="4"/>
      <c r="GR457" s="4"/>
      <c r="GS457" s="4"/>
      <c r="GT457" s="4"/>
      <c r="GU457" s="4"/>
      <c r="GV457" s="4"/>
      <c r="GW457" s="4"/>
      <c r="GX457" s="4"/>
      <c r="GY457" s="4"/>
      <c r="GZ457" s="4"/>
      <c r="HA457" s="4"/>
      <c r="HB457" s="4"/>
      <c r="HC457" s="4"/>
      <c r="HD457" s="4"/>
      <c r="HE457" s="4"/>
      <c r="HF457" s="4"/>
      <c r="HG457" s="76"/>
    </row>
    <row r="458" spans="1:215" s="3" customFormat="1" ht="47.25" customHeight="1" x14ac:dyDescent="0.2">
      <c r="A458" s="185"/>
      <c r="B458" s="109"/>
      <c r="C458" s="109"/>
      <c r="D458" s="186" t="s">
        <v>3</v>
      </c>
      <c r="E458" s="5">
        <f>E438</f>
        <v>0</v>
      </c>
      <c r="F458" s="5">
        <f>G458+H458+I458+J458+K458</f>
        <v>0</v>
      </c>
      <c r="G458" s="5">
        <f>G438</f>
        <v>0</v>
      </c>
      <c r="H458" s="5">
        <f t="shared" ref="H458:K458" si="335">H438</f>
        <v>0</v>
      </c>
      <c r="I458" s="5">
        <f t="shared" si="335"/>
        <v>0</v>
      </c>
      <c r="J458" s="5">
        <f t="shared" si="335"/>
        <v>0</v>
      </c>
      <c r="K458" s="5">
        <f t="shared" si="335"/>
        <v>0</v>
      </c>
      <c r="L458" s="108"/>
      <c r="M458" s="101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  <c r="FV458" s="4"/>
      <c r="FW458" s="4"/>
      <c r="FX458" s="4"/>
      <c r="FY458" s="4"/>
      <c r="FZ458" s="4"/>
      <c r="GA458" s="4"/>
      <c r="GB458" s="4"/>
      <c r="GC458" s="4"/>
      <c r="GD458" s="4"/>
      <c r="GE458" s="4"/>
      <c r="GF458" s="4"/>
      <c r="GG458" s="4"/>
      <c r="GH458" s="4"/>
      <c r="GI458" s="4"/>
      <c r="GJ458" s="4"/>
      <c r="GK458" s="4"/>
      <c r="GL458" s="4"/>
      <c r="GM458" s="4"/>
      <c r="GN458" s="4"/>
      <c r="GO458" s="4"/>
      <c r="GP458" s="4"/>
      <c r="GQ458" s="4"/>
      <c r="GR458" s="4"/>
      <c r="GS458" s="4"/>
      <c r="GT458" s="4"/>
      <c r="GU458" s="4"/>
      <c r="GV458" s="4"/>
      <c r="GW458" s="4"/>
      <c r="GX458" s="4"/>
      <c r="GY458" s="4"/>
      <c r="GZ458" s="4"/>
      <c r="HA458" s="4"/>
      <c r="HB458" s="4"/>
      <c r="HC458" s="4"/>
      <c r="HD458" s="4"/>
      <c r="HE458" s="4"/>
      <c r="HF458" s="4"/>
      <c r="HG458" s="76"/>
    </row>
    <row r="459" spans="1:215" s="3" customFormat="1" ht="60" customHeight="1" x14ac:dyDescent="0.2">
      <c r="A459" s="185"/>
      <c r="B459" s="109"/>
      <c r="C459" s="109"/>
      <c r="D459" s="186" t="s">
        <v>2</v>
      </c>
      <c r="E459" s="5">
        <f>E439</f>
        <v>0</v>
      </c>
      <c r="F459" s="5">
        <f>G459+H459+I459+J459+K459</f>
        <v>0</v>
      </c>
      <c r="G459" s="5">
        <f>G439</f>
        <v>0</v>
      </c>
      <c r="H459" s="5">
        <f t="shared" ref="H459:K459" si="336">H439</f>
        <v>0</v>
      </c>
      <c r="I459" s="5">
        <f t="shared" si="336"/>
        <v>0</v>
      </c>
      <c r="J459" s="5">
        <f t="shared" si="336"/>
        <v>0</v>
      </c>
      <c r="K459" s="5">
        <f t="shared" si="336"/>
        <v>0</v>
      </c>
      <c r="L459" s="108"/>
      <c r="M459" s="101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  <c r="FV459" s="4"/>
      <c r="FW459" s="4"/>
      <c r="FX459" s="4"/>
      <c r="FY459" s="4"/>
      <c r="FZ459" s="4"/>
      <c r="GA459" s="4"/>
      <c r="GB459" s="4"/>
      <c r="GC459" s="4"/>
      <c r="GD459" s="4"/>
      <c r="GE459" s="4"/>
      <c r="GF459" s="4"/>
      <c r="GG459" s="4"/>
      <c r="GH459" s="4"/>
      <c r="GI459" s="4"/>
      <c r="GJ459" s="4"/>
      <c r="GK459" s="4"/>
      <c r="GL459" s="4"/>
      <c r="GM459" s="4"/>
      <c r="GN459" s="4"/>
      <c r="GO459" s="4"/>
      <c r="GP459" s="4"/>
      <c r="GQ459" s="4"/>
      <c r="GR459" s="4"/>
      <c r="GS459" s="4"/>
      <c r="GT459" s="4"/>
      <c r="GU459" s="4"/>
      <c r="GV459" s="4"/>
      <c r="GW459" s="4"/>
      <c r="GX459" s="4"/>
      <c r="GY459" s="4"/>
      <c r="GZ459" s="4"/>
      <c r="HA459" s="4"/>
      <c r="HB459" s="4"/>
      <c r="HC459" s="4"/>
      <c r="HD459" s="4"/>
      <c r="HE459" s="4"/>
      <c r="HF459" s="4"/>
      <c r="HG459" s="76"/>
    </row>
    <row r="460" spans="1:215" s="3" customFormat="1" ht="75.75" customHeight="1" x14ac:dyDescent="0.2">
      <c r="A460" s="185"/>
      <c r="B460" s="109"/>
      <c r="C460" s="109"/>
      <c r="D460" s="186" t="s">
        <v>1</v>
      </c>
      <c r="E460" s="5">
        <f>E440</f>
        <v>21188</v>
      </c>
      <c r="F460" s="5">
        <f>G460+H460+I460+J460+K460</f>
        <v>131397.84</v>
      </c>
      <c r="G460" s="5">
        <f>G440</f>
        <v>24829.599999999999</v>
      </c>
      <c r="H460" s="5">
        <f t="shared" ref="H460:K460" si="337">H440</f>
        <v>26131.3</v>
      </c>
      <c r="I460" s="5">
        <f t="shared" si="337"/>
        <v>27482.54</v>
      </c>
      <c r="J460" s="5">
        <f t="shared" si="337"/>
        <v>26477.200000000001</v>
      </c>
      <c r="K460" s="5">
        <f t="shared" si="337"/>
        <v>26477.200000000001</v>
      </c>
      <c r="L460" s="108"/>
      <c r="M460" s="101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  <c r="DG460" s="4"/>
      <c r="DH460" s="4"/>
      <c r="DI460" s="4"/>
      <c r="DJ460" s="4"/>
      <c r="DK460" s="4"/>
      <c r="DL460" s="4"/>
      <c r="DM460" s="4"/>
      <c r="DN460" s="4"/>
      <c r="DO460" s="4"/>
      <c r="DP460" s="4"/>
      <c r="DQ460" s="4"/>
      <c r="DR460" s="4"/>
      <c r="DS460" s="4"/>
      <c r="DT460" s="4"/>
      <c r="DU460" s="4"/>
      <c r="DV460" s="4"/>
      <c r="DW460" s="4"/>
      <c r="DX460" s="4"/>
      <c r="DY460" s="4"/>
      <c r="DZ460" s="4"/>
      <c r="EA460" s="4"/>
      <c r="EB460" s="4"/>
      <c r="EC460" s="4"/>
      <c r="ED460" s="4"/>
      <c r="EE460" s="4"/>
      <c r="EF460" s="4"/>
      <c r="EG460" s="4"/>
      <c r="EH460" s="4"/>
      <c r="EI460" s="4"/>
      <c r="EJ460" s="4"/>
      <c r="EK460" s="4"/>
      <c r="EL460" s="4"/>
      <c r="EM460" s="4"/>
      <c r="EN460" s="4"/>
      <c r="EO460" s="4"/>
      <c r="EP460" s="4"/>
      <c r="EQ460" s="4"/>
      <c r="ER460" s="4"/>
      <c r="ES460" s="4"/>
      <c r="ET460" s="4"/>
      <c r="EU460" s="4"/>
      <c r="EV460" s="4"/>
      <c r="EW460" s="4"/>
      <c r="EX460" s="4"/>
      <c r="EY460" s="4"/>
      <c r="EZ460" s="4"/>
      <c r="FA460" s="4"/>
      <c r="FB460" s="4"/>
      <c r="FC460" s="4"/>
      <c r="FD460" s="4"/>
      <c r="FE460" s="4"/>
      <c r="FF460" s="4"/>
      <c r="FG460" s="4"/>
      <c r="FH460" s="4"/>
      <c r="FI460" s="4"/>
      <c r="FJ460" s="4"/>
      <c r="FK460" s="4"/>
      <c r="FL460" s="4"/>
      <c r="FM460" s="4"/>
      <c r="FN460" s="4"/>
      <c r="FO460" s="4"/>
      <c r="FP460" s="4"/>
      <c r="FQ460" s="4"/>
      <c r="FR460" s="4"/>
      <c r="FS460" s="4"/>
      <c r="FT460" s="4"/>
      <c r="FU460" s="4"/>
      <c r="FV460" s="4"/>
      <c r="FW460" s="4"/>
      <c r="FX460" s="4"/>
      <c r="FY460" s="4"/>
      <c r="FZ460" s="4"/>
      <c r="GA460" s="4"/>
      <c r="GB460" s="4"/>
      <c r="GC460" s="4"/>
      <c r="GD460" s="4"/>
      <c r="GE460" s="4"/>
      <c r="GF460" s="4"/>
      <c r="GG460" s="4"/>
      <c r="GH460" s="4"/>
      <c r="GI460" s="4"/>
      <c r="GJ460" s="4"/>
      <c r="GK460" s="4"/>
      <c r="GL460" s="4"/>
      <c r="GM460" s="4"/>
      <c r="GN460" s="4"/>
      <c r="GO460" s="4"/>
      <c r="GP460" s="4"/>
      <c r="GQ460" s="4"/>
      <c r="GR460" s="4"/>
      <c r="GS460" s="4"/>
      <c r="GT460" s="4"/>
      <c r="GU460" s="4"/>
      <c r="GV460" s="4"/>
      <c r="GW460" s="4"/>
      <c r="GX460" s="4"/>
      <c r="GY460" s="4"/>
      <c r="GZ460" s="4"/>
      <c r="HA460" s="4"/>
      <c r="HB460" s="4"/>
      <c r="HC460" s="4"/>
      <c r="HD460" s="4"/>
      <c r="HE460" s="4"/>
      <c r="HF460" s="4"/>
      <c r="HG460" s="76"/>
    </row>
    <row r="461" spans="1:215" s="3" customFormat="1" ht="35.25" customHeight="1" x14ac:dyDescent="0.2">
      <c r="A461" s="185"/>
      <c r="B461" s="109"/>
      <c r="C461" s="109"/>
      <c r="D461" s="186" t="s">
        <v>0</v>
      </c>
      <c r="E461" s="5">
        <f>E441</f>
        <v>0</v>
      </c>
      <c r="F461" s="5">
        <f>G461+H461+I461+J461+K461</f>
        <v>0</v>
      </c>
      <c r="G461" s="5">
        <f>G441</f>
        <v>0</v>
      </c>
      <c r="H461" s="5">
        <f t="shared" ref="H461:K461" si="338">H441</f>
        <v>0</v>
      </c>
      <c r="I461" s="5">
        <f t="shared" si="338"/>
        <v>0</v>
      </c>
      <c r="J461" s="5">
        <f t="shared" si="338"/>
        <v>0</v>
      </c>
      <c r="K461" s="5">
        <f t="shared" si="338"/>
        <v>0</v>
      </c>
      <c r="L461" s="108"/>
      <c r="M461" s="102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  <c r="DG461" s="4"/>
      <c r="DH461" s="4"/>
      <c r="DI461" s="4"/>
      <c r="DJ461" s="4"/>
      <c r="DK461" s="4"/>
      <c r="DL461" s="4"/>
      <c r="DM461" s="4"/>
      <c r="DN461" s="4"/>
      <c r="DO461" s="4"/>
      <c r="DP461" s="4"/>
      <c r="DQ461" s="4"/>
      <c r="DR461" s="4"/>
      <c r="DS461" s="4"/>
      <c r="DT461" s="4"/>
      <c r="DU461" s="4"/>
      <c r="DV461" s="4"/>
      <c r="DW461" s="4"/>
      <c r="DX461" s="4"/>
      <c r="DY461" s="4"/>
      <c r="DZ461" s="4"/>
      <c r="EA461" s="4"/>
      <c r="EB461" s="4"/>
      <c r="EC461" s="4"/>
      <c r="ED461" s="4"/>
      <c r="EE461" s="4"/>
      <c r="EF461" s="4"/>
      <c r="EG461" s="4"/>
      <c r="EH461" s="4"/>
      <c r="EI461" s="4"/>
      <c r="EJ461" s="4"/>
      <c r="EK461" s="4"/>
      <c r="EL461" s="4"/>
      <c r="EM461" s="4"/>
      <c r="EN461" s="4"/>
      <c r="EO461" s="4"/>
      <c r="EP461" s="4"/>
      <c r="EQ461" s="4"/>
      <c r="ER461" s="4"/>
      <c r="ES461" s="4"/>
      <c r="ET461" s="4"/>
      <c r="EU461" s="4"/>
      <c r="EV461" s="4"/>
      <c r="EW461" s="4"/>
      <c r="EX461" s="4"/>
      <c r="EY461" s="4"/>
      <c r="EZ461" s="4"/>
      <c r="FA461" s="4"/>
      <c r="FB461" s="4"/>
      <c r="FC461" s="4"/>
      <c r="FD461" s="4"/>
      <c r="FE461" s="4"/>
      <c r="FF461" s="4"/>
      <c r="FG461" s="4"/>
      <c r="FH461" s="4"/>
      <c r="FI461" s="4"/>
      <c r="FJ461" s="4"/>
      <c r="FK461" s="4"/>
      <c r="FL461" s="4"/>
      <c r="FM461" s="4"/>
      <c r="FN461" s="4"/>
      <c r="FO461" s="4"/>
      <c r="FP461" s="4"/>
      <c r="FQ461" s="4"/>
      <c r="FR461" s="4"/>
      <c r="FS461" s="4"/>
      <c r="FT461" s="4"/>
      <c r="FU461" s="4"/>
      <c r="FV461" s="4"/>
      <c r="FW461" s="4"/>
      <c r="FX461" s="4"/>
      <c r="FY461" s="4"/>
      <c r="FZ461" s="4"/>
      <c r="GA461" s="4"/>
      <c r="GB461" s="4"/>
      <c r="GC461" s="4"/>
      <c r="GD461" s="4"/>
      <c r="GE461" s="4"/>
      <c r="GF461" s="4"/>
      <c r="GG461" s="4"/>
      <c r="GH461" s="4"/>
      <c r="GI461" s="4"/>
      <c r="GJ461" s="4"/>
      <c r="GK461" s="4"/>
      <c r="GL461" s="4"/>
      <c r="GM461" s="4"/>
      <c r="GN461" s="4"/>
      <c r="GO461" s="4"/>
      <c r="GP461" s="4"/>
      <c r="GQ461" s="4"/>
      <c r="GR461" s="4"/>
      <c r="GS461" s="4"/>
      <c r="GT461" s="4"/>
      <c r="GU461" s="4"/>
      <c r="GV461" s="4"/>
      <c r="GW461" s="4"/>
      <c r="GX461" s="4"/>
      <c r="GY461" s="4"/>
      <c r="GZ461" s="4"/>
      <c r="HA461" s="4"/>
      <c r="HB461" s="4"/>
      <c r="HC461" s="4"/>
      <c r="HD461" s="4"/>
      <c r="HE461" s="4"/>
      <c r="HF461" s="4"/>
      <c r="HG461" s="76"/>
    </row>
    <row r="462" spans="1:215" s="3" customFormat="1" ht="26.25" customHeight="1" x14ac:dyDescent="0.2">
      <c r="A462" s="185"/>
      <c r="B462" s="109" t="s">
        <v>5</v>
      </c>
      <c r="C462" s="109" t="s">
        <v>79</v>
      </c>
      <c r="D462" s="237" t="s">
        <v>4</v>
      </c>
      <c r="E462" s="200">
        <f>E463+E464+E465+E466</f>
        <v>119915.9</v>
      </c>
      <c r="F462" s="238">
        <f t="shared" ref="F462" si="339">F463+F464+F465+F466</f>
        <v>857781.54</v>
      </c>
      <c r="G462" s="238">
        <f>G463+G464+G465+G466</f>
        <v>147000.1</v>
      </c>
      <c r="H462" s="238">
        <f t="shared" ref="H462:K462" si="340">H463+H464+H465+H466</f>
        <v>157078.19999999998</v>
      </c>
      <c r="I462" s="238">
        <f t="shared" si="340"/>
        <v>179315.04</v>
      </c>
      <c r="J462" s="238">
        <f t="shared" si="340"/>
        <v>186824.10000000003</v>
      </c>
      <c r="K462" s="238">
        <f t="shared" si="340"/>
        <v>187564.10000000003</v>
      </c>
      <c r="L462" s="94"/>
      <c r="M462" s="108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  <c r="DG462" s="4"/>
      <c r="DH462" s="4"/>
      <c r="DI462" s="4"/>
      <c r="DJ462" s="4"/>
      <c r="DK462" s="4"/>
      <c r="DL462" s="4"/>
      <c r="DM462" s="4"/>
      <c r="DN462" s="4"/>
      <c r="DO462" s="4"/>
      <c r="DP462" s="4"/>
      <c r="DQ462" s="4"/>
      <c r="DR462" s="4"/>
      <c r="DS462" s="4"/>
      <c r="DT462" s="4"/>
      <c r="DU462" s="4"/>
      <c r="DV462" s="4"/>
      <c r="DW462" s="4"/>
      <c r="DX462" s="4"/>
      <c r="DY462" s="4"/>
      <c r="DZ462" s="4"/>
      <c r="EA462" s="4"/>
      <c r="EB462" s="4"/>
      <c r="EC462" s="4"/>
      <c r="ED462" s="4"/>
      <c r="EE462" s="4"/>
      <c r="EF462" s="4"/>
      <c r="EG462" s="4"/>
      <c r="EH462" s="4"/>
      <c r="EI462" s="4"/>
      <c r="EJ462" s="4"/>
      <c r="EK462" s="4"/>
      <c r="EL462" s="4"/>
      <c r="EM462" s="4"/>
      <c r="EN462" s="4"/>
      <c r="EO462" s="4"/>
      <c r="EP462" s="4"/>
      <c r="EQ462" s="4"/>
      <c r="ER462" s="4"/>
      <c r="ES462" s="4"/>
      <c r="ET462" s="4"/>
      <c r="EU462" s="4"/>
      <c r="EV462" s="4"/>
      <c r="EW462" s="4"/>
      <c r="EX462" s="4"/>
      <c r="EY462" s="4"/>
      <c r="EZ462" s="4"/>
      <c r="FA462" s="4"/>
      <c r="FB462" s="4"/>
      <c r="FC462" s="4"/>
      <c r="FD462" s="4"/>
      <c r="FE462" s="4"/>
      <c r="FF462" s="4"/>
      <c r="FG462" s="4"/>
      <c r="FH462" s="4"/>
      <c r="FI462" s="4"/>
      <c r="FJ462" s="4"/>
      <c r="FK462" s="4"/>
      <c r="FL462" s="4"/>
      <c r="FM462" s="4"/>
      <c r="FN462" s="4"/>
      <c r="FO462" s="4"/>
      <c r="FP462" s="4"/>
      <c r="FQ462" s="4"/>
      <c r="FR462" s="4"/>
      <c r="FS462" s="4"/>
      <c r="FT462" s="4"/>
      <c r="FU462" s="4"/>
      <c r="FV462" s="4"/>
      <c r="FW462" s="4"/>
      <c r="FX462" s="4"/>
      <c r="FY462" s="4"/>
      <c r="FZ462" s="4"/>
      <c r="GA462" s="4"/>
      <c r="GB462" s="4"/>
      <c r="GC462" s="4"/>
      <c r="GD462" s="4"/>
      <c r="GE462" s="4"/>
      <c r="GF462" s="4"/>
      <c r="GG462" s="4"/>
      <c r="GH462" s="4"/>
      <c r="GI462" s="4"/>
      <c r="GJ462" s="4"/>
      <c r="GK462" s="4"/>
      <c r="GL462" s="4"/>
      <c r="GM462" s="4"/>
      <c r="GN462" s="4"/>
      <c r="GO462" s="4"/>
      <c r="GP462" s="4"/>
      <c r="GQ462" s="4"/>
      <c r="GR462" s="4"/>
      <c r="GS462" s="4"/>
      <c r="GT462" s="4"/>
      <c r="GU462" s="4"/>
      <c r="GV462" s="4"/>
      <c r="GW462" s="4"/>
      <c r="GX462" s="4"/>
      <c r="GY462" s="4"/>
      <c r="GZ462" s="4"/>
      <c r="HA462" s="4"/>
      <c r="HB462" s="4"/>
      <c r="HC462" s="4"/>
      <c r="HD462" s="4"/>
      <c r="HE462" s="4"/>
      <c r="HF462" s="4"/>
      <c r="HG462" s="76"/>
    </row>
    <row r="463" spans="1:215" s="3" customFormat="1" ht="47.25" customHeight="1" x14ac:dyDescent="0.2">
      <c r="A463" s="185"/>
      <c r="B463" s="109"/>
      <c r="C463" s="109"/>
      <c r="D463" s="239" t="s">
        <v>3</v>
      </c>
      <c r="E463" s="5">
        <f t="shared" ref="E463:K466" si="341">E232+E318+E335+E396+E432+E458</f>
        <v>0</v>
      </c>
      <c r="F463" s="5">
        <f t="shared" si="341"/>
        <v>0</v>
      </c>
      <c r="G463" s="5">
        <f t="shared" si="341"/>
        <v>0</v>
      </c>
      <c r="H463" s="5">
        <f t="shared" si="341"/>
        <v>0</v>
      </c>
      <c r="I463" s="5">
        <f t="shared" si="341"/>
        <v>0</v>
      </c>
      <c r="J463" s="5">
        <f t="shared" si="341"/>
        <v>0</v>
      </c>
      <c r="K463" s="5">
        <f t="shared" si="341"/>
        <v>0</v>
      </c>
      <c r="L463" s="94"/>
      <c r="M463" s="108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  <c r="DE463" s="4"/>
      <c r="DF463" s="4"/>
      <c r="DG463" s="4"/>
      <c r="DH463" s="4"/>
      <c r="DI463" s="4"/>
      <c r="DJ463" s="4"/>
      <c r="DK463" s="4"/>
      <c r="DL463" s="4"/>
      <c r="DM463" s="4"/>
      <c r="DN463" s="4"/>
      <c r="DO463" s="4"/>
      <c r="DP463" s="4"/>
      <c r="DQ463" s="4"/>
      <c r="DR463" s="4"/>
      <c r="DS463" s="4"/>
      <c r="DT463" s="4"/>
      <c r="DU463" s="4"/>
      <c r="DV463" s="4"/>
      <c r="DW463" s="4"/>
      <c r="DX463" s="4"/>
      <c r="DY463" s="4"/>
      <c r="DZ463" s="4"/>
      <c r="EA463" s="4"/>
      <c r="EB463" s="4"/>
      <c r="EC463" s="4"/>
      <c r="ED463" s="4"/>
      <c r="EE463" s="4"/>
      <c r="EF463" s="4"/>
      <c r="EG463" s="4"/>
      <c r="EH463" s="4"/>
      <c r="EI463" s="4"/>
      <c r="EJ463" s="4"/>
      <c r="EK463" s="4"/>
      <c r="EL463" s="4"/>
      <c r="EM463" s="4"/>
      <c r="EN463" s="4"/>
      <c r="EO463" s="4"/>
      <c r="EP463" s="4"/>
      <c r="EQ463" s="4"/>
      <c r="ER463" s="4"/>
      <c r="ES463" s="4"/>
      <c r="ET463" s="4"/>
      <c r="EU463" s="4"/>
      <c r="EV463" s="4"/>
      <c r="EW463" s="4"/>
      <c r="EX463" s="4"/>
      <c r="EY463" s="4"/>
      <c r="EZ463" s="4"/>
      <c r="FA463" s="4"/>
      <c r="FB463" s="4"/>
      <c r="FC463" s="4"/>
      <c r="FD463" s="4"/>
      <c r="FE463" s="4"/>
      <c r="FF463" s="4"/>
      <c r="FG463" s="4"/>
      <c r="FH463" s="4"/>
      <c r="FI463" s="4"/>
      <c r="FJ463" s="4"/>
      <c r="FK463" s="4"/>
      <c r="FL463" s="4"/>
      <c r="FM463" s="4"/>
      <c r="FN463" s="4"/>
      <c r="FO463" s="4"/>
      <c r="FP463" s="4"/>
      <c r="FQ463" s="4"/>
      <c r="FR463" s="4"/>
      <c r="FS463" s="4"/>
      <c r="FT463" s="4"/>
      <c r="FU463" s="4"/>
      <c r="FV463" s="4"/>
      <c r="FW463" s="4"/>
      <c r="FX463" s="4"/>
      <c r="FY463" s="4"/>
      <c r="FZ463" s="4"/>
      <c r="GA463" s="4"/>
      <c r="GB463" s="4"/>
      <c r="GC463" s="4"/>
      <c r="GD463" s="4"/>
      <c r="GE463" s="4"/>
      <c r="GF463" s="4"/>
      <c r="GG463" s="4"/>
      <c r="GH463" s="4"/>
      <c r="GI463" s="4"/>
      <c r="GJ463" s="4"/>
      <c r="GK463" s="4"/>
      <c r="GL463" s="4"/>
      <c r="GM463" s="4"/>
      <c r="GN463" s="4"/>
      <c r="GO463" s="4"/>
      <c r="GP463" s="4"/>
      <c r="GQ463" s="4"/>
      <c r="GR463" s="4"/>
      <c r="GS463" s="4"/>
      <c r="GT463" s="4"/>
      <c r="GU463" s="4"/>
      <c r="GV463" s="4"/>
      <c r="GW463" s="4"/>
      <c r="GX463" s="4"/>
      <c r="GY463" s="4"/>
      <c r="GZ463" s="4"/>
      <c r="HA463" s="4"/>
      <c r="HB463" s="4"/>
      <c r="HC463" s="4"/>
      <c r="HD463" s="4"/>
      <c r="HE463" s="4"/>
      <c r="HF463" s="4"/>
      <c r="HG463" s="76"/>
    </row>
    <row r="464" spans="1:215" s="3" customFormat="1" ht="59.25" customHeight="1" x14ac:dyDescent="0.2">
      <c r="A464" s="185"/>
      <c r="B464" s="109"/>
      <c r="C464" s="109"/>
      <c r="D464" s="239" t="s">
        <v>2</v>
      </c>
      <c r="E464" s="5">
        <f t="shared" si="341"/>
        <v>0</v>
      </c>
      <c r="F464" s="240">
        <f t="shared" si="341"/>
        <v>13609</v>
      </c>
      <c r="G464" s="240">
        <f t="shared" si="341"/>
        <v>1742</v>
      </c>
      <c r="H464" s="240">
        <f t="shared" si="341"/>
        <v>2546</v>
      </c>
      <c r="I464" s="240">
        <f t="shared" si="341"/>
        <v>3107</v>
      </c>
      <c r="J464" s="240">
        <f t="shared" si="341"/>
        <v>3107</v>
      </c>
      <c r="K464" s="240">
        <f t="shared" si="341"/>
        <v>3107</v>
      </c>
      <c r="L464" s="94"/>
      <c r="M464" s="108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  <c r="DE464" s="4"/>
      <c r="DF464" s="4"/>
      <c r="DG464" s="4"/>
      <c r="DH464" s="4"/>
      <c r="DI464" s="4"/>
      <c r="DJ464" s="4"/>
      <c r="DK464" s="4"/>
      <c r="DL464" s="4"/>
      <c r="DM464" s="4"/>
      <c r="DN464" s="4"/>
      <c r="DO464" s="4"/>
      <c r="DP464" s="4"/>
      <c r="DQ464" s="4"/>
      <c r="DR464" s="4"/>
      <c r="DS464" s="4"/>
      <c r="DT464" s="4"/>
      <c r="DU464" s="4"/>
      <c r="DV464" s="4"/>
      <c r="DW464" s="4"/>
      <c r="DX464" s="4"/>
      <c r="DY464" s="4"/>
      <c r="DZ464" s="4"/>
      <c r="EA464" s="4"/>
      <c r="EB464" s="4"/>
      <c r="EC464" s="4"/>
      <c r="ED464" s="4"/>
      <c r="EE464" s="4"/>
      <c r="EF464" s="4"/>
      <c r="EG464" s="4"/>
      <c r="EH464" s="4"/>
      <c r="EI464" s="4"/>
      <c r="EJ464" s="4"/>
      <c r="EK464" s="4"/>
      <c r="EL464" s="4"/>
      <c r="EM464" s="4"/>
      <c r="EN464" s="4"/>
      <c r="EO464" s="4"/>
      <c r="EP464" s="4"/>
      <c r="EQ464" s="4"/>
      <c r="ER464" s="4"/>
      <c r="ES464" s="4"/>
      <c r="ET464" s="4"/>
      <c r="EU464" s="4"/>
      <c r="EV464" s="4"/>
      <c r="EW464" s="4"/>
      <c r="EX464" s="4"/>
      <c r="EY464" s="4"/>
      <c r="EZ464" s="4"/>
      <c r="FA464" s="4"/>
      <c r="FB464" s="4"/>
      <c r="FC464" s="4"/>
      <c r="FD464" s="4"/>
      <c r="FE464" s="4"/>
      <c r="FF464" s="4"/>
      <c r="FG464" s="4"/>
      <c r="FH464" s="4"/>
      <c r="FI464" s="4"/>
      <c r="FJ464" s="4"/>
      <c r="FK464" s="4"/>
      <c r="FL464" s="4"/>
      <c r="FM464" s="4"/>
      <c r="FN464" s="4"/>
      <c r="FO464" s="4"/>
      <c r="FP464" s="4"/>
      <c r="FQ464" s="4"/>
      <c r="FR464" s="4"/>
      <c r="FS464" s="4"/>
      <c r="FT464" s="4"/>
      <c r="FU464" s="4"/>
      <c r="FV464" s="4"/>
      <c r="FW464" s="4"/>
      <c r="FX464" s="4"/>
      <c r="FY464" s="4"/>
      <c r="FZ464" s="4"/>
      <c r="GA464" s="4"/>
      <c r="GB464" s="4"/>
      <c r="GC464" s="4"/>
      <c r="GD464" s="4"/>
      <c r="GE464" s="4"/>
      <c r="GF464" s="4"/>
      <c r="GG464" s="4"/>
      <c r="GH464" s="4"/>
      <c r="GI464" s="4"/>
      <c r="GJ464" s="4"/>
      <c r="GK464" s="4"/>
      <c r="GL464" s="4"/>
      <c r="GM464" s="4"/>
      <c r="GN464" s="4"/>
      <c r="GO464" s="4"/>
      <c r="GP464" s="4"/>
      <c r="GQ464" s="4"/>
      <c r="GR464" s="4"/>
      <c r="GS464" s="4"/>
      <c r="GT464" s="4"/>
      <c r="GU464" s="4"/>
      <c r="GV464" s="4"/>
      <c r="GW464" s="4"/>
      <c r="GX464" s="4"/>
      <c r="GY464" s="4"/>
      <c r="GZ464" s="4"/>
      <c r="HA464" s="4"/>
      <c r="HB464" s="4"/>
      <c r="HC464" s="4"/>
      <c r="HD464" s="4"/>
      <c r="HE464" s="4"/>
      <c r="HF464" s="4"/>
      <c r="HG464" s="76"/>
    </row>
    <row r="465" spans="1:215" s="3" customFormat="1" ht="77.25" customHeight="1" x14ac:dyDescent="0.2">
      <c r="A465" s="185"/>
      <c r="B465" s="109"/>
      <c r="C465" s="109"/>
      <c r="D465" s="237" t="s">
        <v>1</v>
      </c>
      <c r="E465" s="5">
        <f t="shared" si="341"/>
        <v>119915.9</v>
      </c>
      <c r="F465" s="240">
        <f t="shared" si="341"/>
        <v>844172.54</v>
      </c>
      <c r="G465" s="240">
        <f t="shared" si="341"/>
        <v>145258.1</v>
      </c>
      <c r="H465" s="240">
        <f t="shared" si="341"/>
        <v>154532.19999999998</v>
      </c>
      <c r="I465" s="240">
        <f t="shared" si="341"/>
        <v>176208.04</v>
      </c>
      <c r="J465" s="240">
        <f t="shared" si="341"/>
        <v>183717.10000000003</v>
      </c>
      <c r="K465" s="240">
        <f t="shared" si="341"/>
        <v>184457.10000000003</v>
      </c>
      <c r="L465" s="94"/>
      <c r="M465" s="108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  <c r="DE465" s="4"/>
      <c r="DF465" s="4"/>
      <c r="DG465" s="4"/>
      <c r="DH465" s="4"/>
      <c r="DI465" s="4"/>
      <c r="DJ465" s="4"/>
      <c r="DK465" s="4"/>
      <c r="DL465" s="4"/>
      <c r="DM465" s="4"/>
      <c r="DN465" s="4"/>
      <c r="DO465" s="4"/>
      <c r="DP465" s="4"/>
      <c r="DQ465" s="4"/>
      <c r="DR465" s="4"/>
      <c r="DS465" s="4"/>
      <c r="DT465" s="4"/>
      <c r="DU465" s="4"/>
      <c r="DV465" s="4"/>
      <c r="DW465" s="4"/>
      <c r="DX465" s="4"/>
      <c r="DY465" s="4"/>
      <c r="DZ465" s="4"/>
      <c r="EA465" s="4"/>
      <c r="EB465" s="4"/>
      <c r="EC465" s="4"/>
      <c r="ED465" s="4"/>
      <c r="EE465" s="4"/>
      <c r="EF465" s="4"/>
      <c r="EG465" s="4"/>
      <c r="EH465" s="4"/>
      <c r="EI465" s="4"/>
      <c r="EJ465" s="4"/>
      <c r="EK465" s="4"/>
      <c r="EL465" s="4"/>
      <c r="EM465" s="4"/>
      <c r="EN465" s="4"/>
      <c r="EO465" s="4"/>
      <c r="EP465" s="4"/>
      <c r="EQ465" s="4"/>
      <c r="ER465" s="4"/>
      <c r="ES465" s="4"/>
      <c r="ET465" s="4"/>
      <c r="EU465" s="4"/>
      <c r="EV465" s="4"/>
      <c r="EW465" s="4"/>
      <c r="EX465" s="4"/>
      <c r="EY465" s="4"/>
      <c r="EZ465" s="4"/>
      <c r="FA465" s="4"/>
      <c r="FB465" s="4"/>
      <c r="FC465" s="4"/>
      <c r="FD465" s="4"/>
      <c r="FE465" s="4"/>
      <c r="FF465" s="4"/>
      <c r="FG465" s="4"/>
      <c r="FH465" s="4"/>
      <c r="FI465" s="4"/>
      <c r="FJ465" s="4"/>
      <c r="FK465" s="4"/>
      <c r="FL465" s="4"/>
      <c r="FM465" s="4"/>
      <c r="FN465" s="4"/>
      <c r="FO465" s="4"/>
      <c r="FP465" s="4"/>
      <c r="FQ465" s="4"/>
      <c r="FR465" s="4"/>
      <c r="FS465" s="4"/>
      <c r="FT465" s="4"/>
      <c r="FU465" s="4"/>
      <c r="FV465" s="4"/>
      <c r="FW465" s="4"/>
      <c r="FX465" s="4"/>
      <c r="FY465" s="4"/>
      <c r="FZ465" s="4"/>
      <c r="GA465" s="4"/>
      <c r="GB465" s="4"/>
      <c r="GC465" s="4"/>
      <c r="GD465" s="4"/>
      <c r="GE465" s="4"/>
      <c r="GF465" s="4"/>
      <c r="GG465" s="4"/>
      <c r="GH465" s="4"/>
      <c r="GI465" s="4"/>
      <c r="GJ465" s="4"/>
      <c r="GK465" s="4"/>
      <c r="GL465" s="4"/>
      <c r="GM465" s="4"/>
      <c r="GN465" s="4"/>
      <c r="GO465" s="4"/>
      <c r="GP465" s="4"/>
      <c r="GQ465" s="4"/>
      <c r="GR465" s="4"/>
      <c r="GS465" s="4"/>
      <c r="GT465" s="4"/>
      <c r="GU465" s="4"/>
      <c r="GV465" s="4"/>
      <c r="GW465" s="4"/>
      <c r="GX465" s="4"/>
      <c r="GY465" s="4"/>
      <c r="GZ465" s="4"/>
      <c r="HA465" s="4"/>
      <c r="HB465" s="4"/>
      <c r="HC465" s="4"/>
      <c r="HD465" s="4"/>
      <c r="HE465" s="4"/>
      <c r="HF465" s="4"/>
      <c r="HG465" s="76"/>
    </row>
    <row r="466" spans="1:215" s="3" customFormat="1" ht="30.75" customHeight="1" x14ac:dyDescent="0.2">
      <c r="A466" s="185"/>
      <c r="B466" s="109"/>
      <c r="C466" s="109"/>
      <c r="D466" s="241" t="s">
        <v>0</v>
      </c>
      <c r="E466" s="5">
        <f t="shared" si="341"/>
        <v>0</v>
      </c>
      <c r="F466" s="5">
        <f t="shared" si="341"/>
        <v>0</v>
      </c>
      <c r="G466" s="5">
        <f t="shared" si="341"/>
        <v>0</v>
      </c>
      <c r="H466" s="5">
        <f t="shared" si="341"/>
        <v>0</v>
      </c>
      <c r="I466" s="5">
        <f t="shared" si="341"/>
        <v>0</v>
      </c>
      <c r="J466" s="5">
        <f t="shared" si="341"/>
        <v>0</v>
      </c>
      <c r="K466" s="5">
        <f t="shared" si="341"/>
        <v>0</v>
      </c>
      <c r="L466" s="94"/>
      <c r="M466" s="108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  <c r="DE466" s="4"/>
      <c r="DF466" s="4"/>
      <c r="DG466" s="4"/>
      <c r="DH466" s="4"/>
      <c r="DI466" s="4"/>
      <c r="DJ466" s="4"/>
      <c r="DK466" s="4"/>
      <c r="DL466" s="4"/>
      <c r="DM466" s="4"/>
      <c r="DN466" s="4"/>
      <c r="DO466" s="4"/>
      <c r="DP466" s="4"/>
      <c r="DQ466" s="4"/>
      <c r="DR466" s="4"/>
      <c r="DS466" s="4"/>
      <c r="DT466" s="4"/>
      <c r="DU466" s="4"/>
      <c r="DV466" s="4"/>
      <c r="DW466" s="4"/>
      <c r="DX466" s="4"/>
      <c r="DY466" s="4"/>
      <c r="DZ466" s="4"/>
      <c r="EA466" s="4"/>
      <c r="EB466" s="4"/>
      <c r="EC466" s="4"/>
      <c r="ED466" s="4"/>
      <c r="EE466" s="4"/>
      <c r="EF466" s="4"/>
      <c r="EG466" s="4"/>
      <c r="EH466" s="4"/>
      <c r="EI466" s="4"/>
      <c r="EJ466" s="4"/>
      <c r="EK466" s="4"/>
      <c r="EL466" s="4"/>
      <c r="EM466" s="4"/>
      <c r="EN466" s="4"/>
      <c r="EO466" s="4"/>
      <c r="EP466" s="4"/>
      <c r="EQ466" s="4"/>
      <c r="ER466" s="4"/>
      <c r="ES466" s="4"/>
      <c r="ET466" s="4"/>
      <c r="EU466" s="4"/>
      <c r="EV466" s="4"/>
      <c r="EW466" s="4"/>
      <c r="EX466" s="4"/>
      <c r="EY466" s="4"/>
      <c r="EZ466" s="4"/>
      <c r="FA466" s="4"/>
      <c r="FB466" s="4"/>
      <c r="FC466" s="4"/>
      <c r="FD466" s="4"/>
      <c r="FE466" s="4"/>
      <c r="FF466" s="4"/>
      <c r="FG466" s="4"/>
      <c r="FH466" s="4"/>
      <c r="FI466" s="4"/>
      <c r="FJ466" s="4"/>
      <c r="FK466" s="4"/>
      <c r="FL466" s="4"/>
      <c r="FM466" s="4"/>
      <c r="FN466" s="4"/>
      <c r="FO466" s="4"/>
      <c r="FP466" s="4"/>
      <c r="FQ466" s="4"/>
      <c r="FR466" s="4"/>
      <c r="FS466" s="4"/>
      <c r="FT466" s="4"/>
      <c r="FU466" s="4"/>
      <c r="FV466" s="4"/>
      <c r="FW466" s="4"/>
      <c r="FX466" s="4"/>
      <c r="FY466" s="4"/>
      <c r="FZ466" s="4"/>
      <c r="GA466" s="4"/>
      <c r="GB466" s="4"/>
      <c r="GC466" s="4"/>
      <c r="GD466" s="4"/>
      <c r="GE466" s="4"/>
      <c r="GF466" s="4"/>
      <c r="GG466" s="4"/>
      <c r="GH466" s="4"/>
      <c r="GI466" s="4"/>
      <c r="GJ466" s="4"/>
      <c r="GK466" s="4"/>
      <c r="GL466" s="4"/>
      <c r="GM466" s="4"/>
      <c r="GN466" s="4"/>
      <c r="GO466" s="4"/>
      <c r="GP466" s="4"/>
      <c r="GQ466" s="4"/>
      <c r="GR466" s="4"/>
      <c r="GS466" s="4"/>
      <c r="GT466" s="4"/>
      <c r="GU466" s="4"/>
      <c r="GV466" s="4"/>
      <c r="GW466" s="4"/>
      <c r="GX466" s="4"/>
      <c r="GY466" s="4"/>
      <c r="GZ466" s="4"/>
      <c r="HA466" s="4"/>
      <c r="HB466" s="4"/>
      <c r="HC466" s="4"/>
      <c r="HD466" s="4"/>
      <c r="HE466" s="4"/>
      <c r="HF466" s="4"/>
      <c r="HG466" s="76"/>
    </row>
    <row r="467" spans="1:215" s="4" customFormat="1" ht="22.5" customHeight="1" x14ac:dyDescent="0.2">
      <c r="A467" s="142"/>
      <c r="B467" s="57"/>
      <c r="C467" s="57"/>
      <c r="D467" s="57"/>
      <c r="E467" s="57"/>
      <c r="F467" s="57"/>
      <c r="G467" s="16"/>
      <c r="H467" s="16"/>
      <c r="I467" s="57"/>
      <c r="J467" s="57"/>
      <c r="K467" s="57"/>
      <c r="L467" s="74"/>
      <c r="M467" s="141"/>
    </row>
    <row r="468" spans="1:215" s="4" customFormat="1" ht="48" customHeight="1" x14ac:dyDescent="0.2">
      <c r="A468" s="142"/>
      <c r="B468" s="57"/>
      <c r="C468" s="57"/>
      <c r="D468" s="57"/>
      <c r="E468" s="57"/>
      <c r="F468" s="57"/>
      <c r="G468" s="16"/>
      <c r="H468" s="16"/>
      <c r="I468" s="57"/>
      <c r="J468" s="57"/>
      <c r="K468" s="57"/>
      <c r="L468" s="74"/>
      <c r="M468" s="141"/>
    </row>
    <row r="469" spans="1:215" s="4" customFormat="1" ht="65.25" customHeight="1" x14ac:dyDescent="0.2">
      <c r="A469" s="142"/>
      <c r="B469" s="57"/>
      <c r="C469" s="57"/>
      <c r="D469" s="57"/>
      <c r="E469" s="57"/>
      <c r="F469" s="57"/>
      <c r="G469" s="16"/>
      <c r="H469" s="16"/>
      <c r="I469" s="57"/>
      <c r="J469" s="57"/>
      <c r="K469" s="57"/>
      <c r="L469" s="74"/>
      <c r="M469" s="141"/>
    </row>
    <row r="470" spans="1:215" s="4" customFormat="1" ht="81" customHeight="1" x14ac:dyDescent="0.2">
      <c r="A470" s="142"/>
      <c r="B470" s="57"/>
      <c r="C470" s="57"/>
      <c r="D470" s="57"/>
      <c r="E470" s="57"/>
      <c r="F470" s="57"/>
      <c r="G470" s="16"/>
      <c r="H470" s="16"/>
      <c r="I470" s="57"/>
      <c r="J470" s="57"/>
      <c r="K470" s="57"/>
      <c r="L470" s="74"/>
      <c r="M470" s="141"/>
    </row>
    <row r="471" spans="1:215" s="4" customFormat="1" ht="39" customHeight="1" x14ac:dyDescent="0.2">
      <c r="A471" s="142"/>
      <c r="B471" s="57"/>
      <c r="C471" s="57"/>
      <c r="D471" s="57"/>
      <c r="E471" s="57"/>
      <c r="F471" s="57"/>
      <c r="G471" s="16"/>
      <c r="H471" s="16"/>
      <c r="I471" s="57"/>
      <c r="J471" s="57"/>
      <c r="K471" s="57"/>
      <c r="L471" s="74"/>
      <c r="M471" s="141"/>
    </row>
    <row r="472" spans="1:215" s="57" customFormat="1" ht="17.25" customHeight="1" x14ac:dyDescent="0.2">
      <c r="A472" s="142"/>
      <c r="G472" s="16"/>
      <c r="H472" s="16"/>
      <c r="L472" s="74"/>
      <c r="M472" s="140"/>
    </row>
    <row r="473" spans="1:215" s="57" customFormat="1" ht="50.25" customHeight="1" x14ac:dyDescent="0.2">
      <c r="A473" s="142"/>
      <c r="G473" s="16"/>
      <c r="H473" s="16"/>
      <c r="L473" s="74"/>
      <c r="M473" s="140"/>
    </row>
    <row r="474" spans="1:215" s="57" customFormat="1" ht="63" customHeight="1" x14ac:dyDescent="0.2">
      <c r="A474" s="142"/>
      <c r="G474" s="16"/>
      <c r="H474" s="16"/>
      <c r="L474" s="74"/>
      <c r="M474" s="140"/>
    </row>
    <row r="475" spans="1:215" s="57" customFormat="1" ht="79.5" customHeight="1" x14ac:dyDescent="0.2">
      <c r="A475" s="142"/>
      <c r="G475" s="16"/>
      <c r="H475" s="16"/>
      <c r="L475" s="74"/>
      <c r="M475" s="140"/>
    </row>
    <row r="476" spans="1:215" s="57" customFormat="1" ht="37.5" customHeight="1" x14ac:dyDescent="0.2">
      <c r="A476" s="142"/>
      <c r="G476" s="16"/>
      <c r="H476" s="16"/>
      <c r="L476" s="74"/>
      <c r="M476" s="140"/>
    </row>
  </sheetData>
  <sheetProtection selectLockedCells="1" selectUnlockedCells="1"/>
  <mergeCells count="478">
    <mergeCell ref="K1:M1"/>
    <mergeCell ref="A91:A95"/>
    <mergeCell ref="B91:B95"/>
    <mergeCell ref="C91:C95"/>
    <mergeCell ref="L91:L95"/>
    <mergeCell ref="B96:B100"/>
    <mergeCell ref="A96:A100"/>
    <mergeCell ref="C96:C100"/>
    <mergeCell ref="L96:L100"/>
    <mergeCell ref="K2:M2"/>
    <mergeCell ref="K3:M3"/>
    <mergeCell ref="M36:M40"/>
    <mergeCell ref="A16:A20"/>
    <mergeCell ref="B16:B20"/>
    <mergeCell ref="A21:A25"/>
    <mergeCell ref="B21:B25"/>
    <mergeCell ref="G7:K7"/>
    <mergeCell ref="A31:A35"/>
    <mergeCell ref="C56:C60"/>
    <mergeCell ref="L56:L60"/>
    <mergeCell ref="A71:A75"/>
    <mergeCell ref="B71:B75"/>
    <mergeCell ref="C71:C75"/>
    <mergeCell ref="L71:L75"/>
    <mergeCell ref="A4:M4"/>
    <mergeCell ref="A221:A225"/>
    <mergeCell ref="A5:M5"/>
    <mergeCell ref="A252:A256"/>
    <mergeCell ref="L7:L8"/>
    <mergeCell ref="M272:M276"/>
    <mergeCell ref="L272:L276"/>
    <mergeCell ref="A237:A241"/>
    <mergeCell ref="A242:A246"/>
    <mergeCell ref="A247:A251"/>
    <mergeCell ref="M252:M256"/>
    <mergeCell ref="L247:L251"/>
    <mergeCell ref="L252:L256"/>
    <mergeCell ref="C262:C266"/>
    <mergeCell ref="M11:M15"/>
    <mergeCell ref="A7:A8"/>
    <mergeCell ref="C247:C251"/>
    <mergeCell ref="A10:M10"/>
    <mergeCell ref="A11:A15"/>
    <mergeCell ref="B11:B15"/>
    <mergeCell ref="C11:C15"/>
    <mergeCell ref="M267:M271"/>
    <mergeCell ref="B7:B8"/>
    <mergeCell ref="B257:B261"/>
    <mergeCell ref="A390:A394"/>
    <mergeCell ref="B390:B394"/>
    <mergeCell ref="L390:L394"/>
    <mergeCell ref="M385:M389"/>
    <mergeCell ref="M350:M354"/>
    <mergeCell ref="L385:L389"/>
    <mergeCell ref="L380:L384"/>
    <mergeCell ref="B350:B354"/>
    <mergeCell ref="B370:B374"/>
    <mergeCell ref="C375:C379"/>
    <mergeCell ref="L375:L379"/>
    <mergeCell ref="M375:M379"/>
    <mergeCell ref="C350:C354"/>
    <mergeCell ref="B355:B359"/>
    <mergeCell ref="E354:K354"/>
    <mergeCell ref="C360:C364"/>
    <mergeCell ref="B360:B364"/>
    <mergeCell ref="B365:B369"/>
    <mergeCell ref="C365:C369"/>
    <mergeCell ref="A385:A389"/>
    <mergeCell ref="M380:M384"/>
    <mergeCell ref="M370:M374"/>
    <mergeCell ref="L350:L354"/>
    <mergeCell ref="A350:A354"/>
    <mergeCell ref="A365:A369"/>
    <mergeCell ref="A360:A364"/>
    <mergeCell ref="A121:A125"/>
    <mergeCell ref="B121:B125"/>
    <mergeCell ref="A46:A50"/>
    <mergeCell ref="B46:B50"/>
    <mergeCell ref="B323:B328"/>
    <mergeCell ref="A292:A296"/>
    <mergeCell ref="A272:A276"/>
    <mergeCell ref="B317:B321"/>
    <mergeCell ref="A312:A316"/>
    <mergeCell ref="A323:A328"/>
    <mergeCell ref="A317:A321"/>
    <mergeCell ref="A322:M322"/>
    <mergeCell ref="L317:L321"/>
    <mergeCell ref="C297:C301"/>
    <mergeCell ref="E323:E324"/>
    <mergeCell ref="M317:M321"/>
    <mergeCell ref="A297:A301"/>
    <mergeCell ref="L297:L301"/>
    <mergeCell ref="A267:A271"/>
    <mergeCell ref="L267:L271"/>
    <mergeCell ref="L237:L241"/>
    <mergeCell ref="B252:B256"/>
    <mergeCell ref="B302:B306"/>
    <mergeCell ref="A26:A30"/>
    <mergeCell ref="B26:B30"/>
    <mergeCell ref="A36:A40"/>
    <mergeCell ref="B36:B40"/>
    <mergeCell ref="A41:A45"/>
    <mergeCell ref="A262:A266"/>
    <mergeCell ref="A56:A60"/>
    <mergeCell ref="L121:L125"/>
    <mergeCell ref="B101:B105"/>
    <mergeCell ref="A101:A105"/>
    <mergeCell ref="A111:A115"/>
    <mergeCell ref="B111:B115"/>
    <mergeCell ref="C111:C115"/>
    <mergeCell ref="L111:L115"/>
    <mergeCell ref="A66:A70"/>
    <mergeCell ref="B66:B70"/>
    <mergeCell ref="C66:C70"/>
    <mergeCell ref="B31:B35"/>
    <mergeCell ref="C121:C125"/>
    <mergeCell ref="A51:A55"/>
    <mergeCell ref="B106:B110"/>
    <mergeCell ref="C106:C110"/>
    <mergeCell ref="L106:L110"/>
    <mergeCell ref="L277:L281"/>
    <mergeCell ref="L282:L286"/>
    <mergeCell ref="A282:A286"/>
    <mergeCell ref="L292:L296"/>
    <mergeCell ref="L262:L266"/>
    <mergeCell ref="B262:B266"/>
    <mergeCell ref="B267:B271"/>
    <mergeCell ref="A287:A291"/>
    <mergeCell ref="A277:A281"/>
    <mergeCell ref="B277:B281"/>
    <mergeCell ref="C277:C281"/>
    <mergeCell ref="B287:B291"/>
    <mergeCell ref="C46:C50"/>
    <mergeCell ref="L46:L50"/>
    <mergeCell ref="B272:B276"/>
    <mergeCell ref="A116:A120"/>
    <mergeCell ref="A146:A150"/>
    <mergeCell ref="L146:L150"/>
    <mergeCell ref="M146:M150"/>
    <mergeCell ref="C252:C256"/>
    <mergeCell ref="B237:B241"/>
    <mergeCell ref="M257:M261"/>
    <mergeCell ref="M46:M50"/>
    <mergeCell ref="B51:B55"/>
    <mergeCell ref="C51:C55"/>
    <mergeCell ref="L51:L55"/>
    <mergeCell ref="M51:M55"/>
    <mergeCell ref="C151:C155"/>
    <mergeCell ref="L151:L155"/>
    <mergeCell ref="B242:B246"/>
    <mergeCell ref="M101:M105"/>
    <mergeCell ref="L257:L261"/>
    <mergeCell ref="C257:C261"/>
    <mergeCell ref="M237:M241"/>
    <mergeCell ref="M262:M266"/>
    <mergeCell ref="A106:A110"/>
    <mergeCell ref="B416:B420"/>
    <mergeCell ref="B426:B430"/>
    <mergeCell ref="B421:B425"/>
    <mergeCell ref="C421:C425"/>
    <mergeCell ref="E7:E8"/>
    <mergeCell ref="F7:F8"/>
    <mergeCell ref="D7:D8"/>
    <mergeCell ref="D323:D324"/>
    <mergeCell ref="C267:C271"/>
    <mergeCell ref="B312:B316"/>
    <mergeCell ref="C312:C316"/>
    <mergeCell ref="B297:B301"/>
    <mergeCell ref="B41:B45"/>
    <mergeCell ref="B116:B120"/>
    <mergeCell ref="C116:C120"/>
    <mergeCell ref="B146:B150"/>
    <mergeCell ref="C146:C150"/>
    <mergeCell ref="B247:B251"/>
    <mergeCell ref="C36:C40"/>
    <mergeCell ref="B411:B415"/>
    <mergeCell ref="B307:B311"/>
    <mergeCell ref="C16:C20"/>
    <mergeCell ref="B282:B286"/>
    <mergeCell ref="C302:C306"/>
    <mergeCell ref="A236:M236"/>
    <mergeCell ref="A257:A261"/>
    <mergeCell ref="A151:A155"/>
    <mergeCell ref="B151:B155"/>
    <mergeCell ref="B406:B410"/>
    <mergeCell ref="B401:B405"/>
    <mergeCell ref="M395:M399"/>
    <mergeCell ref="C406:C410"/>
    <mergeCell ref="C395:C399"/>
    <mergeCell ref="M401:M405"/>
    <mergeCell ref="M406:M410"/>
    <mergeCell ref="L406:L410"/>
    <mergeCell ref="B292:B296"/>
    <mergeCell ref="L395:L399"/>
    <mergeCell ref="L401:L405"/>
    <mergeCell ref="M292:M296"/>
    <mergeCell ref="C237:C241"/>
    <mergeCell ref="M329:M333"/>
    <mergeCell ref="M247:M251"/>
    <mergeCell ref="C272:C276"/>
    <mergeCell ref="C242:C246"/>
    <mergeCell ref="M151:M155"/>
    <mergeCell ref="A302:A306"/>
    <mergeCell ref="A307:A311"/>
    <mergeCell ref="F323:F324"/>
    <mergeCell ref="M323:M328"/>
    <mergeCell ref="M297:M301"/>
    <mergeCell ref="L323:L328"/>
    <mergeCell ref="C307:C311"/>
    <mergeCell ref="C323:C328"/>
    <mergeCell ref="L302:L306"/>
    <mergeCell ref="L312:L316"/>
    <mergeCell ref="L287:L291"/>
    <mergeCell ref="C317:C321"/>
    <mergeCell ref="M7:M8"/>
    <mergeCell ref="C7:C8"/>
    <mergeCell ref="M277:M281"/>
    <mergeCell ref="M282:M286"/>
    <mergeCell ref="M302:M306"/>
    <mergeCell ref="M312:M316"/>
    <mergeCell ref="M41:M45"/>
    <mergeCell ref="C41:C45"/>
    <mergeCell ref="L41:L45"/>
    <mergeCell ref="L11:L15"/>
    <mergeCell ref="C282:C286"/>
    <mergeCell ref="C287:C291"/>
    <mergeCell ref="C191:C195"/>
    <mergeCell ref="L191:L195"/>
    <mergeCell ref="M191:M195"/>
    <mergeCell ref="M96:M100"/>
    <mergeCell ref="M91:M95"/>
    <mergeCell ref="L101:L105"/>
    <mergeCell ref="C101:C105"/>
    <mergeCell ref="C86:C90"/>
    <mergeCell ref="M56:M60"/>
    <mergeCell ref="M71:M75"/>
    <mergeCell ref="C292:C296"/>
    <mergeCell ref="L307:L311"/>
    <mergeCell ref="L16:L20"/>
    <mergeCell ref="M16:M20"/>
    <mergeCell ref="C21:C25"/>
    <mergeCell ref="L21:L25"/>
    <mergeCell ref="M21:M25"/>
    <mergeCell ref="C31:C35"/>
    <mergeCell ref="L31:L35"/>
    <mergeCell ref="M31:M35"/>
    <mergeCell ref="C26:C30"/>
    <mergeCell ref="L26:L30"/>
    <mergeCell ref="M26:M30"/>
    <mergeCell ref="L36:L40"/>
    <mergeCell ref="L365:L369"/>
    <mergeCell ref="M365:M369"/>
    <mergeCell ref="M345:M349"/>
    <mergeCell ref="L360:L364"/>
    <mergeCell ref="M355:M359"/>
    <mergeCell ref="M360:M364"/>
    <mergeCell ref="C334:C338"/>
    <mergeCell ref="L334:L338"/>
    <mergeCell ref="C355:C359"/>
    <mergeCell ref="L355:L359"/>
    <mergeCell ref="M340:M344"/>
    <mergeCell ref="M334:M338"/>
    <mergeCell ref="M307:M311"/>
    <mergeCell ref="I323:I324"/>
    <mergeCell ref="G323:G324"/>
    <mergeCell ref="J323:J324"/>
    <mergeCell ref="K323:K324"/>
    <mergeCell ref="M106:M110"/>
    <mergeCell ref="L116:L120"/>
    <mergeCell ref="M121:M125"/>
    <mergeCell ref="L242:L246"/>
    <mergeCell ref="M242:M246"/>
    <mergeCell ref="H323:H324"/>
    <mergeCell ref="A355:A359"/>
    <mergeCell ref="B345:B349"/>
    <mergeCell ref="A345:A349"/>
    <mergeCell ref="B334:B338"/>
    <mergeCell ref="A329:A333"/>
    <mergeCell ref="A340:A344"/>
    <mergeCell ref="C345:C349"/>
    <mergeCell ref="C340:C344"/>
    <mergeCell ref="L340:L344"/>
    <mergeCell ref="C329:C333"/>
    <mergeCell ref="A334:A338"/>
    <mergeCell ref="L329:L333"/>
    <mergeCell ref="A339:M339"/>
    <mergeCell ref="L345:L349"/>
    <mergeCell ref="B340:B344"/>
    <mergeCell ref="B329:B333"/>
    <mergeCell ref="A452:A456"/>
    <mergeCell ref="B452:B456"/>
    <mergeCell ref="B442:B446"/>
    <mergeCell ref="C431:C435"/>
    <mergeCell ref="C401:C405"/>
    <mergeCell ref="C411:C415"/>
    <mergeCell ref="C416:C420"/>
    <mergeCell ref="A400:M400"/>
    <mergeCell ref="A395:A399"/>
    <mergeCell ref="A431:A435"/>
    <mergeCell ref="A406:A410"/>
    <mergeCell ref="M421:M425"/>
    <mergeCell ref="L426:L430"/>
    <mergeCell ref="M447:M451"/>
    <mergeCell ref="L447:L451"/>
    <mergeCell ref="M452:M456"/>
    <mergeCell ref="L452:L456"/>
    <mergeCell ref="A447:A451"/>
    <mergeCell ref="C447:C451"/>
    <mergeCell ref="C442:C446"/>
    <mergeCell ref="M426:M430"/>
    <mergeCell ref="B431:B435"/>
    <mergeCell ref="L431:L435"/>
    <mergeCell ref="A436:M436"/>
    <mergeCell ref="M431:M435"/>
    <mergeCell ref="M416:M420"/>
    <mergeCell ref="L416:L420"/>
    <mergeCell ref="C370:C374"/>
    <mergeCell ref="C426:C430"/>
    <mergeCell ref="B375:B379"/>
    <mergeCell ref="A401:A405"/>
    <mergeCell ref="C385:C389"/>
    <mergeCell ref="C390:C394"/>
    <mergeCell ref="B395:B399"/>
    <mergeCell ref="B380:B384"/>
    <mergeCell ref="C380:C384"/>
    <mergeCell ref="A370:A374"/>
    <mergeCell ref="A375:A379"/>
    <mergeCell ref="A380:A384"/>
    <mergeCell ref="M411:M415"/>
    <mergeCell ref="A416:A420"/>
    <mergeCell ref="A421:A425"/>
    <mergeCell ref="A426:A430"/>
    <mergeCell ref="L411:L415"/>
    <mergeCell ref="A411:A415"/>
    <mergeCell ref="L370:L374"/>
    <mergeCell ref="L421:L425"/>
    <mergeCell ref="B385:B389"/>
    <mergeCell ref="L462:L466"/>
    <mergeCell ref="M472:M476"/>
    <mergeCell ref="M467:M471"/>
    <mergeCell ref="L457:L461"/>
    <mergeCell ref="M437:M441"/>
    <mergeCell ref="A437:A441"/>
    <mergeCell ref="B437:B441"/>
    <mergeCell ref="M442:M446"/>
    <mergeCell ref="L442:L446"/>
    <mergeCell ref="B447:B451"/>
    <mergeCell ref="M457:M461"/>
    <mergeCell ref="M462:M466"/>
    <mergeCell ref="L437:L441"/>
    <mergeCell ref="C462:C466"/>
    <mergeCell ref="A457:A461"/>
    <mergeCell ref="A462:A466"/>
    <mergeCell ref="A472:A476"/>
    <mergeCell ref="B462:B466"/>
    <mergeCell ref="A467:A471"/>
    <mergeCell ref="B457:B461"/>
    <mergeCell ref="C457:C461"/>
    <mergeCell ref="A442:A446"/>
    <mergeCell ref="C452:C456"/>
    <mergeCell ref="C437:C441"/>
    <mergeCell ref="A61:A65"/>
    <mergeCell ref="B61:B65"/>
    <mergeCell ref="C61:C65"/>
    <mergeCell ref="L61:L65"/>
    <mergeCell ref="M61:M65"/>
    <mergeCell ref="B56:B60"/>
    <mergeCell ref="M66:M70"/>
    <mergeCell ref="A86:A90"/>
    <mergeCell ref="B86:B90"/>
    <mergeCell ref="L86:L90"/>
    <mergeCell ref="A76:A80"/>
    <mergeCell ref="B76:B80"/>
    <mergeCell ref="C76:C80"/>
    <mergeCell ref="L76:L80"/>
    <mergeCell ref="M76:M80"/>
    <mergeCell ref="A81:A85"/>
    <mergeCell ref="B81:B85"/>
    <mergeCell ref="C81:C85"/>
    <mergeCell ref="L81:L85"/>
    <mergeCell ref="M81:M85"/>
    <mergeCell ref="L66:L70"/>
    <mergeCell ref="M86:M90"/>
    <mergeCell ref="A126:A130"/>
    <mergeCell ref="B126:B130"/>
    <mergeCell ref="C126:C130"/>
    <mergeCell ref="L126:L130"/>
    <mergeCell ref="M126:M130"/>
    <mergeCell ref="A141:A145"/>
    <mergeCell ref="B141:B145"/>
    <mergeCell ref="C141:C145"/>
    <mergeCell ref="L141:L145"/>
    <mergeCell ref="M141:M145"/>
    <mergeCell ref="A131:A135"/>
    <mergeCell ref="B131:B135"/>
    <mergeCell ref="C131:C135"/>
    <mergeCell ref="L131:L135"/>
    <mergeCell ref="M131:M135"/>
    <mergeCell ref="A136:A140"/>
    <mergeCell ref="B136:B140"/>
    <mergeCell ref="C136:C140"/>
    <mergeCell ref="L136:L140"/>
    <mergeCell ref="M136:M140"/>
    <mergeCell ref="A156:A160"/>
    <mergeCell ref="B156:B160"/>
    <mergeCell ref="C156:C160"/>
    <mergeCell ref="L156:L160"/>
    <mergeCell ref="A166:A170"/>
    <mergeCell ref="B166:B170"/>
    <mergeCell ref="C166:C170"/>
    <mergeCell ref="L166:L170"/>
    <mergeCell ref="M166:M170"/>
    <mergeCell ref="A161:A165"/>
    <mergeCell ref="B161:B165"/>
    <mergeCell ref="C161:C165"/>
    <mergeCell ref="L161:L165"/>
    <mergeCell ref="M161:M165"/>
    <mergeCell ref="A171:A175"/>
    <mergeCell ref="B171:B175"/>
    <mergeCell ref="C171:C175"/>
    <mergeCell ref="L171:L175"/>
    <mergeCell ref="M171:M175"/>
    <mergeCell ref="A176:A180"/>
    <mergeCell ref="B176:B180"/>
    <mergeCell ref="C176:C180"/>
    <mergeCell ref="L176:L180"/>
    <mergeCell ref="M176:M180"/>
    <mergeCell ref="A196:A200"/>
    <mergeCell ref="B196:B200"/>
    <mergeCell ref="C196:C200"/>
    <mergeCell ref="L196:L200"/>
    <mergeCell ref="M196:M200"/>
    <mergeCell ref="A181:A185"/>
    <mergeCell ref="B181:B185"/>
    <mergeCell ref="C181:C185"/>
    <mergeCell ref="L181:L185"/>
    <mergeCell ref="M181:M185"/>
    <mergeCell ref="A186:A190"/>
    <mergeCell ref="B186:B190"/>
    <mergeCell ref="C186:C190"/>
    <mergeCell ref="L186:L190"/>
    <mergeCell ref="M186:M190"/>
    <mergeCell ref="A191:A195"/>
    <mergeCell ref="B191:B195"/>
    <mergeCell ref="A231:A235"/>
    <mergeCell ref="B231:B235"/>
    <mergeCell ref="C231:C235"/>
    <mergeCell ref="L231:L235"/>
    <mergeCell ref="M231:M235"/>
    <mergeCell ref="B221:B225"/>
    <mergeCell ref="M221:M225"/>
    <mergeCell ref="L221:L225"/>
    <mergeCell ref="C221:C225"/>
    <mergeCell ref="B226:B230"/>
    <mergeCell ref="C226:C230"/>
    <mergeCell ref="A226:A230"/>
    <mergeCell ref="L226:L230"/>
    <mergeCell ref="M226:M230"/>
    <mergeCell ref="A211:A215"/>
    <mergeCell ref="B211:B215"/>
    <mergeCell ref="C211:C215"/>
    <mergeCell ref="L211:L215"/>
    <mergeCell ref="M211:M215"/>
    <mergeCell ref="C216:C220"/>
    <mergeCell ref="B216:B220"/>
    <mergeCell ref="A216:A220"/>
    <mergeCell ref="L216:L220"/>
    <mergeCell ref="M216:M220"/>
    <mergeCell ref="A201:A205"/>
    <mergeCell ref="B201:B205"/>
    <mergeCell ref="C201:C205"/>
    <mergeCell ref="L201:L205"/>
    <mergeCell ref="M201:M205"/>
    <mergeCell ref="A206:A210"/>
    <mergeCell ref="B206:B210"/>
    <mergeCell ref="C206:C210"/>
    <mergeCell ref="L206:L210"/>
    <mergeCell ref="M206:M210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1" fitToHeight="0" orientation="landscape" r:id="rId1"/>
  <headerFooter alignWithMargins="0"/>
  <rowBreaks count="46" manualBreakCount="46">
    <brk id="15" max="12" man="1"/>
    <brk id="25" max="12" man="1"/>
    <brk id="35" max="12" man="1"/>
    <brk id="45" max="12" man="1"/>
    <brk id="55" max="12" man="1"/>
    <brk id="65" max="12" man="1"/>
    <brk id="74" max="12" man="1"/>
    <brk id="85" max="12" man="1"/>
    <brk id="95" max="12" man="1"/>
    <brk id="105" max="12" man="1"/>
    <brk id="115" max="12" man="1"/>
    <brk id="125" max="12" man="1"/>
    <brk id="135" max="12" man="1"/>
    <brk id="145" max="12" man="1"/>
    <brk id="155" max="12" man="1"/>
    <brk id="165" max="12" man="1"/>
    <brk id="174" max="12" man="1"/>
    <brk id="180" max="12" man="1"/>
    <brk id="190" max="12" man="1"/>
    <brk id="200" max="12" man="1"/>
    <brk id="210" max="12" man="1"/>
    <brk id="220" max="12" man="1"/>
    <brk id="230" max="12" man="1"/>
    <brk id="241" max="12" man="1"/>
    <brk id="251" max="12" man="1"/>
    <brk id="261" max="12" man="1"/>
    <brk id="271" max="12" man="1"/>
    <brk id="281" max="12" man="1"/>
    <brk id="291" max="12" man="1"/>
    <brk id="301" max="12" man="1"/>
    <brk id="311" max="12" man="1"/>
    <brk id="321" max="12" man="1"/>
    <brk id="333" max="12" man="1"/>
    <brk id="344" max="12" man="1"/>
    <brk id="354" max="12" man="1"/>
    <brk id="364" max="12" man="1"/>
    <brk id="374" max="12" man="1"/>
    <brk id="384" max="12" man="1"/>
    <brk id="394" max="12" man="1"/>
    <brk id="405" max="12" man="1"/>
    <brk id="415" max="12" man="1"/>
    <brk id="425" max="12" man="1"/>
    <brk id="435" max="12" man="1"/>
    <brk id="446" max="12" man="1"/>
    <brk id="456" max="12" man="1"/>
    <brk id="46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паспорта подпрограмм</vt:lpstr>
      <vt:lpstr>Показатели</vt:lpstr>
      <vt:lpstr>Обоснование финансовых ресу </vt:lpstr>
      <vt:lpstr>Перечень мероприятий</vt:lpstr>
      <vt:lpstr>'Перечень мероприятий'!Заголовки_для_печати</vt:lpstr>
      <vt:lpstr>Показатели!Заголовки_для_печати</vt:lpstr>
      <vt:lpstr>'Перечень мероприятий'!Область_печати</vt:lpstr>
      <vt:lpstr>Показатели!Область_печати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Вильданов С.З.</dc:creator>
  <cp:lastModifiedBy>Борзова А.В.</cp:lastModifiedBy>
  <cp:lastPrinted>2022-02-21T08:43:56Z</cp:lastPrinted>
  <dcterms:created xsi:type="dcterms:W3CDTF">2019-01-16T07:14:11Z</dcterms:created>
  <dcterms:modified xsi:type="dcterms:W3CDTF">2022-03-02T08:17:32Z</dcterms:modified>
</cp:coreProperties>
</file>