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 activeTab="1"/>
  </bookViews>
  <sheets>
    <sheet name="Приложение 2" sheetId="1" r:id="rId1"/>
    <sheet name="приложение 1" sheetId="2" r:id="rId2"/>
  </sheets>
  <definedNames>
    <definedName name="_Hlk117510870" localSheetId="0">'Приложение 2'!$A$50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8" i="1" l="1"/>
  <c r="G146" i="1"/>
  <c r="F148" i="1" l="1"/>
  <c r="E72" i="1"/>
  <c r="F72" i="1"/>
  <c r="E73" i="1"/>
  <c r="K148" i="1"/>
  <c r="J148" i="1"/>
  <c r="I148" i="1"/>
  <c r="H148" i="1"/>
  <c r="F146" i="1"/>
  <c r="K146" i="1"/>
  <c r="J146" i="1"/>
  <c r="J145" i="1" s="1"/>
  <c r="I146" i="1"/>
  <c r="H146" i="1"/>
  <c r="H145" i="1" s="1"/>
  <c r="E146" i="1"/>
  <c r="E145" i="1" s="1"/>
  <c r="G145" i="1"/>
  <c r="F145" i="1" s="1"/>
  <c r="K145" i="1"/>
  <c r="I145" i="1"/>
  <c r="K106" i="1"/>
  <c r="J106" i="1"/>
  <c r="I106" i="1"/>
  <c r="H106" i="1"/>
  <c r="G106" i="1"/>
  <c r="F106" i="1"/>
  <c r="E107" i="1"/>
  <c r="E106" i="1"/>
  <c r="E148" i="1" s="1"/>
  <c r="E149" i="1"/>
  <c r="E147" i="1" s="1"/>
  <c r="G65" i="1"/>
  <c r="F65" i="1"/>
  <c r="K73" i="1"/>
  <c r="J73" i="1"/>
  <c r="J72" i="1" s="1"/>
  <c r="I73" i="1"/>
  <c r="H73" i="1"/>
  <c r="G73" i="1"/>
  <c r="K72" i="1"/>
  <c r="I72" i="1"/>
  <c r="H72" i="1"/>
  <c r="G72" i="1"/>
  <c r="E105" i="1" l="1"/>
  <c r="H117" i="1"/>
  <c r="H109" i="1" s="1"/>
  <c r="I117" i="1"/>
  <c r="I109" i="1" s="1"/>
  <c r="J117" i="1"/>
  <c r="J109" i="1" s="1"/>
  <c r="K117" i="1"/>
  <c r="K109" i="1" s="1"/>
  <c r="G117" i="1"/>
  <c r="F118" i="1"/>
  <c r="G110" i="1"/>
  <c r="H110" i="1"/>
  <c r="I110" i="1"/>
  <c r="J110" i="1"/>
  <c r="K110" i="1"/>
  <c r="F110" i="1"/>
  <c r="G109" i="1"/>
  <c r="K102" i="1"/>
  <c r="K107" i="1" s="1"/>
  <c r="J102" i="1"/>
  <c r="J107" i="1" s="1"/>
  <c r="I102" i="1"/>
  <c r="I107" i="1" s="1"/>
  <c r="H102" i="1"/>
  <c r="H107" i="1" s="1"/>
  <c r="G102" i="1"/>
  <c r="G107" i="1" s="1"/>
  <c r="F104" i="1"/>
  <c r="F102" i="1" s="1"/>
  <c r="F107" i="1" s="1"/>
  <c r="H103" i="1"/>
  <c r="H101" i="1" s="1"/>
  <c r="H97" i="1" s="1"/>
  <c r="I103" i="1"/>
  <c r="J103" i="1"/>
  <c r="J101" i="1" s="1"/>
  <c r="J97" i="1" s="1"/>
  <c r="K103" i="1"/>
  <c r="K101" i="1" s="1"/>
  <c r="K97" i="1" s="1"/>
  <c r="G103" i="1"/>
  <c r="G101" i="1" s="1"/>
  <c r="G97" i="1" s="1"/>
  <c r="I101" i="1"/>
  <c r="I97" i="1" s="1"/>
  <c r="G77" i="1"/>
  <c r="H77" i="1"/>
  <c r="I77" i="1"/>
  <c r="J77" i="1"/>
  <c r="K77" i="1"/>
  <c r="G76" i="1"/>
  <c r="H76" i="1"/>
  <c r="I76" i="1"/>
  <c r="J76" i="1"/>
  <c r="K76" i="1"/>
  <c r="H94" i="1"/>
  <c r="I94" i="1"/>
  <c r="J94" i="1"/>
  <c r="K94" i="1"/>
  <c r="G94" i="1"/>
  <c r="F95" i="1"/>
  <c r="F76" i="1" s="1"/>
  <c r="F96" i="1"/>
  <c r="F93" i="1"/>
  <c r="K92" i="1"/>
  <c r="J92" i="1"/>
  <c r="I92" i="1"/>
  <c r="H92" i="1"/>
  <c r="G92" i="1"/>
  <c r="F91" i="1"/>
  <c r="K90" i="1"/>
  <c r="J90" i="1"/>
  <c r="I90" i="1"/>
  <c r="H90" i="1"/>
  <c r="G90" i="1"/>
  <c r="F89" i="1"/>
  <c r="K88" i="1"/>
  <c r="J88" i="1"/>
  <c r="I88" i="1"/>
  <c r="H88" i="1"/>
  <c r="G88" i="1"/>
  <c r="F87" i="1"/>
  <c r="K86" i="1"/>
  <c r="J86" i="1"/>
  <c r="I86" i="1"/>
  <c r="H86" i="1"/>
  <c r="G86" i="1"/>
  <c r="F85" i="1"/>
  <c r="K84" i="1"/>
  <c r="J84" i="1"/>
  <c r="I84" i="1"/>
  <c r="H84" i="1"/>
  <c r="G84" i="1"/>
  <c r="F83" i="1"/>
  <c r="K82" i="1"/>
  <c r="J82" i="1"/>
  <c r="I82" i="1"/>
  <c r="H82" i="1"/>
  <c r="G82" i="1"/>
  <c r="F81" i="1"/>
  <c r="K80" i="1"/>
  <c r="J80" i="1"/>
  <c r="I80" i="1"/>
  <c r="H80" i="1"/>
  <c r="G80" i="1"/>
  <c r="F79" i="1"/>
  <c r="K78" i="1"/>
  <c r="J78" i="1"/>
  <c r="I78" i="1"/>
  <c r="H78" i="1"/>
  <c r="G78" i="1"/>
  <c r="H65" i="1"/>
  <c r="I65" i="1"/>
  <c r="J65" i="1"/>
  <c r="K65" i="1"/>
  <c r="G70" i="1"/>
  <c r="F71" i="1"/>
  <c r="K70" i="1"/>
  <c r="J70" i="1"/>
  <c r="I70" i="1"/>
  <c r="H70" i="1"/>
  <c r="F69" i="1"/>
  <c r="K68" i="1"/>
  <c r="J68" i="1"/>
  <c r="I68" i="1"/>
  <c r="H68" i="1"/>
  <c r="G68" i="1"/>
  <c r="F67" i="1"/>
  <c r="K66" i="1"/>
  <c r="J66" i="1"/>
  <c r="I66" i="1"/>
  <c r="H66" i="1"/>
  <c r="G66" i="1"/>
  <c r="F63" i="1"/>
  <c r="K62" i="1"/>
  <c r="J62" i="1"/>
  <c r="I62" i="1"/>
  <c r="H62" i="1"/>
  <c r="G62" i="1"/>
  <c r="F61" i="1"/>
  <c r="K60" i="1"/>
  <c r="J60" i="1"/>
  <c r="I60" i="1"/>
  <c r="H60" i="1"/>
  <c r="G60" i="1"/>
  <c r="F59" i="1"/>
  <c r="K58" i="1"/>
  <c r="J58" i="1"/>
  <c r="I58" i="1"/>
  <c r="H58" i="1"/>
  <c r="G58" i="1"/>
  <c r="F57" i="1"/>
  <c r="K56" i="1"/>
  <c r="J56" i="1"/>
  <c r="I56" i="1"/>
  <c r="H56" i="1"/>
  <c r="G56" i="1"/>
  <c r="F55" i="1"/>
  <c r="K54" i="1"/>
  <c r="J54" i="1"/>
  <c r="I54" i="1"/>
  <c r="H54" i="1"/>
  <c r="G54" i="1"/>
  <c r="F53" i="1"/>
  <c r="K52" i="1"/>
  <c r="J52" i="1"/>
  <c r="I52" i="1"/>
  <c r="H52" i="1"/>
  <c r="G52" i="1"/>
  <c r="F51" i="1"/>
  <c r="K50" i="1"/>
  <c r="J50" i="1"/>
  <c r="I50" i="1"/>
  <c r="H50" i="1"/>
  <c r="G50" i="1"/>
  <c r="G105" i="1" l="1"/>
  <c r="G149" i="1"/>
  <c r="G147" i="1" s="1"/>
  <c r="I105" i="1"/>
  <c r="I149" i="1"/>
  <c r="I147" i="1" s="1"/>
  <c r="K105" i="1"/>
  <c r="K149" i="1"/>
  <c r="K147" i="1" s="1"/>
  <c r="F149" i="1"/>
  <c r="F105" i="1"/>
  <c r="H105" i="1"/>
  <c r="H149" i="1"/>
  <c r="H147" i="1" s="1"/>
  <c r="J105" i="1"/>
  <c r="J149" i="1"/>
  <c r="J147" i="1" s="1"/>
  <c r="F103" i="1"/>
  <c r="F101" i="1" s="1"/>
  <c r="F97" i="1" s="1"/>
  <c r="F117" i="1"/>
  <c r="F109" i="1" s="1"/>
  <c r="F77" i="1"/>
  <c r="H75" i="1"/>
  <c r="J75" i="1"/>
  <c r="I75" i="1"/>
  <c r="G75" i="1"/>
  <c r="K75" i="1"/>
  <c r="G64" i="1"/>
  <c r="F94" i="1"/>
  <c r="F82" i="1"/>
  <c r="F90" i="1"/>
  <c r="F84" i="1"/>
  <c r="F86" i="1"/>
  <c r="F88" i="1"/>
  <c r="F92" i="1"/>
  <c r="K64" i="1"/>
  <c r="F52" i="1"/>
  <c r="F54" i="1"/>
  <c r="F58" i="1"/>
  <c r="F60" i="1"/>
  <c r="H64" i="1"/>
  <c r="F78" i="1"/>
  <c r="F80" i="1"/>
  <c r="F50" i="1"/>
  <c r="I64" i="1"/>
  <c r="F56" i="1"/>
  <c r="F62" i="1"/>
  <c r="J64" i="1"/>
  <c r="F66" i="1"/>
  <c r="F70" i="1"/>
  <c r="F68" i="1"/>
  <c r="G47" i="1"/>
  <c r="H47" i="1"/>
  <c r="I47" i="1"/>
  <c r="J47" i="1"/>
  <c r="K47" i="1"/>
  <c r="F49" i="1"/>
  <c r="F47" i="1" s="1"/>
  <c r="F73" i="1" s="1"/>
  <c r="H48" i="1"/>
  <c r="H46" i="1" s="1"/>
  <c r="I48" i="1"/>
  <c r="I46" i="1" s="1"/>
  <c r="J48" i="1"/>
  <c r="J46" i="1" s="1"/>
  <c r="K48" i="1"/>
  <c r="K46" i="1" s="1"/>
  <c r="G48" i="1"/>
  <c r="G46" i="1" s="1"/>
  <c r="H39" i="1"/>
  <c r="I39" i="1"/>
  <c r="J39" i="1"/>
  <c r="K39" i="1"/>
  <c r="G39" i="1"/>
  <c r="F42" i="1"/>
  <c r="K41" i="1"/>
  <c r="J41" i="1"/>
  <c r="I41" i="1"/>
  <c r="H41" i="1"/>
  <c r="G41" i="1"/>
  <c r="F40" i="1"/>
  <c r="F36" i="1"/>
  <c r="K35" i="1"/>
  <c r="J35" i="1"/>
  <c r="I35" i="1"/>
  <c r="H35" i="1"/>
  <c r="G35" i="1"/>
  <c r="F34" i="1"/>
  <c r="K33" i="1"/>
  <c r="J33" i="1"/>
  <c r="I33" i="1"/>
  <c r="H33" i="1"/>
  <c r="G33" i="1"/>
  <c r="F32" i="1"/>
  <c r="K31" i="1"/>
  <c r="J31" i="1"/>
  <c r="I31" i="1"/>
  <c r="H31" i="1"/>
  <c r="G31" i="1"/>
  <c r="F30" i="1"/>
  <c r="F29" i="1"/>
  <c r="K28" i="1"/>
  <c r="J28" i="1"/>
  <c r="I28" i="1"/>
  <c r="H28" i="1"/>
  <c r="G28" i="1"/>
  <c r="H18" i="1"/>
  <c r="I18" i="1"/>
  <c r="J18" i="1"/>
  <c r="K18" i="1"/>
  <c r="G18" i="1"/>
  <c r="F20" i="1"/>
  <c r="F22" i="1"/>
  <c r="F24" i="1"/>
  <c r="F26" i="1"/>
  <c r="G23" i="1"/>
  <c r="G25" i="1"/>
  <c r="K25" i="1"/>
  <c r="J25" i="1"/>
  <c r="I25" i="1"/>
  <c r="H25" i="1"/>
  <c r="K23" i="1"/>
  <c r="J23" i="1"/>
  <c r="I23" i="1"/>
  <c r="H23" i="1"/>
  <c r="K21" i="1"/>
  <c r="J21" i="1"/>
  <c r="I21" i="1"/>
  <c r="H21" i="1"/>
  <c r="G21" i="1"/>
  <c r="F147" i="1" l="1"/>
  <c r="F75" i="1"/>
  <c r="F64" i="1"/>
  <c r="F48" i="1"/>
  <c r="F46" i="1" s="1"/>
  <c r="F38" i="1"/>
  <c r="J27" i="1"/>
  <c r="F33" i="1"/>
  <c r="K27" i="1"/>
  <c r="I37" i="1"/>
  <c r="F18" i="1"/>
  <c r="J37" i="1"/>
  <c r="G37" i="1"/>
  <c r="H37" i="1"/>
  <c r="F19" i="1"/>
  <c r="F23" i="1"/>
  <c r="H27" i="1"/>
  <c r="K37" i="1"/>
  <c r="F35" i="1"/>
  <c r="F31" i="1"/>
  <c r="I27" i="1"/>
  <c r="F39" i="1"/>
  <c r="F41" i="1"/>
  <c r="F28" i="1"/>
  <c r="G27" i="1"/>
  <c r="F25" i="1"/>
  <c r="F21" i="1"/>
  <c r="I17" i="1"/>
  <c r="G17" i="1"/>
  <c r="J17" i="1"/>
  <c r="H17" i="1"/>
  <c r="K17" i="1"/>
  <c r="F37" i="1" l="1"/>
  <c r="F17" i="1"/>
  <c r="F27" i="1"/>
</calcChain>
</file>

<file path=xl/sharedStrings.xml><?xml version="1.0" encoding="utf-8"?>
<sst xmlns="http://schemas.openxmlformats.org/spreadsheetml/2006/main" count="556" uniqueCount="168">
  <si>
    <t>№</t>
  </si>
  <si>
    <t>п/п</t>
  </si>
  <si>
    <t xml:space="preserve">Мероприятие Подпрограммы </t>
  </si>
  <si>
    <t>Сроки исполнения мероприятия</t>
  </si>
  <si>
    <t>Источники финансирования</t>
  </si>
  <si>
    <t>Всего</t>
  </si>
  <si>
    <t>(тыс. руб.)</t>
  </si>
  <si>
    <t>Подпрограмма I «Охрана окружающей среды»</t>
  </si>
  <si>
    <t>Итого</t>
  </si>
  <si>
    <t>Средства бюджета Московской области</t>
  </si>
  <si>
    <t>Средства бюджета городского округа</t>
  </si>
  <si>
    <t>Проведение анализов качества воды</t>
  </si>
  <si>
    <t>Осуществление мероприятий по охране и воспроизводству объектов животного мира на территории городского округа</t>
  </si>
  <si>
    <t xml:space="preserve">Средства бюджета городского округа </t>
  </si>
  <si>
    <t>Подпрограмма II «Развитие водохозяйственного комплекса»</t>
  </si>
  <si>
    <t>Подпрограмма IV «Развитие лесного хозяйства»</t>
  </si>
  <si>
    <t xml:space="preserve">Итого </t>
  </si>
  <si>
    <t>Мероприятие 03.01 Обеспечение деятельности школьных лесничеств</t>
  </si>
  <si>
    <t>Подпрограмма 5 «Ликвидация накопленного вреда окружающей среде»</t>
  </si>
  <si>
    <t>Ликвидация несанкционированных свалок</t>
  </si>
  <si>
    <t>Содержание дорог на полигоне ТКО</t>
  </si>
  <si>
    <t>Обеспечение охраны территории полигона ТКО</t>
  </si>
  <si>
    <t>Отбор проб, проводимый на территории полигона ТКО, и расходы за обработку данных лабораторных исследований, осуществляемых в пострекультивационный период на полигоне ТКО</t>
  </si>
  <si>
    <r>
      <t>Обоснование объема финансовых ресурсов,
необходимых для реализации муниципальной программы «Экология и окружающая среда</t>
    </r>
    <r>
      <rPr>
        <sz val="12"/>
        <color theme="1"/>
        <rFont val="Times New Roman"/>
        <family val="1"/>
        <charset val="204"/>
      </rPr>
      <t>»</t>
    </r>
    <r>
      <rPr>
        <b/>
        <sz val="12"/>
        <color theme="1"/>
        <rFont val="Times New Roman"/>
        <family val="1"/>
        <charset val="204"/>
      </rPr>
      <t xml:space="preserve">
</t>
    </r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</si>
  <si>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</si>
  <si>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</si>
  <si>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</si>
  <si>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Осуществление экологического мониторинга (озеленение)</t>
  </si>
  <si>
    <t>Проведение наблюдений за состоянием и загрязнением окружающей среды</t>
  </si>
  <si>
    <t xml:space="preserve"> Оснащение оборудованием для обеспечения участия в осуществлении государственного мониторинга состояния и загрязнения окружающей среды</t>
  </si>
  <si>
    <t xml:space="preserve">Всего: 0,00 тыс. руб., в том числе по годам:                              
2023 г. – 0,00 тыс. руб.                                           2024 г. – 0,00 тыс. руб.                                       2025 г. -  0,00 тыс. руб.                                       2026 г. -  0,00 тыс. руб.                              
2027 г. -  0,00 тыс. руб.
</t>
  </si>
  <si>
    <t>Всего: 0,00 тыс. руб., в том числе по годам:                              
2023 г. – 0,00 тыс. руб.                                           2024 г. – 0,00 тыс. руб.                                       2025 г. -  0,00 тыс. руб.                                       2026 г. -  0,00 тыс. руб.                              
2027 г. -  0,00 тыс. руб.</t>
  </si>
  <si>
    <t>Расчет произведен на основании сводных сметных расчетов</t>
  </si>
  <si>
    <t>Изготовление и установка щитов на границах особо охраняемых природных территорий, информирующих о видах деятельности, запрещенных на таких территориях</t>
  </si>
  <si>
    <t xml:space="preserve"> Обустройство родников</t>
  </si>
  <si>
    <t>Проведение мероприятий в области охраны окружающей среды на особо охраняемых природных территориях местного значения (проведение работ по очистке ООПТ от мусора)</t>
  </si>
  <si>
    <t>Проведение выставок, семинаров</t>
  </si>
  <si>
    <t>Проведение «Дней защиты от экологической опасности»</t>
  </si>
  <si>
    <t>Разработка необходимой документации для эксплуатации гидротехнических сооружений, находящихся в собственности муниципального образования</t>
  </si>
  <si>
    <t>Проведение текущего ремонта гидротехнических сооружений, находящихся в собственности муниципального образования, в том числе разработка проектной документации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</si>
  <si>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</si>
  <si>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Реконструкция гидротехнических сооружений, находящихся в муниципальной собственности, в том числе разработка проектной документации</t>
  </si>
  <si>
    <t>Обследование и содержание гидротехнических сооружений</t>
  </si>
  <si>
    <t>Устранение дефектов, влияющих на эксплуатацию ГТС</t>
  </si>
  <si>
    <t>Выкашивание газонов</t>
  </si>
  <si>
    <t>Расходы на уборку мусора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</si>
  <si>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</si>
  <si>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 xml:space="preserve">Исследования загрязнения водных объектов, находящихся в муниципальной собственности </t>
  </si>
  <si>
    <t>Проведение работ по очистке прудов от мусора</t>
  </si>
  <si>
    <t>Организация межведомственных мероприятий по выявлению и ликвидации лесоторфяных пожаров</t>
  </si>
  <si>
    <t xml:space="preserve">Эксплуатация лесных дорог, предназначенных для охраны лесов от пожаров </t>
  </si>
  <si>
    <t>Устройство противопожарных минерализованных полос</t>
  </si>
  <si>
    <t>Проведение профилактического контролируемого противопожарного выжигания лесных горючих материалов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</si>
  <si>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</si>
  <si>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Прочистка противопожарных минерализованных полос и их обновление</t>
  </si>
  <si>
    <t>Установка и размещение стендов, знаков и указателей, содержащих информацию о мерах пожарной безопасности в лесах</t>
  </si>
  <si>
    <t>Естественное лесовосстановление (содействие естественному лесовосстановлению) путем минерализации поверхности почвы на местах планируемых рубок спелых и перестойных насаждений и на вырубках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</si>
  <si>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</si>
  <si>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Обеспечение деятельности школьных лесничеств</t>
  </si>
  <si>
    <t>Организация и проведение акций по посадке леса</t>
  </si>
  <si>
    <t xml:space="preserve">Разработка проектной документации на ликвидацию несанкционированных свалок </t>
  </si>
  <si>
    <t>Разработка проектной документации на рекультивацию полигонов твердых коммунальных отходов и нарушенных земель</t>
  </si>
  <si>
    <t xml:space="preserve"> Осуществление технического надзора и авторского надзора</t>
  </si>
  <si>
    <t xml:space="preserve">Организация деятельности по утилизации, обезвреживанию твердых коммунальных отходов </t>
  </si>
  <si>
    <t>Содержание газона на полигоне ТКО</t>
  </si>
  <si>
    <t xml:space="preserve">Обеспечение оплаты расходов на энергоснабжение полигона ТКО </t>
  </si>
  <si>
    <t>Обслуживание установки обезвреживания  горючих газов («свалочный газ»), расположенной на полигоне ТКО (ФАКЕЛЬНАЯ УСТАНОВКА)</t>
  </si>
  <si>
    <t>Обслуживание установки обезвреживания  горючих газов («свалочный газ»), расположенной на полигоне ТКО (БЕСФАКЕЛЬНАЯ УСТАНОВКА)</t>
  </si>
  <si>
    <t>Обслуживание модульной локальной очистной обраноосмотической станции очистки загрязненных стоков, расположенной на полигоне ТКО</t>
  </si>
  <si>
    <t xml:space="preserve">Вывоз и уничтожение фильтрата/фильтрата концентрированного с полигона ТКО </t>
  </si>
  <si>
    <t xml:space="preserve">Ликвидация несанкционированных свалок в границах городов и наиболее опасных объектов накопленного экологического вреда окружающей среде  </t>
  </si>
  <si>
    <t>Всего: 72700,00 тыс. руб., в том числе по годам:                              
2023 г. – 14540,00 тыс. руб.                                           2024 г. – 14540,00 тыс. руб.                                       2025 г. - 14540,00 тыс. руб.                                       2026 г. - 14540,00 тыс. руб.                              
2027 г. - 14540,00 тыс. руб.</t>
  </si>
  <si>
    <t>Всего: 1000,00 тыс. руб., в том числе по годам:                              
2023 г. – 200,00 тыс. руб.                                           2024 г. – 200,00 тыс. руб.                                       2025 г. -  200,00 тыс. руб.                                       2026 г. -  200,00 тыс. руб.                              
2027 г. -  200,00 тыс. руб.</t>
  </si>
  <si>
    <t>Всего: 3000,00 тыс. руб., в том числе по годам:                              
2023 г. – 600,00 тыс. руб.                                           2024 г. – 600,00 тыс. руб.                                       2025 г. -  600,00 тыс. руб.                                       2026 г. -  600,00 тыс. руб.                              
2027 г. -  600,00 тыс. руб.</t>
  </si>
  <si>
    <t>Всего: 4603,75 тыс. руб., в том числе по годам:                              
2023 г. – 920,75 тыс. руб.                                           2024 г. – 920,75 тыс. руб.                                       2025 г. -  920,75 тыс. руб.                                       2026 г. -  920,75 тыс. руб.                              
2027 г. -  920,75 тыс. руб.</t>
  </si>
  <si>
    <t>Всего: 1500,00 тыс. руб., в том числе по годам:                              
2023 г. – 300,00 тыс. руб.                                           2024 г. – 300,00 тыс. руб.                                       2025 г. -  300,00 тыс. руб.                                       2026 г. -  300,00 тыс. руб.                              
2027 г. -  300,00 тыс. руб.</t>
  </si>
  <si>
    <t>Всего: 128063,50 тыс. руб., в том числе по годам:                              
2023 г. – 25612,70 тыс. руб.                                           2024 г. – 25612,70 тыс. руб.                                       2025 г. -  25612,70 тыс. руб.                                       2026 г. -  25612,70 тыс. руб.                              
2027 г. -  25612,70 тыс. руб.</t>
  </si>
  <si>
    <t>Всего: 22500,00 тыс. руб., в том числе по годам:                              
2023 г. – 4500,00 тыс. руб.                                           2024 г. – 4500,00 тыс. руб.                                       2025 г. -  4500,00 тыс. руб.                                       2026 г. -  4500,00 тыс. руб.                              
2027 г. -  4500,00 тыс. руб.</t>
  </si>
  <si>
    <t xml:space="preserve">Перечень мероприятий муниципальной программы </t>
  </si>
  <si>
    <t>"Экология и окружающая среда"</t>
  </si>
  <si>
    <t>2023 год</t>
  </si>
  <si>
    <t>2024 год</t>
  </si>
  <si>
    <t>2025 год</t>
  </si>
  <si>
    <t>2026 год</t>
  </si>
  <si>
    <t>2027 год</t>
  </si>
  <si>
    <t>2023-2027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</si>
  <si>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</si>
  <si>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Объемы финансирования по годам   (тыс. руб.)</t>
  </si>
  <si>
    <t xml:space="preserve">Ответственный за выполнение мероприятия подпрограммы </t>
  </si>
  <si>
    <t>Результаты выполнения мероприятия подпрограммы</t>
  </si>
  <si>
    <t>Итого по подпрограмме I</t>
  </si>
  <si>
    <t>Итого по подпрограмме II</t>
  </si>
  <si>
    <t>Итого по подпрограмме IV</t>
  </si>
  <si>
    <t>Подпрограмма V «Ликвидация накопленного вреда окружающей среде»</t>
  </si>
  <si>
    <t>Итого по подпрограмме V</t>
  </si>
  <si>
    <t>Итого по программе:</t>
  </si>
  <si>
    <t xml:space="preserve">Отдел агрокомплекса и экологии </t>
  </si>
  <si>
    <t xml:space="preserve">Управление ЖКХ </t>
  </si>
  <si>
    <t>Количество проведенных экологических мероприятий 630 к 2027 году.</t>
  </si>
  <si>
    <t>Количество проведенных исследований состояния  окружающей  среды 20 ед. к 2027 году.</t>
  </si>
  <si>
    <t>Количество очищенных водоемов (прудов) находящихся в муниципальной собственности 0 к 2027 году.</t>
  </si>
  <si>
    <t xml:space="preserve">Количество гидротехнических сооружений с неудовлетворительным и опасным уровнем безопасности, приведенных в безопасное техническое состояние 0 к 2027 году      </t>
  </si>
  <si>
    <t>Количество водных объектов, находящихся в муниципальной собственности, на которых проведен комплекс мероприятий по ликвидации последствий их засорения 0 к 2027 году.</t>
  </si>
  <si>
    <t>Площадь обследованных территорий, покрытых зелеными насаждениями 32,7 га к 2027 году</t>
  </si>
  <si>
    <t>Количество посаженных зеленых насаждений 16 800 к 2027 году</t>
  </si>
  <si>
    <t>Процент реализации мероприятий по содержанию и эксплуатации объекта размещения отходов, в том числе по утилизации фильтрата и обеспечению работ, связанных с обезвреживанием биогаза, в объеме, определенном соглашением о предоставлении субсидии</t>
  </si>
  <si>
    <t>Количество ликвидированных наиболее опасных объектов накопленного вреда окружающей среде 0 к 2027 году</t>
  </si>
  <si>
    <t>Доля ликвидированных несанкционированных (стихийных)  свалок (навалов), в общем количестве выявленных несанкционированных (стихийных) свалок (навалов)  100% к 2027 году</t>
  </si>
  <si>
    <t>Количество проведенных мероприятий по образовательной, просветительской, опытно-исследовательской работы, способствующей профессиональной ориентации, занятости школьников и молодого поколения в системе лесного хозяйства 0 к 2027 году</t>
  </si>
  <si>
    <r>
      <t>Основное мероприятие 01</t>
    </r>
    <r>
      <rPr>
        <b/>
        <sz val="11"/>
        <color rgb="FFFF0000"/>
        <rFont val="Times New Roman"/>
        <family val="1"/>
        <charset val="204"/>
      </rPr>
      <t xml:space="preserve">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Проведение обследований состояния окружающей среды</t>
    </r>
  </si>
  <si>
    <t>Мероприятие 01.01                                   Проведение анализов качества воды</t>
  </si>
  <si>
    <r>
      <t xml:space="preserve">Мероприятие 01.02                                      </t>
    </r>
    <r>
      <rPr>
        <sz val="11"/>
        <color rgb="FF000000"/>
        <rFont val="Times New Roman"/>
        <family val="1"/>
        <charset val="204"/>
      </rPr>
      <t>Осуществление экологического мониторинга (озеленение)</t>
    </r>
  </si>
  <si>
    <t>Мероприятие 01.03.                                          Проведение наблюдений за состоянием и загрязнением окружающей среды</t>
  </si>
  <si>
    <t>Мероприятие 01.04                                      Оснащение оборудованием для обеспечения участия в осуществлении государственного мониторинга состояния и загрязнения окружающей среды</t>
  </si>
  <si>
    <r>
      <t>Мероприятие 02</t>
    </r>
    <r>
      <rPr>
        <sz val="11"/>
        <color theme="1"/>
        <rFont val="Times New Roman"/>
        <family val="1"/>
        <charset val="204"/>
      </rPr>
      <t xml:space="preserve">.01                                                            </t>
    </r>
    <r>
      <rPr>
        <sz val="11"/>
        <color rgb="FF000000"/>
        <rFont val="Times New Roman"/>
        <family val="1"/>
        <charset val="204"/>
      </rPr>
      <t>Изготовление и установка щитов на границах особо охраняемых природных территорий, информирующих о видах деятельности, запрещенных на таких территориях</t>
    </r>
  </si>
  <si>
    <t>Мероприятие 02.02                                         Осуществление мер оприятий по охране и воспроизводству объектов животного мира на территории городского округа</t>
  </si>
  <si>
    <t>Мероприятие 02.03                              Обустройство родников</t>
  </si>
  <si>
    <r>
      <t xml:space="preserve">Мероприятие 02.04                                </t>
    </r>
    <r>
      <rPr>
        <sz val="11"/>
        <color theme="1"/>
        <rFont val="Times New Roman"/>
        <family val="1"/>
        <charset val="204"/>
      </rPr>
      <t>Проведение мероприятий в области охраны окружающей среды на особо охраняемых природных территориях местного значения (п</t>
    </r>
    <r>
      <rPr>
        <sz val="11"/>
        <color rgb="FF000000"/>
        <rFont val="Times New Roman"/>
        <family val="1"/>
        <charset val="204"/>
      </rPr>
      <t>роведение работ по очистке ООПТ от мусора)</t>
    </r>
  </si>
  <si>
    <t>Основное мероприятие 03               Вовлечение населения в экологические мероприятия</t>
  </si>
  <si>
    <t>Мероприятие 03.01                            Проведение выставок, семинаров</t>
  </si>
  <si>
    <t>Мероприятие 03.02                               Проведение «Дней защиты от экологической опасности»</t>
  </si>
  <si>
    <t>Основное мероприятие 01             Обеспечение безопасности гидротехнических сооружений и проведение мероприятий по берегоукреплению</t>
  </si>
  <si>
    <t>Мероприятие 01.01                              Разработка необходимой документации для эксплуатации гидротехнических сооружений, находящихся в собственности муниципального образования</t>
  </si>
  <si>
    <t xml:space="preserve"> Мероприятие 01.02                                              Проведение текущего ремонта гидротехнических сооружений, находящихся в собственности муниципального образования, в том числе разработка проектной документации</t>
  </si>
  <si>
    <t>Мероприятие 01.03                                  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</si>
  <si>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Мероприятие 01.04                                 Реконструкция гидротехнических сооружений, находящихся в муниципальной собственности, в том числе разработка проектной документации</t>
  </si>
  <si>
    <t>Мероприятие 01.05                               Обследование и содержание гидротехнических сооружений</t>
  </si>
  <si>
    <t>Мероприятие 01.06                              Устранение дефектов, влияющих на эксплуатацию ГТС</t>
  </si>
  <si>
    <t>Мероприятие 01.07                                 Выкашивание газонов</t>
  </si>
  <si>
    <t>Мероприятие 01.08                                 Расходы на уборку мусора</t>
  </si>
  <si>
    <t xml:space="preserve">Основное мероприятие 03              Ликвидация последствий засорения водных объектов </t>
  </si>
  <si>
    <t>Мероприятие 03.01                                   Выполнение комплекса мероприятий по ликвидации последствий засорения водных объектов, находящихся в муниципальной собственности</t>
  </si>
  <si>
    <t xml:space="preserve">Мероприятие 03.02                               Исследования загрязнения водных объектов, находящихся в муниципальной собственности </t>
  </si>
  <si>
    <r>
      <t xml:space="preserve">Мероприятие 03.03                               </t>
    </r>
    <r>
      <rPr>
        <sz val="11"/>
        <color rgb="FF000000"/>
        <rFont val="Times New Roman"/>
        <family val="1"/>
        <charset val="204"/>
      </rPr>
      <t>Проведение работ по очистке прудов от мусора</t>
    </r>
  </si>
  <si>
    <t>Основное мероприятие 01              Осуществление отдельных полномочий в области лесных отношений</t>
  </si>
  <si>
    <r>
      <t xml:space="preserve"> Мероприятие</t>
    </r>
    <r>
      <rPr>
        <sz val="11"/>
        <color rgb="FF000000"/>
        <rFont val="Times New Roman"/>
        <family val="1"/>
        <charset val="204"/>
      </rPr>
      <t xml:space="preserve"> 01.01                               </t>
    </r>
    <r>
      <rPr>
        <sz val="11"/>
        <color theme="1"/>
        <rFont val="Times New Roman"/>
        <family val="1"/>
        <charset val="204"/>
      </rPr>
      <t>Организация межведомственных мероприятий по выявлению и ликвидации лесоторфяных пожаров</t>
    </r>
  </si>
  <si>
    <t xml:space="preserve">Мероприятие 01.02                               Эксплуатация лесных дорог, предназначенных для охраны лесов от пожаров </t>
  </si>
  <si>
    <t>Мероприятие 01.03                                 Устройство противопожарных минерализованных полос</t>
  </si>
  <si>
    <t>Мероприятие 01.04                                  Проведение профилактического контролируемого противопожарного выжигания лесных горючих материалов</t>
  </si>
  <si>
    <t>Мероприятие 01.05                                  Прочистка противопожарных минерализованных полос и их обновление</t>
  </si>
  <si>
    <t>Мероприятие 01.06                                  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</si>
  <si>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Мероприятие 01.07                               Установка и размещение стендов, знаков и указателей, содержащих информацию о мерах пожарной безопасности в лесах</t>
  </si>
  <si>
    <t>Мероприятие 01.08                                Естественное лесовосстановление (содействие естественному лесовосстановлению) путем минерализации поверхности почвы на местах планируемых рубок спелых и перестойных насаждений и на вырубках</t>
  </si>
  <si>
    <t>Мероприятие 01.16                               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</si>
  <si>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r>
      <t xml:space="preserve">Основное мероприятие 03               </t>
    </r>
    <r>
      <rPr>
        <b/>
        <sz val="11"/>
        <color theme="1"/>
        <rFont val="Times New Roman"/>
        <family val="1"/>
        <charset val="204"/>
      </rPr>
      <t>Выполнение образовательной, просветительской, опытно-исследовательской работы, способствующей профессиональной ориентации, занятости школьников и молодого поколения в системе лесного хозяйства</t>
    </r>
  </si>
  <si>
    <t>Основное мероприятие 04                Вовлечение населения в мероприятия по охране леса</t>
  </si>
  <si>
    <t>Мероприятие 04.01                                 Организация и проведение акций по посадке леса</t>
  </si>
  <si>
    <t>Основное мероприятие 01              Финансовое обеспечение расходов, направленных на осуществление полномочий в области обращения с отходами</t>
  </si>
  <si>
    <r>
      <t>Мероприятие 01.01                                 Разработка проектной документации на ликвидацию несанкционированных свалок</t>
    </r>
    <r>
      <rPr>
        <sz val="14"/>
        <color theme="1"/>
        <rFont val="Times New Roman"/>
        <family val="1"/>
        <charset val="204"/>
      </rPr>
      <t xml:space="preserve"> </t>
    </r>
  </si>
  <si>
    <t>Мероприятие 01.02                              Разработка проектной документации на рекультивацию полигонов твердых коммунальных отходов и нарушенных земель</t>
  </si>
  <si>
    <t>Мероприятие 01.03                                 Осуществление технического надзора и авторского надзора</t>
  </si>
  <si>
    <t>Мероприятие 01.04                                Ликвидация несанкционированных свалок</t>
  </si>
  <si>
    <r>
      <t>Мероприятие 01.05                                Организация деятельности по утилизации, обезвреживанию твердых коммунальных отходов</t>
    </r>
    <r>
      <rPr>
        <b/>
        <i/>
        <sz val="11"/>
        <color theme="1"/>
        <rFont val="Times New Roman"/>
        <family val="1"/>
        <charset val="204"/>
      </rPr>
      <t xml:space="preserve"> </t>
    </r>
  </si>
  <si>
    <t>Основное мероприятие 02               Эксплуатация закрытых полигонов твердых коммунальных отходов после завершения технической части рекультивации</t>
  </si>
  <si>
    <r>
      <rPr>
        <b/>
        <sz val="11"/>
        <color rgb="FF000000"/>
        <rFont val="Times New Roman"/>
        <family val="1"/>
        <charset val="204"/>
      </rPr>
      <t>Основное мероприятие</t>
    </r>
    <r>
      <rPr>
        <b/>
        <i/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G1 "Чистая страна"</t>
    </r>
    <r>
      <rPr>
        <b/>
        <i/>
        <sz val="11"/>
        <color rgb="FF000000"/>
        <rFont val="Times New Roman"/>
        <family val="1"/>
        <charset val="204"/>
      </rPr>
      <t xml:space="preserve"> </t>
    </r>
  </si>
  <si>
    <t xml:space="preserve">Мероприятие G1.01.                           Ликвидация несанкционированных свалок в границах городов и наиболее опасных объектов накопленного экологического вреда окружающей среде  </t>
  </si>
  <si>
    <t xml:space="preserve">Мероприятие 02.09                             Вывоз и уничтожение фильтрата/фильтрата концентрированного с полигона ТКО </t>
  </si>
  <si>
    <t>Мероприятие 02.08                                Обслуживание модульной локальной очистной обраноосмотической станции очистки загрязненных стоков, расположенной на полигоне ТКО</t>
  </si>
  <si>
    <t>Мероприятие 02.07                                 Обслуживание установки обезвреживания  горючих газов («свалочный газ»), расположенной на полигоне ТКО (БЕСФАКЕЛЬНАЯ УСТАНОВКА)</t>
  </si>
  <si>
    <t>Мероприятие 02.06                                Обслуживание установки обезвреживания  горючих газов («свалочный газ»), расположенной на полигоне ТКО (ФАКЕЛЬНАЯ УСТАНОВКА)</t>
  </si>
  <si>
    <t xml:space="preserve">Мероприятие 02.05                                 Обеспечение оплаты расходов на энергоснабжение полигона ТКО </t>
  </si>
  <si>
    <t>Мероприятие 02.04                        Отбор проб, проводимый на территории полигона ТКО, и расходы за обработку данных лабораторных исследований, осуществляемых в пострекультивационный период на полигоне ТКО</t>
  </si>
  <si>
    <t>Мероприятие 02.03                           Обеспечение охраны территории полигона ТКО</t>
  </si>
  <si>
    <t>Мероприятие 02.02                                  Содержание дорог на полигоне ТКО</t>
  </si>
  <si>
    <t>Мероприятие 02.01                        Содержание газона на полигоне ТКО</t>
  </si>
  <si>
    <t xml:space="preserve">Основное мероприятие 02              Организация, охрана и использование особо охраняемых природных территорий                                         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</si>
  <si>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к муниципальной программе городского округа Домодедово                                                                                                           "Экология и окружающая среда 
" утвержденной постановлением   
                                                                                       Администрации  городского округа Домодедово
от 31.10.2022 № 3290
</t>
  </si>
  <si>
    <t xml:space="preserve">Приложение №4                                                                                                                                                                                                                                                                                                                                                                                                                                                                                                                                                                                                                                                   
к муниципальной программе городского 
округа Домодедово 
"Экология и окружающая среда ", 
                                утвержденной постановлением Администрации                                                                                                           городского округа Домодедово
от 31.10.2022 № 3290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</si>
</sst>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/>
    <xf numFmtId="0" fontId="18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4" fontId="15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9"/>
  <sheetViews>
    <sheetView view="pageBreakPreview" zoomScaleNormal="100" zoomScaleSheetLayoutView="100" workbookViewId="0">
      <selection activeCell="A7" sqref="A7:M7"/>
    </sheetView>
  </sheetViews>
  <sheetFormatPr defaultRowHeight="15" x14ac:dyDescent="0.25"/>
  <cols>
    <col min="1" max="1" width="6.140625" style="6" customWidth="1"/>
    <col min="2" max="2" width="35.28515625" customWidth="1"/>
    <col min="3" max="3" width="13.5703125" customWidth="1"/>
    <col min="4" max="4" width="17.140625" style="7" customWidth="1"/>
    <col min="5" max="5" width="14" style="7" customWidth="1"/>
    <col min="6" max="11" width="12" customWidth="1"/>
    <col min="12" max="12" width="18.28515625" customWidth="1"/>
    <col min="13" max="13" width="19" customWidth="1"/>
  </cols>
  <sheetData>
    <row r="1" spans="1:13" ht="15" customHeight="1" x14ac:dyDescent="0.25">
      <c r="G1" s="70" t="s">
        <v>167</v>
      </c>
      <c r="H1" s="70"/>
      <c r="I1" s="70"/>
      <c r="J1" s="70"/>
      <c r="K1" s="70"/>
      <c r="L1" s="70"/>
      <c r="M1" s="70"/>
    </row>
    <row r="2" spans="1:13" x14ac:dyDescent="0.25">
      <c r="G2" s="70"/>
      <c r="H2" s="70"/>
      <c r="I2" s="70"/>
      <c r="J2" s="70"/>
      <c r="K2" s="70"/>
      <c r="L2" s="70"/>
      <c r="M2" s="70"/>
    </row>
    <row r="3" spans="1:13" x14ac:dyDescent="0.25">
      <c r="G3" s="70"/>
      <c r="H3" s="70"/>
      <c r="I3" s="70"/>
      <c r="J3" s="70"/>
      <c r="K3" s="70"/>
      <c r="L3" s="70"/>
      <c r="M3" s="70"/>
    </row>
    <row r="4" spans="1:13" x14ac:dyDescent="0.25">
      <c r="G4" s="70"/>
      <c r="H4" s="70"/>
      <c r="I4" s="70"/>
      <c r="J4" s="70"/>
      <c r="K4" s="70"/>
      <c r="L4" s="70"/>
      <c r="M4" s="70"/>
    </row>
    <row r="5" spans="1:13" ht="33" customHeight="1" x14ac:dyDescent="0.25">
      <c r="G5" s="70"/>
      <c r="H5" s="70"/>
      <c r="I5" s="70"/>
      <c r="J5" s="70"/>
      <c r="K5" s="70"/>
      <c r="L5" s="70"/>
      <c r="M5" s="70"/>
    </row>
    <row r="6" spans="1:13" ht="18" customHeight="1" x14ac:dyDescent="0.25">
      <c r="A6" s="1"/>
    </row>
    <row r="7" spans="1:13" ht="15.75" x14ac:dyDescent="0.25">
      <c r="A7" s="65" t="s">
        <v>78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ht="15.75" x14ac:dyDescent="0.25">
      <c r="A8" s="65" t="s">
        <v>79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ht="15.75" x14ac:dyDescent="0.25">
      <c r="A9" s="5"/>
    </row>
    <row r="10" spans="1:13" ht="37.5" customHeight="1" x14ac:dyDescent="0.25">
      <c r="A10" s="67" t="s">
        <v>0</v>
      </c>
      <c r="B10" s="55" t="s">
        <v>2</v>
      </c>
      <c r="C10" s="55" t="s">
        <v>3</v>
      </c>
      <c r="D10" s="55" t="s">
        <v>4</v>
      </c>
      <c r="E10" s="67" t="s">
        <v>86</v>
      </c>
      <c r="F10" s="67" t="s">
        <v>5</v>
      </c>
      <c r="G10" s="55" t="s">
        <v>87</v>
      </c>
      <c r="H10" s="55"/>
      <c r="I10" s="55"/>
      <c r="J10" s="55"/>
      <c r="K10" s="55"/>
      <c r="L10" s="55" t="s">
        <v>88</v>
      </c>
      <c r="M10" s="55" t="s">
        <v>89</v>
      </c>
    </row>
    <row r="11" spans="1:13" ht="15.75" customHeight="1" x14ac:dyDescent="0.25">
      <c r="A11" s="68"/>
      <c r="B11" s="55"/>
      <c r="C11" s="55"/>
      <c r="D11" s="55"/>
      <c r="E11" s="68"/>
      <c r="F11" s="68"/>
      <c r="G11" s="55" t="s">
        <v>6</v>
      </c>
      <c r="H11" s="55"/>
      <c r="I11" s="55"/>
      <c r="J11" s="55"/>
      <c r="K11" s="55"/>
      <c r="L11" s="55"/>
      <c r="M11" s="55"/>
    </row>
    <row r="12" spans="1:13" ht="15" customHeight="1" x14ac:dyDescent="0.25">
      <c r="A12" s="68"/>
      <c r="B12" s="55"/>
      <c r="C12" s="55"/>
      <c r="D12" s="55"/>
      <c r="E12" s="68"/>
      <c r="F12" s="68"/>
      <c r="G12" s="67" t="s">
        <v>80</v>
      </c>
      <c r="H12" s="67" t="s">
        <v>81</v>
      </c>
      <c r="I12" s="67" t="s">
        <v>82</v>
      </c>
      <c r="J12" s="67" t="s">
        <v>83</v>
      </c>
      <c r="K12" s="67" t="s">
        <v>84</v>
      </c>
      <c r="L12" s="55"/>
      <c r="M12" s="55"/>
    </row>
    <row r="13" spans="1:13" ht="53.25" customHeight="1" x14ac:dyDescent="0.25">
      <c r="A13" s="69"/>
      <c r="B13" s="55"/>
      <c r="C13" s="55"/>
      <c r="D13" s="55"/>
      <c r="E13" s="69"/>
      <c r="F13" s="69"/>
      <c r="G13" s="69"/>
      <c r="H13" s="69"/>
      <c r="I13" s="69"/>
      <c r="J13" s="69"/>
      <c r="K13" s="69"/>
      <c r="L13" s="55"/>
      <c r="M13" s="55"/>
    </row>
    <row r="14" spans="1:13" ht="13.5" customHeight="1" x14ac:dyDescent="0.25">
      <c r="A14" s="88">
        <v>1</v>
      </c>
      <c r="B14" s="55">
        <v>2</v>
      </c>
      <c r="C14" s="55">
        <v>3</v>
      </c>
      <c r="D14" s="55">
        <v>4</v>
      </c>
      <c r="E14" s="67">
        <v>5</v>
      </c>
      <c r="F14" s="55">
        <v>6</v>
      </c>
      <c r="G14" s="55">
        <v>7</v>
      </c>
      <c r="H14" s="55">
        <v>8</v>
      </c>
      <c r="I14" s="55">
        <v>9</v>
      </c>
      <c r="J14" s="55">
        <v>10</v>
      </c>
      <c r="K14" s="55">
        <v>11</v>
      </c>
      <c r="L14" s="55">
        <v>12</v>
      </c>
      <c r="M14" s="55">
        <v>13</v>
      </c>
    </row>
    <row r="15" spans="1:13" ht="12.75" customHeight="1" x14ac:dyDescent="0.25">
      <c r="A15" s="88"/>
      <c r="B15" s="55"/>
      <c r="C15" s="55"/>
      <c r="D15" s="55"/>
      <c r="E15" s="69"/>
      <c r="F15" s="55"/>
      <c r="G15" s="55"/>
      <c r="H15" s="55"/>
      <c r="I15" s="55"/>
      <c r="J15" s="55"/>
      <c r="K15" s="55"/>
      <c r="L15" s="55"/>
      <c r="M15" s="55"/>
    </row>
    <row r="16" spans="1:13" ht="16.5" customHeight="1" x14ac:dyDescent="0.25">
      <c r="A16" s="60" t="s">
        <v>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3" s="11" customFormat="1" ht="15" customHeight="1" x14ac:dyDescent="0.25">
      <c r="A17" s="59">
        <v>1</v>
      </c>
      <c r="B17" s="73" t="s">
        <v>109</v>
      </c>
      <c r="C17" s="55" t="s">
        <v>85</v>
      </c>
      <c r="D17" s="16" t="s">
        <v>8</v>
      </c>
      <c r="E17" s="18">
        <v>0</v>
      </c>
      <c r="F17" s="20">
        <f t="shared" ref="F17:F18" si="0">G17+H17+I17+J17+K17</f>
        <v>0</v>
      </c>
      <c r="G17" s="20">
        <f>G19+G21+G23+G25</f>
        <v>0</v>
      </c>
      <c r="H17" s="20">
        <f>H19+H21+H23+H25</f>
        <v>0</v>
      </c>
      <c r="I17" s="20">
        <f>I19+I21+I23+I25</f>
        <v>0</v>
      </c>
      <c r="J17" s="20">
        <f>J19+J21+J23+J25</f>
        <v>0</v>
      </c>
      <c r="K17" s="20">
        <f>K19+K21+K23+K25</f>
        <v>0</v>
      </c>
      <c r="L17" s="55" t="s">
        <v>96</v>
      </c>
      <c r="M17" s="63" t="s">
        <v>99</v>
      </c>
    </row>
    <row r="18" spans="1:13" s="11" customFormat="1" ht="32.25" customHeight="1" x14ac:dyDescent="0.25">
      <c r="A18" s="59"/>
      <c r="B18" s="74"/>
      <c r="C18" s="55"/>
      <c r="D18" s="16" t="s">
        <v>10</v>
      </c>
      <c r="E18" s="18">
        <v>0</v>
      </c>
      <c r="F18" s="20">
        <f t="shared" si="0"/>
        <v>0</v>
      </c>
      <c r="G18" s="20">
        <f>G20+G22+G24+G26</f>
        <v>0</v>
      </c>
      <c r="H18" s="20">
        <f t="shared" ref="H18:K18" si="1">H20+H22+H24+H26</f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55"/>
      <c r="M18" s="64"/>
    </row>
    <row r="19" spans="1:13" ht="15" customHeight="1" x14ac:dyDescent="0.25">
      <c r="A19" s="59">
        <v>2</v>
      </c>
      <c r="B19" s="86" t="s">
        <v>110</v>
      </c>
      <c r="C19" s="55" t="s">
        <v>85</v>
      </c>
      <c r="D19" s="17" t="s">
        <v>8</v>
      </c>
      <c r="E19" s="18">
        <v>0</v>
      </c>
      <c r="F19" s="18">
        <f>G19+H19+I19+J19+K19</f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55" t="s">
        <v>96</v>
      </c>
      <c r="M19" s="85"/>
    </row>
    <row r="20" spans="1:13" ht="22.5" x14ac:dyDescent="0.25">
      <c r="A20" s="59"/>
      <c r="B20" s="87"/>
      <c r="C20" s="55"/>
      <c r="D20" s="17" t="s">
        <v>10</v>
      </c>
      <c r="E20" s="18">
        <v>0</v>
      </c>
      <c r="F20" s="18">
        <f t="shared" ref="F20:F28" si="2">G20+H20+I20+J20+K20</f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55"/>
      <c r="M20" s="85"/>
    </row>
    <row r="21" spans="1:13" ht="15" customHeight="1" x14ac:dyDescent="0.25">
      <c r="A21" s="59">
        <v>3</v>
      </c>
      <c r="B21" s="62" t="s">
        <v>111</v>
      </c>
      <c r="C21" s="55" t="s">
        <v>85</v>
      </c>
      <c r="D21" s="17" t="s">
        <v>8</v>
      </c>
      <c r="E21" s="18">
        <v>0</v>
      </c>
      <c r="F21" s="18">
        <f t="shared" si="2"/>
        <v>0</v>
      </c>
      <c r="G21" s="18">
        <f>G22</f>
        <v>0</v>
      </c>
      <c r="H21" s="18">
        <f t="shared" ref="H21" si="3">H22</f>
        <v>0</v>
      </c>
      <c r="I21" s="18">
        <f t="shared" ref="I21" si="4">I22</f>
        <v>0</v>
      </c>
      <c r="J21" s="18">
        <f t="shared" ref="J21" si="5">J22</f>
        <v>0</v>
      </c>
      <c r="K21" s="18">
        <f t="shared" ref="K21" si="6">K22</f>
        <v>0</v>
      </c>
      <c r="L21" s="55" t="s">
        <v>96</v>
      </c>
      <c r="M21" s="85"/>
    </row>
    <row r="22" spans="1:13" ht="32.25" customHeight="1" x14ac:dyDescent="0.25">
      <c r="A22" s="59"/>
      <c r="B22" s="62"/>
      <c r="C22" s="55"/>
      <c r="D22" s="17" t="s">
        <v>10</v>
      </c>
      <c r="E22" s="18">
        <v>0</v>
      </c>
      <c r="F22" s="18">
        <f t="shared" si="2"/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55"/>
      <c r="M22" s="85"/>
    </row>
    <row r="23" spans="1:13" ht="15" customHeight="1" x14ac:dyDescent="0.25">
      <c r="A23" s="59">
        <v>4</v>
      </c>
      <c r="B23" s="62" t="s">
        <v>112</v>
      </c>
      <c r="C23" s="55" t="s">
        <v>85</v>
      </c>
      <c r="D23" s="17" t="s">
        <v>8</v>
      </c>
      <c r="E23" s="18">
        <v>0</v>
      </c>
      <c r="F23" s="18">
        <f t="shared" si="2"/>
        <v>0</v>
      </c>
      <c r="G23" s="18">
        <f>G24</f>
        <v>0</v>
      </c>
      <c r="H23" s="18">
        <f t="shared" ref="H23" si="7">H24</f>
        <v>0</v>
      </c>
      <c r="I23" s="18">
        <f t="shared" ref="I23" si="8">I24</f>
        <v>0</v>
      </c>
      <c r="J23" s="18">
        <f t="shared" ref="J23" si="9">J24</f>
        <v>0</v>
      </c>
      <c r="K23" s="18">
        <f t="shared" ref="K23" si="10">K24</f>
        <v>0</v>
      </c>
      <c r="L23" s="55" t="s">
        <v>96</v>
      </c>
      <c r="M23" s="66"/>
    </row>
    <row r="24" spans="1:13" ht="51" customHeight="1" x14ac:dyDescent="0.25">
      <c r="A24" s="59"/>
      <c r="B24" s="62"/>
      <c r="C24" s="55"/>
      <c r="D24" s="17" t="s">
        <v>10</v>
      </c>
      <c r="E24" s="18">
        <v>0</v>
      </c>
      <c r="F24" s="18">
        <f t="shared" si="2"/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55"/>
      <c r="M24" s="66"/>
    </row>
    <row r="25" spans="1:13" ht="15" customHeight="1" x14ac:dyDescent="0.25">
      <c r="A25" s="59">
        <v>5</v>
      </c>
      <c r="B25" s="62" t="s">
        <v>113</v>
      </c>
      <c r="C25" s="55" t="s">
        <v>85</v>
      </c>
      <c r="D25" s="17" t="s">
        <v>8</v>
      </c>
      <c r="E25" s="18">
        <v>0</v>
      </c>
      <c r="F25" s="18">
        <f t="shared" si="2"/>
        <v>0</v>
      </c>
      <c r="G25" s="18">
        <f>G26</f>
        <v>0</v>
      </c>
      <c r="H25" s="18">
        <f t="shared" ref="H25" si="11">H26</f>
        <v>0</v>
      </c>
      <c r="I25" s="18">
        <f t="shared" ref="I25" si="12">I26</f>
        <v>0</v>
      </c>
      <c r="J25" s="18">
        <f t="shared" ref="J25" si="13">J26</f>
        <v>0</v>
      </c>
      <c r="K25" s="18">
        <f t="shared" ref="K25" si="14">K26</f>
        <v>0</v>
      </c>
      <c r="L25" s="55" t="s">
        <v>96</v>
      </c>
      <c r="M25" s="66"/>
    </row>
    <row r="26" spans="1:13" ht="76.5" customHeight="1" x14ac:dyDescent="0.25">
      <c r="A26" s="59"/>
      <c r="B26" s="62"/>
      <c r="C26" s="55"/>
      <c r="D26" s="17" t="s">
        <v>10</v>
      </c>
      <c r="E26" s="18">
        <v>0</v>
      </c>
      <c r="F26" s="18">
        <f t="shared" si="2"/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55"/>
      <c r="M26" s="66"/>
    </row>
    <row r="27" spans="1:13" ht="15" customHeight="1" x14ac:dyDescent="0.25">
      <c r="A27" s="78">
        <v>6</v>
      </c>
      <c r="B27" s="83" t="s">
        <v>165</v>
      </c>
      <c r="C27" s="55" t="s">
        <v>85</v>
      </c>
      <c r="D27" s="17" t="s">
        <v>8</v>
      </c>
      <c r="E27" s="18">
        <v>0</v>
      </c>
      <c r="F27" s="20">
        <f t="shared" si="2"/>
        <v>0</v>
      </c>
      <c r="G27" s="20">
        <f>G29+G31+G33+G35</f>
        <v>0</v>
      </c>
      <c r="H27" s="20">
        <f>H29+H31+H33+H35</f>
        <v>0</v>
      </c>
      <c r="I27" s="20">
        <f>I29+I31+I33+I35</f>
        <v>0</v>
      </c>
      <c r="J27" s="20">
        <f>J29+J31+J33+J35</f>
        <v>0</v>
      </c>
      <c r="K27" s="20">
        <f>K29+K31+K33+K35</f>
        <v>0</v>
      </c>
      <c r="L27" s="55" t="s">
        <v>96</v>
      </c>
      <c r="M27" s="63" t="s">
        <v>100</v>
      </c>
    </row>
    <row r="28" spans="1:13" ht="55.5" customHeight="1" x14ac:dyDescent="0.25">
      <c r="A28" s="79"/>
      <c r="B28" s="84"/>
      <c r="C28" s="55"/>
      <c r="D28" s="17" t="s">
        <v>10</v>
      </c>
      <c r="E28" s="18">
        <v>0</v>
      </c>
      <c r="F28" s="20">
        <f t="shared" si="2"/>
        <v>0</v>
      </c>
      <c r="G28" s="20">
        <f>G30+G32+G34+G36</f>
        <v>0</v>
      </c>
      <c r="H28" s="20">
        <f t="shared" ref="H28:K28" si="15">H30+H32+H34+H36</f>
        <v>0</v>
      </c>
      <c r="I28" s="20">
        <f t="shared" si="15"/>
        <v>0</v>
      </c>
      <c r="J28" s="20">
        <f t="shared" si="15"/>
        <v>0</v>
      </c>
      <c r="K28" s="20">
        <f t="shared" si="15"/>
        <v>0</v>
      </c>
      <c r="L28" s="55"/>
      <c r="M28" s="64"/>
    </row>
    <row r="29" spans="1:13" ht="0.75" customHeight="1" x14ac:dyDescent="0.25">
      <c r="A29" s="59">
        <v>7</v>
      </c>
      <c r="B29" s="81" t="s">
        <v>114</v>
      </c>
      <c r="C29" s="55" t="s">
        <v>85</v>
      </c>
      <c r="D29" s="17" t="s">
        <v>8</v>
      </c>
      <c r="E29" s="18">
        <v>0</v>
      </c>
      <c r="F29" s="18">
        <f>G29+H29+I29+J29+K29</f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55" t="s">
        <v>96</v>
      </c>
      <c r="M29" s="66"/>
    </row>
    <row r="30" spans="1:13" ht="99.75" customHeight="1" x14ac:dyDescent="0.25">
      <c r="A30" s="59"/>
      <c r="B30" s="81"/>
      <c r="C30" s="55"/>
      <c r="D30" s="17" t="s">
        <v>10</v>
      </c>
      <c r="E30" s="18">
        <v>0</v>
      </c>
      <c r="F30" s="18">
        <f t="shared" ref="F30:F36" si="16">G30+H30+I30+J30+K30</f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55"/>
      <c r="M30" s="66"/>
    </row>
    <row r="31" spans="1:13" ht="19.5" customHeight="1" x14ac:dyDescent="0.25">
      <c r="A31" s="59">
        <v>8</v>
      </c>
      <c r="B31" s="81" t="s">
        <v>115</v>
      </c>
      <c r="C31" s="55" t="s">
        <v>85</v>
      </c>
      <c r="D31" s="17" t="s">
        <v>8</v>
      </c>
      <c r="E31" s="18">
        <v>0</v>
      </c>
      <c r="F31" s="18">
        <f t="shared" si="16"/>
        <v>0</v>
      </c>
      <c r="G31" s="18">
        <f>G32</f>
        <v>0</v>
      </c>
      <c r="H31" s="18">
        <f t="shared" ref="H31" si="17">H32</f>
        <v>0</v>
      </c>
      <c r="I31" s="18">
        <f t="shared" ref="I31" si="18">I32</f>
        <v>0</v>
      </c>
      <c r="J31" s="18">
        <f t="shared" ref="J31" si="19">J32</f>
        <v>0</v>
      </c>
      <c r="K31" s="18">
        <f t="shared" ref="K31" si="20">K32</f>
        <v>0</v>
      </c>
      <c r="L31" s="55" t="s">
        <v>96</v>
      </c>
      <c r="M31" s="66"/>
    </row>
    <row r="32" spans="1:13" ht="58.5" customHeight="1" x14ac:dyDescent="0.25">
      <c r="A32" s="59"/>
      <c r="B32" s="81"/>
      <c r="C32" s="55"/>
      <c r="D32" s="17" t="s">
        <v>10</v>
      </c>
      <c r="E32" s="18">
        <v>0</v>
      </c>
      <c r="F32" s="18">
        <f t="shared" si="16"/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55"/>
      <c r="M32" s="66"/>
    </row>
    <row r="33" spans="1:13" ht="15" customHeight="1" x14ac:dyDescent="0.25">
      <c r="A33" s="59">
        <v>9</v>
      </c>
      <c r="B33" s="81" t="s">
        <v>116</v>
      </c>
      <c r="C33" s="55" t="s">
        <v>85</v>
      </c>
      <c r="D33" s="17" t="s">
        <v>8</v>
      </c>
      <c r="E33" s="18">
        <v>0</v>
      </c>
      <c r="F33" s="18">
        <f t="shared" si="16"/>
        <v>0</v>
      </c>
      <c r="G33" s="18">
        <f>G34</f>
        <v>0</v>
      </c>
      <c r="H33" s="18">
        <f t="shared" ref="H33" si="21">H34</f>
        <v>0</v>
      </c>
      <c r="I33" s="18">
        <f t="shared" ref="I33" si="22">I34</f>
        <v>0</v>
      </c>
      <c r="J33" s="18">
        <f t="shared" ref="J33" si="23">J34</f>
        <v>0</v>
      </c>
      <c r="K33" s="18">
        <f t="shared" ref="K33" si="24">K34</f>
        <v>0</v>
      </c>
      <c r="L33" s="55" t="s">
        <v>96</v>
      </c>
      <c r="M33" s="66"/>
    </row>
    <row r="34" spans="1:13" ht="22.5" x14ac:dyDescent="0.25">
      <c r="A34" s="59"/>
      <c r="B34" s="81"/>
      <c r="C34" s="55"/>
      <c r="D34" s="17" t="s">
        <v>10</v>
      </c>
      <c r="E34" s="18">
        <v>0</v>
      </c>
      <c r="F34" s="18">
        <f t="shared" si="16"/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55"/>
      <c r="M34" s="66"/>
    </row>
    <row r="35" spans="1:13" ht="21.75" customHeight="1" x14ac:dyDescent="0.25">
      <c r="A35" s="59">
        <v>10</v>
      </c>
      <c r="B35" s="81" t="s">
        <v>117</v>
      </c>
      <c r="C35" s="55" t="s">
        <v>85</v>
      </c>
      <c r="D35" s="17" t="s">
        <v>8</v>
      </c>
      <c r="E35" s="18">
        <v>0</v>
      </c>
      <c r="F35" s="18">
        <f t="shared" si="16"/>
        <v>0</v>
      </c>
      <c r="G35" s="18">
        <f>G36</f>
        <v>0</v>
      </c>
      <c r="H35" s="18">
        <f t="shared" ref="H35" si="25">H36</f>
        <v>0</v>
      </c>
      <c r="I35" s="18">
        <f t="shared" ref="I35" si="26">I36</f>
        <v>0</v>
      </c>
      <c r="J35" s="18">
        <f t="shared" ref="J35" si="27">J36</f>
        <v>0</v>
      </c>
      <c r="K35" s="18">
        <f t="shared" ref="K35" si="28">K36</f>
        <v>0</v>
      </c>
      <c r="L35" s="55" t="s">
        <v>96</v>
      </c>
      <c r="M35" s="66"/>
    </row>
    <row r="36" spans="1:13" ht="89.25" customHeight="1" x14ac:dyDescent="0.25">
      <c r="A36" s="59"/>
      <c r="B36" s="81"/>
      <c r="C36" s="55"/>
      <c r="D36" s="17" t="s">
        <v>13</v>
      </c>
      <c r="E36" s="18">
        <v>0</v>
      </c>
      <c r="F36" s="18">
        <f t="shared" si="16"/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55"/>
      <c r="M36" s="66"/>
    </row>
    <row r="37" spans="1:13" ht="15" customHeight="1" x14ac:dyDescent="0.25">
      <c r="A37" s="59">
        <v>11</v>
      </c>
      <c r="B37" s="54" t="s">
        <v>118</v>
      </c>
      <c r="C37" s="55" t="s">
        <v>85</v>
      </c>
      <c r="D37" s="17" t="s">
        <v>8</v>
      </c>
      <c r="E37" s="18">
        <v>0</v>
      </c>
      <c r="F37" s="20">
        <f>G37+H37+I37+J37+K37</f>
        <v>0</v>
      </c>
      <c r="G37" s="20">
        <f>G39+G41</f>
        <v>0</v>
      </c>
      <c r="H37" s="20">
        <f>H39+H41</f>
        <v>0</v>
      </c>
      <c r="I37" s="20">
        <f>I39+I41</f>
        <v>0</v>
      </c>
      <c r="J37" s="20">
        <f>J39+J41</f>
        <v>0</v>
      </c>
      <c r="K37" s="20">
        <f>K39+K41</f>
        <v>0</v>
      </c>
      <c r="L37" s="55" t="s">
        <v>96</v>
      </c>
      <c r="M37" s="63" t="s">
        <v>98</v>
      </c>
    </row>
    <row r="38" spans="1:13" ht="36" customHeight="1" x14ac:dyDescent="0.25">
      <c r="A38" s="59"/>
      <c r="B38" s="82"/>
      <c r="C38" s="55"/>
      <c r="D38" s="17" t="s">
        <v>10</v>
      </c>
      <c r="E38" s="18">
        <v>0</v>
      </c>
      <c r="F38" s="20">
        <f>G38+G38+I38+J38+K38</f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55"/>
      <c r="M38" s="64"/>
    </row>
    <row r="39" spans="1:13" ht="15" customHeight="1" x14ac:dyDescent="0.25">
      <c r="A39" s="59">
        <v>12</v>
      </c>
      <c r="B39" s="81" t="s">
        <v>119</v>
      </c>
      <c r="C39" s="55" t="s">
        <v>85</v>
      </c>
      <c r="D39" s="17" t="s">
        <v>8</v>
      </c>
      <c r="E39" s="18">
        <v>0</v>
      </c>
      <c r="F39" s="18">
        <f>G39+H39+I39+J39+K39</f>
        <v>0</v>
      </c>
      <c r="G39" s="18">
        <f>G40</f>
        <v>0</v>
      </c>
      <c r="H39" s="18">
        <f t="shared" ref="H39:K39" si="29">H40</f>
        <v>0</v>
      </c>
      <c r="I39" s="18">
        <f t="shared" si="29"/>
        <v>0</v>
      </c>
      <c r="J39" s="18">
        <f t="shared" si="29"/>
        <v>0</v>
      </c>
      <c r="K39" s="18">
        <f t="shared" si="29"/>
        <v>0</v>
      </c>
      <c r="L39" s="55" t="s">
        <v>96</v>
      </c>
      <c r="M39" s="66"/>
    </row>
    <row r="40" spans="1:13" ht="26.25" customHeight="1" x14ac:dyDescent="0.25">
      <c r="A40" s="59"/>
      <c r="B40" s="81"/>
      <c r="C40" s="55"/>
      <c r="D40" s="17" t="s">
        <v>10</v>
      </c>
      <c r="E40" s="18">
        <v>0</v>
      </c>
      <c r="F40" s="18">
        <f t="shared" ref="F40:F42" si="30">G40+H40+I40+J40+K40</f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55"/>
      <c r="M40" s="66"/>
    </row>
    <row r="41" spans="1:13" ht="15" customHeight="1" x14ac:dyDescent="0.25">
      <c r="A41" s="59">
        <v>13</v>
      </c>
      <c r="B41" s="81" t="s">
        <v>120</v>
      </c>
      <c r="C41" s="55" t="s">
        <v>85</v>
      </c>
      <c r="D41" s="17" t="s">
        <v>8</v>
      </c>
      <c r="E41" s="18">
        <v>0</v>
      </c>
      <c r="F41" s="18">
        <f t="shared" si="30"/>
        <v>0</v>
      </c>
      <c r="G41" s="18">
        <f>G42</f>
        <v>0</v>
      </c>
      <c r="H41" s="18">
        <f t="shared" ref="H41" si="31">H42</f>
        <v>0</v>
      </c>
      <c r="I41" s="18">
        <f t="shared" ref="I41" si="32">I42</f>
        <v>0</v>
      </c>
      <c r="J41" s="18">
        <f t="shared" ref="J41" si="33">J42</f>
        <v>0</v>
      </c>
      <c r="K41" s="18">
        <f t="shared" ref="K41" si="34">K42</f>
        <v>0</v>
      </c>
      <c r="L41" s="55" t="s">
        <v>96</v>
      </c>
      <c r="M41" s="66"/>
    </row>
    <row r="42" spans="1:13" ht="34.5" customHeight="1" x14ac:dyDescent="0.25">
      <c r="A42" s="59"/>
      <c r="B42" s="81"/>
      <c r="C42" s="55"/>
      <c r="D42" s="17" t="s">
        <v>10</v>
      </c>
      <c r="E42" s="18">
        <v>0</v>
      </c>
      <c r="F42" s="18">
        <f t="shared" si="30"/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55"/>
      <c r="M42" s="66"/>
    </row>
    <row r="43" spans="1:13" ht="34.5" customHeight="1" x14ac:dyDescent="0.25">
      <c r="A43" s="39" t="s">
        <v>90</v>
      </c>
      <c r="B43" s="40"/>
      <c r="C43" s="51" t="s">
        <v>85</v>
      </c>
      <c r="D43" s="16" t="s">
        <v>8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19"/>
      <c r="M43" s="19"/>
    </row>
    <row r="44" spans="1:13" ht="34.5" customHeight="1" x14ac:dyDescent="0.25">
      <c r="A44" s="41"/>
      <c r="B44" s="42"/>
      <c r="C44" s="53"/>
      <c r="D44" s="16" t="s">
        <v>10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19"/>
      <c r="M44" s="19"/>
    </row>
    <row r="45" spans="1:13" ht="15.75" customHeight="1" x14ac:dyDescent="0.25">
      <c r="A45" s="71" t="s">
        <v>14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6" spans="1:13" s="11" customFormat="1" ht="15" customHeight="1" x14ac:dyDescent="0.25">
      <c r="A46" s="59">
        <v>14</v>
      </c>
      <c r="B46" s="73" t="s">
        <v>121</v>
      </c>
      <c r="C46" s="55" t="s">
        <v>85</v>
      </c>
      <c r="D46" s="16" t="s">
        <v>8</v>
      </c>
      <c r="E46" s="21">
        <v>14540</v>
      </c>
      <c r="F46" s="21">
        <f>F48+F50+F52+F54+F56+F58+F60+F62</f>
        <v>72700</v>
      </c>
      <c r="G46" s="21">
        <f t="shared" ref="G46:K46" si="35">G48+G50+G52+G54+G56+G58+G60+G62</f>
        <v>14540</v>
      </c>
      <c r="H46" s="21">
        <f t="shared" si="35"/>
        <v>14540</v>
      </c>
      <c r="I46" s="21">
        <f t="shared" si="35"/>
        <v>14540</v>
      </c>
      <c r="J46" s="21">
        <f t="shared" si="35"/>
        <v>14540</v>
      </c>
      <c r="K46" s="21">
        <f t="shared" si="35"/>
        <v>14540</v>
      </c>
      <c r="L46" s="55" t="s">
        <v>96</v>
      </c>
      <c r="M46" s="63" t="s">
        <v>101</v>
      </c>
    </row>
    <row r="47" spans="1:13" s="11" customFormat="1" ht="99" customHeight="1" x14ac:dyDescent="0.25">
      <c r="A47" s="59"/>
      <c r="B47" s="74"/>
      <c r="C47" s="55"/>
      <c r="D47" s="16" t="s">
        <v>10</v>
      </c>
      <c r="E47" s="21">
        <v>14540</v>
      </c>
      <c r="F47" s="21">
        <f>F49+F51+F53+F55+F57+F59+F61+F63</f>
        <v>72700</v>
      </c>
      <c r="G47" s="21">
        <f t="shared" ref="G47:K47" si="36">G49+G51+G53+G55+G57+G59+G61+G63</f>
        <v>14540</v>
      </c>
      <c r="H47" s="21">
        <f t="shared" si="36"/>
        <v>14540</v>
      </c>
      <c r="I47" s="21">
        <f t="shared" si="36"/>
        <v>14540</v>
      </c>
      <c r="J47" s="21">
        <f t="shared" si="36"/>
        <v>14540</v>
      </c>
      <c r="K47" s="21">
        <f t="shared" si="36"/>
        <v>14540</v>
      </c>
      <c r="L47" s="55"/>
      <c r="M47" s="64"/>
    </row>
    <row r="48" spans="1:13" ht="99" customHeight="1" x14ac:dyDescent="0.25">
      <c r="A48" s="59">
        <v>15</v>
      </c>
      <c r="B48" s="62" t="s">
        <v>122</v>
      </c>
      <c r="C48" s="55" t="s">
        <v>85</v>
      </c>
      <c r="D48" s="17" t="s">
        <v>8</v>
      </c>
      <c r="E48" s="22">
        <v>14540</v>
      </c>
      <c r="F48" s="22">
        <f t="shared" ref="F48:F71" si="37">G48+H48+I48+J48+K48</f>
        <v>72700</v>
      </c>
      <c r="G48" s="22">
        <f>G49</f>
        <v>14540</v>
      </c>
      <c r="H48" s="22">
        <f t="shared" ref="H48:K70" si="38">H49</f>
        <v>14540</v>
      </c>
      <c r="I48" s="22">
        <f t="shared" si="38"/>
        <v>14540</v>
      </c>
      <c r="J48" s="22">
        <f t="shared" si="38"/>
        <v>14540</v>
      </c>
      <c r="K48" s="22">
        <f t="shared" si="38"/>
        <v>14540</v>
      </c>
      <c r="L48" s="55" t="s">
        <v>96</v>
      </c>
      <c r="M48" s="55"/>
    </row>
    <row r="49" spans="1:13" ht="77.25" customHeight="1" x14ac:dyDescent="0.25">
      <c r="A49" s="59"/>
      <c r="B49" s="62"/>
      <c r="C49" s="55"/>
      <c r="D49" s="17" t="s">
        <v>10</v>
      </c>
      <c r="E49" s="22">
        <v>14540</v>
      </c>
      <c r="F49" s="22">
        <f t="shared" si="37"/>
        <v>72700</v>
      </c>
      <c r="G49" s="22">
        <v>14540</v>
      </c>
      <c r="H49" s="22">
        <v>14540</v>
      </c>
      <c r="I49" s="22">
        <v>14540</v>
      </c>
      <c r="J49" s="22">
        <v>14540</v>
      </c>
      <c r="K49" s="22">
        <v>14540</v>
      </c>
      <c r="L49" s="55"/>
      <c r="M49" s="55"/>
    </row>
    <row r="50" spans="1:13" ht="15" customHeight="1" x14ac:dyDescent="0.25">
      <c r="A50" s="59">
        <v>16</v>
      </c>
      <c r="B50" s="56" t="s">
        <v>123</v>
      </c>
      <c r="C50" s="55" t="s">
        <v>85</v>
      </c>
      <c r="D50" s="17" t="s">
        <v>8</v>
      </c>
      <c r="E50" s="22">
        <v>0</v>
      </c>
      <c r="F50" s="22">
        <f t="shared" si="37"/>
        <v>0</v>
      </c>
      <c r="G50" s="22">
        <f>G51</f>
        <v>0</v>
      </c>
      <c r="H50" s="22">
        <f t="shared" si="38"/>
        <v>0</v>
      </c>
      <c r="I50" s="22">
        <f t="shared" si="38"/>
        <v>0</v>
      </c>
      <c r="J50" s="22">
        <f t="shared" si="38"/>
        <v>0</v>
      </c>
      <c r="K50" s="22">
        <f t="shared" si="38"/>
        <v>0</v>
      </c>
      <c r="L50" s="55" t="s">
        <v>96</v>
      </c>
      <c r="M50" s="55"/>
    </row>
    <row r="51" spans="1:13" ht="94.5" customHeight="1" x14ac:dyDescent="0.25">
      <c r="A51" s="59"/>
      <c r="B51" s="56"/>
      <c r="C51" s="55"/>
      <c r="D51" s="17" t="s">
        <v>10</v>
      </c>
      <c r="E51" s="22">
        <v>0</v>
      </c>
      <c r="F51" s="22">
        <f t="shared" si="37"/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55"/>
      <c r="M51" s="55"/>
    </row>
    <row r="52" spans="1:13" ht="15" customHeight="1" x14ac:dyDescent="0.25">
      <c r="A52" s="59">
        <v>17</v>
      </c>
      <c r="B52" s="56" t="s">
        <v>124</v>
      </c>
      <c r="C52" s="55" t="s">
        <v>85</v>
      </c>
      <c r="D52" s="17" t="s">
        <v>8</v>
      </c>
      <c r="E52" s="22">
        <v>0</v>
      </c>
      <c r="F52" s="22">
        <f t="shared" si="37"/>
        <v>0</v>
      </c>
      <c r="G52" s="22">
        <f>G53</f>
        <v>0</v>
      </c>
      <c r="H52" s="22">
        <f t="shared" si="38"/>
        <v>0</v>
      </c>
      <c r="I52" s="22">
        <f t="shared" si="38"/>
        <v>0</v>
      </c>
      <c r="J52" s="22">
        <f t="shared" si="38"/>
        <v>0</v>
      </c>
      <c r="K52" s="22">
        <f t="shared" si="38"/>
        <v>0</v>
      </c>
      <c r="L52" s="55" t="s">
        <v>96</v>
      </c>
      <c r="M52" s="55"/>
    </row>
    <row r="53" spans="1:13" ht="86.25" customHeight="1" x14ac:dyDescent="0.25">
      <c r="A53" s="59"/>
      <c r="B53" s="56"/>
      <c r="C53" s="55"/>
      <c r="D53" s="17" t="s">
        <v>10</v>
      </c>
      <c r="E53" s="22">
        <v>0</v>
      </c>
      <c r="F53" s="22">
        <f t="shared" si="37"/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55"/>
      <c r="M53" s="55"/>
    </row>
    <row r="54" spans="1:13" ht="15" customHeight="1" x14ac:dyDescent="0.25">
      <c r="A54" s="59">
        <v>17</v>
      </c>
      <c r="B54" s="56" t="s">
        <v>125</v>
      </c>
      <c r="C54" s="55" t="s">
        <v>85</v>
      </c>
      <c r="D54" s="17" t="s">
        <v>8</v>
      </c>
      <c r="E54" s="22">
        <v>0</v>
      </c>
      <c r="F54" s="22">
        <f t="shared" si="37"/>
        <v>0</v>
      </c>
      <c r="G54" s="22">
        <f>G55</f>
        <v>0</v>
      </c>
      <c r="H54" s="22">
        <f t="shared" si="38"/>
        <v>0</v>
      </c>
      <c r="I54" s="22">
        <f t="shared" si="38"/>
        <v>0</v>
      </c>
      <c r="J54" s="22">
        <f t="shared" si="38"/>
        <v>0</v>
      </c>
      <c r="K54" s="22">
        <f t="shared" si="38"/>
        <v>0</v>
      </c>
      <c r="L54" s="55" t="s">
        <v>96</v>
      </c>
      <c r="M54" s="55"/>
    </row>
    <row r="55" spans="1:13" ht="73.5" customHeight="1" x14ac:dyDescent="0.25">
      <c r="A55" s="59"/>
      <c r="B55" s="56"/>
      <c r="C55" s="55"/>
      <c r="D55" s="17" t="s">
        <v>10</v>
      </c>
      <c r="E55" s="22">
        <v>0</v>
      </c>
      <c r="F55" s="22">
        <f t="shared" si="37"/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55"/>
      <c r="M55" s="55"/>
    </row>
    <row r="56" spans="1:13" ht="15" customHeight="1" x14ac:dyDescent="0.25">
      <c r="A56" s="59">
        <v>18</v>
      </c>
      <c r="B56" s="56" t="s">
        <v>126</v>
      </c>
      <c r="C56" s="55" t="s">
        <v>85</v>
      </c>
      <c r="D56" s="17" t="s">
        <v>8</v>
      </c>
      <c r="E56" s="22">
        <v>0</v>
      </c>
      <c r="F56" s="22">
        <f t="shared" si="37"/>
        <v>0</v>
      </c>
      <c r="G56" s="22">
        <f>G57</f>
        <v>0</v>
      </c>
      <c r="H56" s="22">
        <f t="shared" si="38"/>
        <v>0</v>
      </c>
      <c r="I56" s="22">
        <f t="shared" si="38"/>
        <v>0</v>
      </c>
      <c r="J56" s="22">
        <f t="shared" si="38"/>
        <v>0</v>
      </c>
      <c r="K56" s="22">
        <f t="shared" si="38"/>
        <v>0</v>
      </c>
      <c r="L56" s="55" t="s">
        <v>96</v>
      </c>
      <c r="M56" s="55"/>
    </row>
    <row r="57" spans="1:13" ht="30" customHeight="1" x14ac:dyDescent="0.25">
      <c r="A57" s="59"/>
      <c r="B57" s="56"/>
      <c r="C57" s="55"/>
      <c r="D57" s="17" t="s">
        <v>10</v>
      </c>
      <c r="E57" s="22">
        <v>0</v>
      </c>
      <c r="F57" s="22">
        <f t="shared" si="37"/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55"/>
      <c r="M57" s="55"/>
    </row>
    <row r="58" spans="1:13" ht="19.5" customHeight="1" x14ac:dyDescent="0.25">
      <c r="A58" s="59">
        <v>19</v>
      </c>
      <c r="B58" s="56" t="s">
        <v>127</v>
      </c>
      <c r="C58" s="55" t="s">
        <v>85</v>
      </c>
      <c r="D58" s="17" t="s">
        <v>8</v>
      </c>
      <c r="E58" s="22">
        <v>0</v>
      </c>
      <c r="F58" s="22">
        <f t="shared" si="37"/>
        <v>0</v>
      </c>
      <c r="G58" s="22">
        <f>G59</f>
        <v>0</v>
      </c>
      <c r="H58" s="22">
        <f t="shared" si="38"/>
        <v>0</v>
      </c>
      <c r="I58" s="22">
        <f t="shared" si="38"/>
        <v>0</v>
      </c>
      <c r="J58" s="22">
        <f t="shared" si="38"/>
        <v>0</v>
      </c>
      <c r="K58" s="22">
        <f t="shared" si="38"/>
        <v>0</v>
      </c>
      <c r="L58" s="55" t="s">
        <v>96</v>
      </c>
      <c r="M58" s="55"/>
    </row>
    <row r="59" spans="1:13" ht="26.25" customHeight="1" x14ac:dyDescent="0.25">
      <c r="A59" s="59"/>
      <c r="B59" s="56"/>
      <c r="C59" s="55"/>
      <c r="D59" s="17" t="s">
        <v>10</v>
      </c>
      <c r="E59" s="22">
        <v>0</v>
      </c>
      <c r="F59" s="22">
        <f t="shared" si="37"/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55"/>
      <c r="M59" s="55"/>
    </row>
    <row r="60" spans="1:13" ht="15" customHeight="1" x14ac:dyDescent="0.25">
      <c r="A60" s="59">
        <v>20</v>
      </c>
      <c r="B60" s="56" t="s">
        <v>128</v>
      </c>
      <c r="C60" s="55" t="s">
        <v>85</v>
      </c>
      <c r="D60" s="17" t="s">
        <v>8</v>
      </c>
      <c r="E60" s="22">
        <v>0</v>
      </c>
      <c r="F60" s="22">
        <f t="shared" si="37"/>
        <v>0</v>
      </c>
      <c r="G60" s="22">
        <f>G61</f>
        <v>0</v>
      </c>
      <c r="H60" s="22">
        <f t="shared" si="38"/>
        <v>0</v>
      </c>
      <c r="I60" s="22">
        <f t="shared" si="38"/>
        <v>0</v>
      </c>
      <c r="J60" s="22">
        <f t="shared" si="38"/>
        <v>0</v>
      </c>
      <c r="K60" s="22">
        <f t="shared" si="38"/>
        <v>0</v>
      </c>
      <c r="L60" s="55" t="s">
        <v>96</v>
      </c>
      <c r="M60" s="55"/>
    </row>
    <row r="61" spans="1:13" ht="22.5" x14ac:dyDescent="0.25">
      <c r="A61" s="59"/>
      <c r="B61" s="56"/>
      <c r="C61" s="55"/>
      <c r="D61" s="17" t="s">
        <v>10</v>
      </c>
      <c r="E61" s="22">
        <v>0</v>
      </c>
      <c r="F61" s="22">
        <f t="shared" si="37"/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55"/>
      <c r="M61" s="55"/>
    </row>
    <row r="62" spans="1:13" ht="15" customHeight="1" x14ac:dyDescent="0.25">
      <c r="A62" s="59">
        <v>21</v>
      </c>
      <c r="B62" s="56" t="s">
        <v>129</v>
      </c>
      <c r="C62" s="55" t="s">
        <v>85</v>
      </c>
      <c r="D62" s="17" t="s">
        <v>8</v>
      </c>
      <c r="E62" s="22">
        <v>0</v>
      </c>
      <c r="F62" s="22">
        <f t="shared" si="37"/>
        <v>0</v>
      </c>
      <c r="G62" s="22">
        <f>G63</f>
        <v>0</v>
      </c>
      <c r="H62" s="22">
        <f t="shared" si="38"/>
        <v>0</v>
      </c>
      <c r="I62" s="22">
        <f t="shared" si="38"/>
        <v>0</v>
      </c>
      <c r="J62" s="22">
        <f t="shared" si="38"/>
        <v>0</v>
      </c>
      <c r="K62" s="22">
        <f t="shared" si="38"/>
        <v>0</v>
      </c>
      <c r="L62" s="55" t="s">
        <v>96</v>
      </c>
      <c r="M62" s="55"/>
    </row>
    <row r="63" spans="1:13" ht="22.5" x14ac:dyDescent="0.25">
      <c r="A63" s="59"/>
      <c r="B63" s="56"/>
      <c r="C63" s="55"/>
      <c r="D63" s="17" t="s">
        <v>10</v>
      </c>
      <c r="E63" s="22">
        <v>0</v>
      </c>
      <c r="F63" s="22">
        <f t="shared" si="37"/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55"/>
      <c r="M63" s="55"/>
    </row>
    <row r="64" spans="1:13" s="11" customFormat="1" ht="15" hidden="1" customHeight="1" x14ac:dyDescent="0.25">
      <c r="A64" s="59">
        <v>22</v>
      </c>
      <c r="B64" s="75" t="s">
        <v>130</v>
      </c>
      <c r="C64" s="55" t="s">
        <v>85</v>
      </c>
      <c r="D64" s="16" t="s">
        <v>8</v>
      </c>
      <c r="E64" s="21">
        <v>5300</v>
      </c>
      <c r="F64" s="21">
        <f t="shared" si="37"/>
        <v>26500</v>
      </c>
      <c r="G64" s="21">
        <f>G66+G68+G70</f>
        <v>5300</v>
      </c>
      <c r="H64" s="21">
        <f t="shared" ref="H64:K64" si="39">H66+H68+H70</f>
        <v>5300</v>
      </c>
      <c r="I64" s="21">
        <f t="shared" si="39"/>
        <v>5300</v>
      </c>
      <c r="J64" s="21">
        <f t="shared" si="39"/>
        <v>5300</v>
      </c>
      <c r="K64" s="21">
        <f t="shared" si="39"/>
        <v>5300</v>
      </c>
      <c r="L64" s="55" t="s">
        <v>96</v>
      </c>
      <c r="M64" s="63" t="s">
        <v>102</v>
      </c>
    </row>
    <row r="65" spans="1:13" s="11" customFormat="1" ht="105.75" customHeight="1" x14ac:dyDescent="0.25">
      <c r="A65" s="59"/>
      <c r="B65" s="76"/>
      <c r="C65" s="55"/>
      <c r="D65" s="16" t="s">
        <v>10</v>
      </c>
      <c r="E65" s="21">
        <v>5300</v>
      </c>
      <c r="F65" s="21">
        <f>G65+H65+I65+J65+K65</f>
        <v>26500</v>
      </c>
      <c r="G65" s="21">
        <f>G67+G69+G71</f>
        <v>5300</v>
      </c>
      <c r="H65" s="21">
        <f t="shared" ref="H65:K65" si="40">H67+H69+H71</f>
        <v>5300</v>
      </c>
      <c r="I65" s="21">
        <f t="shared" si="40"/>
        <v>5300</v>
      </c>
      <c r="J65" s="21">
        <f t="shared" si="40"/>
        <v>5300</v>
      </c>
      <c r="K65" s="21">
        <f t="shared" si="40"/>
        <v>5300</v>
      </c>
      <c r="L65" s="55"/>
      <c r="M65" s="64"/>
    </row>
    <row r="66" spans="1:13" ht="15" customHeight="1" x14ac:dyDescent="0.25">
      <c r="A66" s="59">
        <v>23</v>
      </c>
      <c r="B66" s="80" t="s">
        <v>131</v>
      </c>
      <c r="C66" s="55" t="s">
        <v>85</v>
      </c>
      <c r="D66" s="17" t="s">
        <v>8</v>
      </c>
      <c r="E66" s="22">
        <v>200</v>
      </c>
      <c r="F66" s="22">
        <f t="shared" si="37"/>
        <v>1000</v>
      </c>
      <c r="G66" s="22">
        <f>G67</f>
        <v>200</v>
      </c>
      <c r="H66" s="22">
        <f t="shared" si="38"/>
        <v>200</v>
      </c>
      <c r="I66" s="22">
        <f t="shared" si="38"/>
        <v>200</v>
      </c>
      <c r="J66" s="22">
        <f t="shared" si="38"/>
        <v>200</v>
      </c>
      <c r="K66" s="22">
        <f t="shared" si="38"/>
        <v>200</v>
      </c>
      <c r="L66" s="55" t="s">
        <v>96</v>
      </c>
      <c r="M66" s="55"/>
    </row>
    <row r="67" spans="1:13" ht="61.5" customHeight="1" x14ac:dyDescent="0.25">
      <c r="A67" s="59"/>
      <c r="B67" s="80"/>
      <c r="C67" s="55"/>
      <c r="D67" s="17" t="s">
        <v>10</v>
      </c>
      <c r="E67" s="22">
        <v>200</v>
      </c>
      <c r="F67" s="22">
        <f t="shared" si="37"/>
        <v>1000</v>
      </c>
      <c r="G67" s="22">
        <v>200</v>
      </c>
      <c r="H67" s="22">
        <v>200</v>
      </c>
      <c r="I67" s="22">
        <v>200</v>
      </c>
      <c r="J67" s="22">
        <v>200</v>
      </c>
      <c r="K67" s="22">
        <v>200</v>
      </c>
      <c r="L67" s="55"/>
      <c r="M67" s="55"/>
    </row>
    <row r="68" spans="1:13" ht="15" customHeight="1" x14ac:dyDescent="0.25">
      <c r="A68" s="59">
        <v>24</v>
      </c>
      <c r="B68" s="56" t="s">
        <v>132</v>
      </c>
      <c r="C68" s="55" t="s">
        <v>85</v>
      </c>
      <c r="D68" s="17" t="s">
        <v>8</v>
      </c>
      <c r="E68" s="22">
        <v>600</v>
      </c>
      <c r="F68" s="22">
        <f t="shared" si="37"/>
        <v>3000</v>
      </c>
      <c r="G68" s="22">
        <f>G69</f>
        <v>600</v>
      </c>
      <c r="H68" s="22">
        <f t="shared" si="38"/>
        <v>600</v>
      </c>
      <c r="I68" s="22">
        <f t="shared" si="38"/>
        <v>600</v>
      </c>
      <c r="J68" s="22">
        <f t="shared" si="38"/>
        <v>600</v>
      </c>
      <c r="K68" s="22">
        <f t="shared" si="38"/>
        <v>600</v>
      </c>
      <c r="L68" s="55" t="s">
        <v>96</v>
      </c>
      <c r="M68" s="55"/>
    </row>
    <row r="69" spans="1:13" ht="45.75" customHeight="1" x14ac:dyDescent="0.25">
      <c r="A69" s="59"/>
      <c r="B69" s="56"/>
      <c r="C69" s="55"/>
      <c r="D69" s="17" t="s">
        <v>10</v>
      </c>
      <c r="E69" s="22">
        <v>600</v>
      </c>
      <c r="F69" s="22">
        <f t="shared" si="37"/>
        <v>3000</v>
      </c>
      <c r="G69" s="22">
        <v>600</v>
      </c>
      <c r="H69" s="22">
        <v>600</v>
      </c>
      <c r="I69" s="22">
        <v>600</v>
      </c>
      <c r="J69" s="22">
        <v>600</v>
      </c>
      <c r="K69" s="22">
        <v>600</v>
      </c>
      <c r="L69" s="55"/>
      <c r="M69" s="55"/>
    </row>
    <row r="70" spans="1:13" ht="15" customHeight="1" x14ac:dyDescent="0.25">
      <c r="A70" s="59">
        <v>25</v>
      </c>
      <c r="B70" s="62" t="s">
        <v>133</v>
      </c>
      <c r="C70" s="55" t="s">
        <v>85</v>
      </c>
      <c r="D70" s="17" t="s">
        <v>8</v>
      </c>
      <c r="E70" s="22">
        <v>4500</v>
      </c>
      <c r="F70" s="22">
        <f t="shared" si="37"/>
        <v>22500</v>
      </c>
      <c r="G70" s="22">
        <f>G71</f>
        <v>4500</v>
      </c>
      <c r="H70" s="22">
        <f t="shared" si="38"/>
        <v>4500</v>
      </c>
      <c r="I70" s="22">
        <f t="shared" si="38"/>
        <v>4500</v>
      </c>
      <c r="J70" s="22">
        <f t="shared" si="38"/>
        <v>4500</v>
      </c>
      <c r="K70" s="22">
        <f t="shared" si="38"/>
        <v>4500</v>
      </c>
      <c r="L70" s="55" t="s">
        <v>96</v>
      </c>
      <c r="M70" s="66"/>
    </row>
    <row r="71" spans="1:13" ht="27.75" customHeight="1" x14ac:dyDescent="0.25">
      <c r="A71" s="59"/>
      <c r="B71" s="62"/>
      <c r="C71" s="55"/>
      <c r="D71" s="17" t="s">
        <v>10</v>
      </c>
      <c r="E71" s="22">
        <v>4500</v>
      </c>
      <c r="F71" s="22">
        <f t="shared" si="37"/>
        <v>22500</v>
      </c>
      <c r="G71" s="22">
        <v>4500</v>
      </c>
      <c r="H71" s="22">
        <v>4500</v>
      </c>
      <c r="I71" s="22">
        <v>4500</v>
      </c>
      <c r="J71" s="22">
        <v>4500</v>
      </c>
      <c r="K71" s="22">
        <v>4500</v>
      </c>
      <c r="L71" s="55"/>
      <c r="M71" s="66"/>
    </row>
    <row r="72" spans="1:13" ht="21.75" customHeight="1" x14ac:dyDescent="0.25">
      <c r="A72" s="39" t="s">
        <v>91</v>
      </c>
      <c r="B72" s="40"/>
      <c r="C72" s="51" t="s">
        <v>85</v>
      </c>
      <c r="D72" s="16" t="s">
        <v>8</v>
      </c>
      <c r="E72" s="21">
        <f>SUM(E73)</f>
        <v>19840</v>
      </c>
      <c r="F72" s="21">
        <f>SUM(F73)</f>
        <v>99200</v>
      </c>
      <c r="G72" s="21">
        <f t="shared" ref="G72:K72" si="41">SUM(G73)</f>
        <v>19840</v>
      </c>
      <c r="H72" s="21">
        <f t="shared" si="41"/>
        <v>19840</v>
      </c>
      <c r="I72" s="21">
        <f t="shared" si="41"/>
        <v>19840</v>
      </c>
      <c r="J72" s="21">
        <f t="shared" si="41"/>
        <v>19840</v>
      </c>
      <c r="K72" s="21">
        <f t="shared" si="41"/>
        <v>19840</v>
      </c>
      <c r="L72" s="19"/>
      <c r="M72" s="19"/>
    </row>
    <row r="73" spans="1:13" ht="20.25" customHeight="1" x14ac:dyDescent="0.25">
      <c r="A73" s="41"/>
      <c r="B73" s="42"/>
      <c r="C73" s="53"/>
      <c r="D73" s="16" t="s">
        <v>10</v>
      </c>
      <c r="E73" s="21">
        <f>SUM(E47+E65)</f>
        <v>19840</v>
      </c>
      <c r="F73" s="21">
        <f t="shared" ref="F73:K73" si="42">SUM(F47+F65)</f>
        <v>99200</v>
      </c>
      <c r="G73" s="21">
        <f t="shared" si="42"/>
        <v>19840</v>
      </c>
      <c r="H73" s="21">
        <f t="shared" si="42"/>
        <v>19840</v>
      </c>
      <c r="I73" s="21">
        <f t="shared" si="42"/>
        <v>19840</v>
      </c>
      <c r="J73" s="21">
        <f t="shared" si="42"/>
        <v>19840</v>
      </c>
      <c r="K73" s="21">
        <f t="shared" si="42"/>
        <v>19840</v>
      </c>
      <c r="L73" s="19"/>
      <c r="M73" s="19"/>
    </row>
    <row r="74" spans="1:13" ht="15.75" customHeight="1" x14ac:dyDescent="0.25">
      <c r="A74" s="71" t="s">
        <v>15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</row>
    <row r="75" spans="1:13" s="11" customFormat="1" ht="15" customHeight="1" x14ac:dyDescent="0.25">
      <c r="A75" s="59">
        <v>26</v>
      </c>
      <c r="B75" s="75" t="s">
        <v>134</v>
      </c>
      <c r="C75" s="55" t="s">
        <v>85</v>
      </c>
      <c r="D75" s="16" t="s">
        <v>16</v>
      </c>
      <c r="E75" s="21">
        <v>920.75</v>
      </c>
      <c r="F75" s="21">
        <f>F78+F80+F82+F84+F86+F88+F90+F92+F94</f>
        <v>4603.75</v>
      </c>
      <c r="G75" s="21">
        <f t="shared" ref="G75:K75" si="43">G78+G80+G82+G84+G86+G88+G90+G92+G94</f>
        <v>920.75</v>
      </c>
      <c r="H75" s="21">
        <f t="shared" si="43"/>
        <v>920.75</v>
      </c>
      <c r="I75" s="21">
        <f t="shared" si="43"/>
        <v>920.75</v>
      </c>
      <c r="J75" s="21">
        <f t="shared" si="43"/>
        <v>920.75</v>
      </c>
      <c r="K75" s="21">
        <f t="shared" si="43"/>
        <v>920.75</v>
      </c>
      <c r="L75" s="67" t="s">
        <v>96</v>
      </c>
      <c r="M75" s="67" t="s">
        <v>103</v>
      </c>
    </row>
    <row r="76" spans="1:13" s="11" customFormat="1" ht="21" x14ac:dyDescent="0.25">
      <c r="A76" s="59"/>
      <c r="B76" s="76"/>
      <c r="C76" s="55"/>
      <c r="D76" s="16" t="s">
        <v>9</v>
      </c>
      <c r="E76" s="21">
        <v>920.75</v>
      </c>
      <c r="F76" s="21">
        <f>F95</f>
        <v>4603.75</v>
      </c>
      <c r="G76" s="21">
        <f t="shared" ref="G76:K76" si="44">G95</f>
        <v>920.75</v>
      </c>
      <c r="H76" s="21">
        <f t="shared" si="44"/>
        <v>920.75</v>
      </c>
      <c r="I76" s="21">
        <f t="shared" si="44"/>
        <v>920.75</v>
      </c>
      <c r="J76" s="21">
        <f t="shared" si="44"/>
        <v>920.75</v>
      </c>
      <c r="K76" s="21">
        <f t="shared" si="44"/>
        <v>920.75</v>
      </c>
      <c r="L76" s="68"/>
      <c r="M76" s="68"/>
    </row>
    <row r="77" spans="1:13" s="11" customFormat="1" ht="21" customHeight="1" x14ac:dyDescent="0.25">
      <c r="A77" s="59"/>
      <c r="B77" s="76"/>
      <c r="C77" s="55"/>
      <c r="D77" s="16" t="s">
        <v>10</v>
      </c>
      <c r="E77" s="21">
        <v>0</v>
      </c>
      <c r="F77" s="21">
        <f>F79+F81+F83+F85+F87+F89+F91+F93+F96</f>
        <v>0</v>
      </c>
      <c r="G77" s="21">
        <f t="shared" ref="G77:K77" si="45">G79+G81+G83+G85+G87+G89+G91+G93+G96</f>
        <v>0</v>
      </c>
      <c r="H77" s="21">
        <f t="shared" si="45"/>
        <v>0</v>
      </c>
      <c r="I77" s="21">
        <f t="shared" si="45"/>
        <v>0</v>
      </c>
      <c r="J77" s="21">
        <f t="shared" si="45"/>
        <v>0</v>
      </c>
      <c r="K77" s="21">
        <f t="shared" si="45"/>
        <v>0</v>
      </c>
      <c r="L77" s="68"/>
      <c r="M77" s="69"/>
    </row>
    <row r="78" spans="1:13" ht="15" customHeight="1" x14ac:dyDescent="0.25">
      <c r="A78" s="78">
        <v>27</v>
      </c>
      <c r="B78" s="62" t="s">
        <v>135</v>
      </c>
      <c r="C78" s="55" t="s">
        <v>85</v>
      </c>
      <c r="D78" s="17" t="s">
        <v>8</v>
      </c>
      <c r="E78" s="22">
        <v>0</v>
      </c>
      <c r="F78" s="22">
        <f t="shared" ref="F78:F96" si="46">G78+H78+I78+J78+K78</f>
        <v>0</v>
      </c>
      <c r="G78" s="22">
        <f>G79</f>
        <v>0</v>
      </c>
      <c r="H78" s="22">
        <f t="shared" ref="H78:K78" si="47">H79</f>
        <v>0</v>
      </c>
      <c r="I78" s="22">
        <f t="shared" si="47"/>
        <v>0</v>
      </c>
      <c r="J78" s="22">
        <f t="shared" si="47"/>
        <v>0</v>
      </c>
      <c r="K78" s="22">
        <f t="shared" si="47"/>
        <v>0</v>
      </c>
      <c r="L78" s="55" t="s">
        <v>96</v>
      </c>
      <c r="M78" s="66"/>
    </row>
    <row r="79" spans="1:13" ht="48.75" customHeight="1" x14ac:dyDescent="0.25">
      <c r="A79" s="79"/>
      <c r="B79" s="62"/>
      <c r="C79" s="55"/>
      <c r="D79" s="17" t="s">
        <v>10</v>
      </c>
      <c r="E79" s="22">
        <v>0</v>
      </c>
      <c r="F79" s="22">
        <f t="shared" si="46"/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55"/>
      <c r="M79" s="66"/>
    </row>
    <row r="80" spans="1:13" ht="15" customHeight="1" x14ac:dyDescent="0.25">
      <c r="A80" s="59">
        <v>28</v>
      </c>
      <c r="B80" s="62" t="s">
        <v>136</v>
      </c>
      <c r="C80" s="55" t="s">
        <v>85</v>
      </c>
      <c r="D80" s="17" t="s">
        <v>8</v>
      </c>
      <c r="E80" s="22">
        <v>0</v>
      </c>
      <c r="F80" s="22">
        <f t="shared" si="46"/>
        <v>0</v>
      </c>
      <c r="G80" s="22">
        <f>G81</f>
        <v>0</v>
      </c>
      <c r="H80" s="22">
        <f t="shared" ref="H80:K92" si="48">H81</f>
        <v>0</v>
      </c>
      <c r="I80" s="22">
        <f t="shared" si="48"/>
        <v>0</v>
      </c>
      <c r="J80" s="22">
        <f t="shared" si="48"/>
        <v>0</v>
      </c>
      <c r="K80" s="22">
        <f t="shared" si="48"/>
        <v>0</v>
      </c>
      <c r="L80" s="55" t="s">
        <v>96</v>
      </c>
      <c r="M80" s="66"/>
    </row>
    <row r="81" spans="1:14" ht="46.5" customHeight="1" x14ac:dyDescent="0.25">
      <c r="A81" s="59"/>
      <c r="B81" s="62"/>
      <c r="C81" s="55"/>
      <c r="D81" s="17" t="s">
        <v>10</v>
      </c>
      <c r="E81" s="22">
        <v>0</v>
      </c>
      <c r="F81" s="22">
        <f t="shared" si="46"/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55" t="s">
        <v>96</v>
      </c>
      <c r="M81" s="66"/>
    </row>
    <row r="82" spans="1:14" ht="15" customHeight="1" x14ac:dyDescent="0.25">
      <c r="A82" s="59">
        <v>29</v>
      </c>
      <c r="B82" s="77" t="s">
        <v>137</v>
      </c>
      <c r="C82" s="55" t="s">
        <v>85</v>
      </c>
      <c r="D82" s="17" t="s">
        <v>16</v>
      </c>
      <c r="E82" s="22">
        <v>0</v>
      </c>
      <c r="F82" s="22">
        <f t="shared" si="46"/>
        <v>0</v>
      </c>
      <c r="G82" s="22">
        <f>G83</f>
        <v>0</v>
      </c>
      <c r="H82" s="22">
        <f t="shared" si="48"/>
        <v>0</v>
      </c>
      <c r="I82" s="22">
        <f t="shared" si="48"/>
        <v>0</v>
      </c>
      <c r="J82" s="22">
        <f t="shared" si="48"/>
        <v>0</v>
      </c>
      <c r="K82" s="22">
        <f t="shared" si="48"/>
        <v>0</v>
      </c>
      <c r="L82" s="55" t="s">
        <v>96</v>
      </c>
      <c r="M82" s="55"/>
    </row>
    <row r="83" spans="1:14" ht="28.5" customHeight="1" x14ac:dyDescent="0.25">
      <c r="A83" s="59"/>
      <c r="B83" s="77"/>
      <c r="C83" s="55"/>
      <c r="D83" s="17" t="s">
        <v>10</v>
      </c>
      <c r="E83" s="22">
        <v>0</v>
      </c>
      <c r="F83" s="22">
        <f t="shared" si="46"/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55" t="s">
        <v>96</v>
      </c>
      <c r="M83" s="55"/>
    </row>
    <row r="84" spans="1:14" ht="15" customHeight="1" x14ac:dyDescent="0.25">
      <c r="A84" s="59">
        <v>30</v>
      </c>
      <c r="B84" s="62" t="s">
        <v>138</v>
      </c>
      <c r="C84" s="55" t="s">
        <v>85</v>
      </c>
      <c r="D84" s="17" t="s">
        <v>16</v>
      </c>
      <c r="E84" s="22">
        <v>0</v>
      </c>
      <c r="F84" s="22">
        <f t="shared" si="46"/>
        <v>0</v>
      </c>
      <c r="G84" s="22">
        <f>G85</f>
        <v>0</v>
      </c>
      <c r="H84" s="22">
        <f t="shared" si="48"/>
        <v>0</v>
      </c>
      <c r="I84" s="22">
        <f t="shared" si="48"/>
        <v>0</v>
      </c>
      <c r="J84" s="22">
        <f t="shared" si="48"/>
        <v>0</v>
      </c>
      <c r="K84" s="22">
        <f t="shared" si="48"/>
        <v>0</v>
      </c>
      <c r="L84" s="55" t="s">
        <v>96</v>
      </c>
      <c r="M84" s="55"/>
    </row>
    <row r="85" spans="1:14" ht="58.5" customHeight="1" x14ac:dyDescent="0.25">
      <c r="A85" s="59"/>
      <c r="B85" s="62"/>
      <c r="C85" s="55"/>
      <c r="D85" s="17" t="s">
        <v>10</v>
      </c>
      <c r="E85" s="22">
        <v>0</v>
      </c>
      <c r="F85" s="22">
        <f t="shared" si="46"/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55" t="s">
        <v>96</v>
      </c>
      <c r="M85" s="55"/>
    </row>
    <row r="86" spans="1:14" ht="15" customHeight="1" x14ac:dyDescent="0.25">
      <c r="A86" s="59">
        <v>31</v>
      </c>
      <c r="B86" s="62" t="s">
        <v>139</v>
      </c>
      <c r="C86" s="55" t="s">
        <v>85</v>
      </c>
      <c r="D86" s="17" t="s">
        <v>16</v>
      </c>
      <c r="E86" s="22">
        <v>0</v>
      </c>
      <c r="F86" s="22">
        <f t="shared" si="46"/>
        <v>0</v>
      </c>
      <c r="G86" s="22">
        <f>G87</f>
        <v>0</v>
      </c>
      <c r="H86" s="22">
        <f t="shared" si="48"/>
        <v>0</v>
      </c>
      <c r="I86" s="22">
        <f t="shared" si="48"/>
        <v>0</v>
      </c>
      <c r="J86" s="22">
        <f t="shared" si="48"/>
        <v>0</v>
      </c>
      <c r="K86" s="22">
        <f t="shared" si="48"/>
        <v>0</v>
      </c>
      <c r="L86" s="55" t="s">
        <v>96</v>
      </c>
      <c r="M86" s="55"/>
    </row>
    <row r="87" spans="1:14" ht="44.25" customHeight="1" x14ac:dyDescent="0.25">
      <c r="A87" s="59"/>
      <c r="B87" s="62"/>
      <c r="C87" s="55"/>
      <c r="D87" s="17" t="s">
        <v>10</v>
      </c>
      <c r="E87" s="22">
        <v>0</v>
      </c>
      <c r="F87" s="22">
        <f t="shared" si="46"/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55" t="s">
        <v>96</v>
      </c>
      <c r="M87" s="55"/>
    </row>
    <row r="88" spans="1:14" ht="15" customHeight="1" x14ac:dyDescent="0.25">
      <c r="A88" s="59">
        <v>31</v>
      </c>
      <c r="B88" s="62" t="s">
        <v>140</v>
      </c>
      <c r="C88" s="55" t="s">
        <v>85</v>
      </c>
      <c r="D88" s="17" t="s">
        <v>8</v>
      </c>
      <c r="E88" s="22">
        <v>0</v>
      </c>
      <c r="F88" s="22">
        <f t="shared" si="46"/>
        <v>0</v>
      </c>
      <c r="G88" s="22">
        <f>G89</f>
        <v>0</v>
      </c>
      <c r="H88" s="22">
        <f t="shared" si="48"/>
        <v>0</v>
      </c>
      <c r="I88" s="22">
        <f t="shared" si="48"/>
        <v>0</v>
      </c>
      <c r="J88" s="22">
        <f t="shared" si="48"/>
        <v>0</v>
      </c>
      <c r="K88" s="22">
        <f t="shared" si="48"/>
        <v>0</v>
      </c>
      <c r="L88" s="55" t="s">
        <v>96</v>
      </c>
      <c r="M88" s="66"/>
    </row>
    <row r="89" spans="1:14" ht="60.75" customHeight="1" x14ac:dyDescent="0.25">
      <c r="A89" s="59"/>
      <c r="B89" s="62"/>
      <c r="C89" s="55"/>
      <c r="D89" s="17" t="s">
        <v>10</v>
      </c>
      <c r="E89" s="22">
        <v>0</v>
      </c>
      <c r="F89" s="22">
        <f t="shared" si="46"/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55" t="s">
        <v>96</v>
      </c>
      <c r="M89" s="66"/>
    </row>
    <row r="90" spans="1:14" ht="15" customHeight="1" x14ac:dyDescent="0.25">
      <c r="A90" s="59">
        <v>32</v>
      </c>
      <c r="B90" s="62" t="s">
        <v>141</v>
      </c>
      <c r="C90" s="55" t="s">
        <v>85</v>
      </c>
      <c r="D90" s="17" t="s">
        <v>8</v>
      </c>
      <c r="E90" s="22">
        <v>0</v>
      </c>
      <c r="F90" s="22">
        <f t="shared" si="46"/>
        <v>0</v>
      </c>
      <c r="G90" s="22">
        <f>G91</f>
        <v>0</v>
      </c>
      <c r="H90" s="22">
        <f t="shared" si="48"/>
        <v>0</v>
      </c>
      <c r="I90" s="22">
        <f t="shared" si="48"/>
        <v>0</v>
      </c>
      <c r="J90" s="22">
        <f t="shared" si="48"/>
        <v>0</v>
      </c>
      <c r="K90" s="22">
        <f t="shared" si="48"/>
        <v>0</v>
      </c>
      <c r="L90" s="55" t="s">
        <v>96</v>
      </c>
      <c r="M90" s="66"/>
    </row>
    <row r="91" spans="1:14" ht="59.25" customHeight="1" x14ac:dyDescent="0.25">
      <c r="A91" s="59"/>
      <c r="B91" s="62"/>
      <c r="C91" s="55"/>
      <c r="D91" s="17" t="s">
        <v>10</v>
      </c>
      <c r="E91" s="22">
        <v>0</v>
      </c>
      <c r="F91" s="22">
        <f t="shared" si="46"/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55" t="s">
        <v>96</v>
      </c>
      <c r="M91" s="66"/>
    </row>
    <row r="92" spans="1:14" ht="15" customHeight="1" x14ac:dyDescent="0.25">
      <c r="A92" s="59">
        <v>33</v>
      </c>
      <c r="B92" s="62" t="s">
        <v>142</v>
      </c>
      <c r="C92" s="55" t="s">
        <v>85</v>
      </c>
      <c r="D92" s="17" t="s">
        <v>8</v>
      </c>
      <c r="E92" s="22">
        <v>0</v>
      </c>
      <c r="F92" s="22">
        <f t="shared" si="46"/>
        <v>0</v>
      </c>
      <c r="G92" s="22">
        <f>G93</f>
        <v>0</v>
      </c>
      <c r="H92" s="22">
        <f t="shared" si="48"/>
        <v>0</v>
      </c>
      <c r="I92" s="22">
        <f t="shared" si="48"/>
        <v>0</v>
      </c>
      <c r="J92" s="22">
        <f t="shared" si="48"/>
        <v>0</v>
      </c>
      <c r="K92" s="22">
        <f t="shared" si="48"/>
        <v>0</v>
      </c>
      <c r="L92" s="55" t="s">
        <v>96</v>
      </c>
      <c r="M92" s="66"/>
    </row>
    <row r="93" spans="1:14" ht="104.25" customHeight="1" x14ac:dyDescent="0.25">
      <c r="A93" s="59"/>
      <c r="B93" s="62"/>
      <c r="C93" s="55"/>
      <c r="D93" s="17" t="s">
        <v>10</v>
      </c>
      <c r="E93" s="22">
        <v>0</v>
      </c>
      <c r="F93" s="22">
        <f t="shared" si="46"/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55" t="s">
        <v>96</v>
      </c>
      <c r="M93" s="66"/>
    </row>
    <row r="94" spans="1:14" ht="15" customHeight="1" x14ac:dyDescent="0.25">
      <c r="A94" s="59">
        <v>34</v>
      </c>
      <c r="B94" s="62" t="s">
        <v>143</v>
      </c>
      <c r="C94" s="55" t="s">
        <v>85</v>
      </c>
      <c r="D94" s="17" t="s">
        <v>8</v>
      </c>
      <c r="E94" s="22">
        <v>920.75</v>
      </c>
      <c r="F94" s="22">
        <f t="shared" si="46"/>
        <v>4603.75</v>
      </c>
      <c r="G94" s="22">
        <f>G96+G95</f>
        <v>920.75</v>
      </c>
      <c r="H94" s="22">
        <f t="shared" ref="H94:K94" si="49">H96+H95</f>
        <v>920.75</v>
      </c>
      <c r="I94" s="22">
        <f t="shared" si="49"/>
        <v>920.75</v>
      </c>
      <c r="J94" s="22">
        <f t="shared" si="49"/>
        <v>920.75</v>
      </c>
      <c r="K94" s="22">
        <f t="shared" si="49"/>
        <v>920.75</v>
      </c>
      <c r="L94" s="55" t="s">
        <v>96</v>
      </c>
      <c r="M94" s="67"/>
    </row>
    <row r="95" spans="1:14" ht="72" customHeight="1" x14ac:dyDescent="0.25">
      <c r="A95" s="59"/>
      <c r="B95" s="62"/>
      <c r="C95" s="55"/>
      <c r="D95" s="17" t="s">
        <v>9</v>
      </c>
      <c r="E95" s="22">
        <v>920.75</v>
      </c>
      <c r="F95" s="22">
        <f t="shared" si="46"/>
        <v>4603.75</v>
      </c>
      <c r="G95" s="22">
        <v>920.75</v>
      </c>
      <c r="H95" s="22">
        <v>920.75</v>
      </c>
      <c r="I95" s="22">
        <v>920.75</v>
      </c>
      <c r="J95" s="22">
        <v>920.75</v>
      </c>
      <c r="K95" s="22">
        <v>920.75</v>
      </c>
      <c r="L95" s="55" t="s">
        <v>96</v>
      </c>
      <c r="M95" s="68"/>
    </row>
    <row r="96" spans="1:14" ht="84.75" customHeight="1" x14ac:dyDescent="0.25">
      <c r="A96" s="59"/>
      <c r="B96" s="62"/>
      <c r="C96" s="55"/>
      <c r="D96" s="17" t="s">
        <v>10</v>
      </c>
      <c r="E96" s="22">
        <v>0</v>
      </c>
      <c r="F96" s="22">
        <f t="shared" si="46"/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55"/>
      <c r="M96" s="69"/>
      <c r="N96" s="3"/>
    </row>
    <row r="97" spans="1:14" s="11" customFormat="1" ht="18.75" customHeight="1" x14ac:dyDescent="0.25">
      <c r="A97" s="59">
        <v>35</v>
      </c>
      <c r="B97" s="54" t="s">
        <v>144</v>
      </c>
      <c r="C97" s="55" t="s">
        <v>85</v>
      </c>
      <c r="D97" s="16" t="s">
        <v>8</v>
      </c>
      <c r="E97" s="21">
        <v>0</v>
      </c>
      <c r="F97" s="21">
        <f>F99</f>
        <v>0</v>
      </c>
      <c r="G97" s="21">
        <f t="shared" ref="G97:K97" si="50">G99</f>
        <v>0</v>
      </c>
      <c r="H97" s="21">
        <f t="shared" si="50"/>
        <v>0</v>
      </c>
      <c r="I97" s="21">
        <f t="shared" si="50"/>
        <v>0</v>
      </c>
      <c r="J97" s="21">
        <f t="shared" si="50"/>
        <v>0</v>
      </c>
      <c r="K97" s="21">
        <f t="shared" si="50"/>
        <v>0</v>
      </c>
      <c r="L97" s="55" t="s">
        <v>96</v>
      </c>
      <c r="M97" s="63" t="s">
        <v>108</v>
      </c>
      <c r="N97" s="12"/>
    </row>
    <row r="98" spans="1:14" s="11" customFormat="1" ht="151.5" customHeight="1" x14ac:dyDescent="0.25">
      <c r="A98" s="59"/>
      <c r="B98" s="54"/>
      <c r="C98" s="55"/>
      <c r="D98" s="16" t="s">
        <v>10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55"/>
      <c r="M98" s="64"/>
      <c r="N98" s="12"/>
    </row>
    <row r="99" spans="1:14" ht="18.75" x14ac:dyDescent="0.25">
      <c r="A99" s="59">
        <v>36</v>
      </c>
      <c r="B99" s="62" t="s">
        <v>17</v>
      </c>
      <c r="C99" s="55" t="s">
        <v>85</v>
      </c>
      <c r="D99" s="17" t="s">
        <v>8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55" t="s">
        <v>96</v>
      </c>
      <c r="M99" s="66"/>
      <c r="N99" s="3"/>
    </row>
    <row r="100" spans="1:14" ht="27" customHeight="1" x14ac:dyDescent="0.25">
      <c r="A100" s="59"/>
      <c r="B100" s="62"/>
      <c r="C100" s="55"/>
      <c r="D100" s="17" t="s">
        <v>10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55"/>
      <c r="M100" s="66"/>
      <c r="N100" s="3"/>
    </row>
    <row r="101" spans="1:14" s="11" customFormat="1" ht="18.75" customHeight="1" x14ac:dyDescent="0.25">
      <c r="A101" s="59">
        <v>37</v>
      </c>
      <c r="B101" s="54" t="s">
        <v>145</v>
      </c>
      <c r="C101" s="55" t="s">
        <v>85</v>
      </c>
      <c r="D101" s="16" t="s">
        <v>8</v>
      </c>
      <c r="E101" s="21">
        <v>300</v>
      </c>
      <c r="F101" s="21">
        <f>F103</f>
        <v>1500</v>
      </c>
      <c r="G101" s="21">
        <f t="shared" ref="G101:K102" si="51">G103</f>
        <v>300</v>
      </c>
      <c r="H101" s="21">
        <f t="shared" si="51"/>
        <v>300</v>
      </c>
      <c r="I101" s="21">
        <f t="shared" si="51"/>
        <v>300</v>
      </c>
      <c r="J101" s="21">
        <f t="shared" si="51"/>
        <v>300</v>
      </c>
      <c r="K101" s="21">
        <f t="shared" si="51"/>
        <v>300</v>
      </c>
      <c r="L101" s="55" t="s">
        <v>96</v>
      </c>
      <c r="M101" s="63" t="s">
        <v>104</v>
      </c>
      <c r="N101" s="12"/>
    </row>
    <row r="102" spans="1:14" s="11" customFormat="1" ht="39" customHeight="1" x14ac:dyDescent="0.25">
      <c r="A102" s="59"/>
      <c r="B102" s="54"/>
      <c r="C102" s="55"/>
      <c r="D102" s="16" t="s">
        <v>10</v>
      </c>
      <c r="E102" s="21">
        <v>300</v>
      </c>
      <c r="F102" s="21">
        <f>F104</f>
        <v>1500</v>
      </c>
      <c r="G102" s="21">
        <f t="shared" si="51"/>
        <v>300</v>
      </c>
      <c r="H102" s="21">
        <f t="shared" si="51"/>
        <v>300</v>
      </c>
      <c r="I102" s="21">
        <f t="shared" si="51"/>
        <v>300</v>
      </c>
      <c r="J102" s="21">
        <f t="shared" si="51"/>
        <v>300</v>
      </c>
      <c r="K102" s="21">
        <f t="shared" si="51"/>
        <v>300</v>
      </c>
      <c r="L102" s="55"/>
      <c r="M102" s="64"/>
      <c r="N102" s="12"/>
    </row>
    <row r="103" spans="1:14" ht="17.25" customHeight="1" x14ac:dyDescent="0.25">
      <c r="A103" s="59">
        <v>38</v>
      </c>
      <c r="B103" s="56" t="s">
        <v>146</v>
      </c>
      <c r="C103" s="55" t="s">
        <v>85</v>
      </c>
      <c r="D103" s="17" t="s">
        <v>8</v>
      </c>
      <c r="E103" s="22">
        <v>300</v>
      </c>
      <c r="F103" s="22">
        <f>G103+H103+I103+J103+K103</f>
        <v>1500</v>
      </c>
      <c r="G103" s="22">
        <f>G104</f>
        <v>300</v>
      </c>
      <c r="H103" s="22">
        <f t="shared" ref="H103:K103" si="52">H104</f>
        <v>300</v>
      </c>
      <c r="I103" s="22">
        <f t="shared" si="52"/>
        <v>300</v>
      </c>
      <c r="J103" s="22">
        <f t="shared" si="52"/>
        <v>300</v>
      </c>
      <c r="K103" s="22">
        <f t="shared" si="52"/>
        <v>300</v>
      </c>
      <c r="L103" s="55" t="s">
        <v>96</v>
      </c>
      <c r="M103" s="66"/>
    </row>
    <row r="104" spans="1:14" ht="48" customHeight="1" x14ac:dyDescent="0.25">
      <c r="A104" s="59"/>
      <c r="B104" s="56"/>
      <c r="C104" s="55"/>
      <c r="D104" s="17" t="s">
        <v>10</v>
      </c>
      <c r="E104" s="22">
        <v>300</v>
      </c>
      <c r="F104" s="22">
        <f>G104+H104+I104+J104+K104</f>
        <v>1500</v>
      </c>
      <c r="G104" s="22">
        <v>300</v>
      </c>
      <c r="H104" s="22">
        <v>300</v>
      </c>
      <c r="I104" s="22">
        <v>300</v>
      </c>
      <c r="J104" s="22">
        <v>300</v>
      </c>
      <c r="K104" s="22">
        <v>300</v>
      </c>
      <c r="L104" s="55"/>
      <c r="M104" s="66"/>
    </row>
    <row r="105" spans="1:14" ht="28.5" customHeight="1" x14ac:dyDescent="0.25">
      <c r="A105" s="45" t="s">
        <v>92</v>
      </c>
      <c r="B105" s="46"/>
      <c r="C105" s="51" t="s">
        <v>85</v>
      </c>
      <c r="D105" s="16" t="s">
        <v>8</v>
      </c>
      <c r="E105" s="21">
        <f>SUM(E106:E107)</f>
        <v>1220.75</v>
      </c>
      <c r="F105" s="21">
        <f>SUM(F106:F107)</f>
        <v>6103.75</v>
      </c>
      <c r="G105" s="21">
        <f>SUM(G106:G107)</f>
        <v>1220.75</v>
      </c>
      <c r="H105" s="21">
        <f t="shared" ref="H105:K105" si="53">SUM(H106:H107)</f>
        <v>1220.75</v>
      </c>
      <c r="I105" s="21">
        <f t="shared" si="53"/>
        <v>1220.75</v>
      </c>
      <c r="J105" s="21">
        <f t="shared" si="53"/>
        <v>1220.75</v>
      </c>
      <c r="K105" s="21">
        <f t="shared" si="53"/>
        <v>1220.75</v>
      </c>
      <c r="L105" s="19"/>
      <c r="M105" s="19"/>
    </row>
    <row r="106" spans="1:14" ht="28.5" customHeight="1" x14ac:dyDescent="0.25">
      <c r="A106" s="47"/>
      <c r="B106" s="48"/>
      <c r="C106" s="52"/>
      <c r="D106" s="16" t="s">
        <v>9</v>
      </c>
      <c r="E106" s="21">
        <f>SUM(E76)</f>
        <v>920.75</v>
      </c>
      <c r="F106" s="21">
        <f t="shared" ref="F106:K106" si="54">SUM(F76)</f>
        <v>4603.75</v>
      </c>
      <c r="G106" s="21">
        <f t="shared" si="54"/>
        <v>920.75</v>
      </c>
      <c r="H106" s="21">
        <f t="shared" si="54"/>
        <v>920.75</v>
      </c>
      <c r="I106" s="21">
        <f t="shared" si="54"/>
        <v>920.75</v>
      </c>
      <c r="J106" s="21">
        <f t="shared" si="54"/>
        <v>920.75</v>
      </c>
      <c r="K106" s="21">
        <f t="shared" si="54"/>
        <v>920.75</v>
      </c>
      <c r="L106" s="19"/>
      <c r="M106" s="19"/>
    </row>
    <row r="107" spans="1:14" ht="27" customHeight="1" x14ac:dyDescent="0.25">
      <c r="A107" s="49"/>
      <c r="B107" s="50"/>
      <c r="C107" s="53"/>
      <c r="D107" s="16" t="s">
        <v>10</v>
      </c>
      <c r="E107" s="21">
        <f>SUM(E102)</f>
        <v>300</v>
      </c>
      <c r="F107" s="21">
        <f t="shared" ref="F107:K107" si="55">SUM(F102)</f>
        <v>1500</v>
      </c>
      <c r="G107" s="21">
        <f t="shared" si="55"/>
        <v>300</v>
      </c>
      <c r="H107" s="21">
        <f t="shared" si="55"/>
        <v>300</v>
      </c>
      <c r="I107" s="21">
        <f t="shared" si="55"/>
        <v>300</v>
      </c>
      <c r="J107" s="21">
        <f t="shared" si="55"/>
        <v>300</v>
      </c>
      <c r="K107" s="21">
        <f t="shared" si="55"/>
        <v>300</v>
      </c>
      <c r="L107" s="19"/>
      <c r="M107" s="19"/>
    </row>
    <row r="108" spans="1:14" ht="16.5" customHeight="1" x14ac:dyDescent="0.25">
      <c r="A108" s="60" t="s">
        <v>93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</row>
    <row r="109" spans="1:14" s="11" customFormat="1" ht="15" customHeight="1" x14ac:dyDescent="0.25">
      <c r="A109" s="59">
        <v>39</v>
      </c>
      <c r="B109" s="75" t="s">
        <v>147</v>
      </c>
      <c r="C109" s="55" t="s">
        <v>85</v>
      </c>
      <c r="D109" s="27" t="s">
        <v>8</v>
      </c>
      <c r="E109" s="23">
        <v>25612.7</v>
      </c>
      <c r="F109" s="23">
        <f>F111+F113+F115+F117+F119</f>
        <v>128063.5</v>
      </c>
      <c r="G109" s="23">
        <f t="shared" ref="G109:K109" si="56">G111+G113+G115+G117+G119</f>
        <v>25612.7</v>
      </c>
      <c r="H109" s="23">
        <f t="shared" si="56"/>
        <v>25612.7</v>
      </c>
      <c r="I109" s="23">
        <f t="shared" si="56"/>
        <v>25612.7</v>
      </c>
      <c r="J109" s="23">
        <f t="shared" si="56"/>
        <v>25612.7</v>
      </c>
      <c r="K109" s="23">
        <f t="shared" si="56"/>
        <v>25612.7</v>
      </c>
      <c r="L109" s="55" t="s">
        <v>97</v>
      </c>
      <c r="M109" s="63" t="s">
        <v>107</v>
      </c>
    </row>
    <row r="110" spans="1:14" s="11" customFormat="1" ht="91.5" customHeight="1" x14ac:dyDescent="0.25">
      <c r="A110" s="59"/>
      <c r="B110" s="76"/>
      <c r="C110" s="55"/>
      <c r="D110" s="27" t="s">
        <v>10</v>
      </c>
      <c r="E110" s="23">
        <v>25612.7</v>
      </c>
      <c r="F110" s="23">
        <f>F112+F114+F116+F118+F120</f>
        <v>128063.5</v>
      </c>
      <c r="G110" s="23">
        <f t="shared" ref="G110:K110" si="57">G112+G114+G116+G118+G120</f>
        <v>25612.7</v>
      </c>
      <c r="H110" s="23">
        <f t="shared" si="57"/>
        <v>25612.7</v>
      </c>
      <c r="I110" s="23">
        <f t="shared" si="57"/>
        <v>25612.7</v>
      </c>
      <c r="J110" s="23">
        <f t="shared" si="57"/>
        <v>25612.7</v>
      </c>
      <c r="K110" s="23">
        <f t="shared" si="57"/>
        <v>25612.7</v>
      </c>
      <c r="L110" s="55"/>
      <c r="M110" s="64"/>
      <c r="N110" s="12"/>
    </row>
    <row r="111" spans="1:14" ht="18.75" x14ac:dyDescent="0.25">
      <c r="A111" s="59">
        <v>42</v>
      </c>
      <c r="B111" s="56" t="s">
        <v>148</v>
      </c>
      <c r="C111" s="55" t="s">
        <v>85</v>
      </c>
      <c r="D111" s="28" t="s">
        <v>8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55" t="s">
        <v>97</v>
      </c>
      <c r="M111" s="55"/>
      <c r="N111" s="3"/>
    </row>
    <row r="112" spans="1:14" ht="44.25" customHeight="1" x14ac:dyDescent="0.25">
      <c r="A112" s="59"/>
      <c r="B112" s="56"/>
      <c r="C112" s="55"/>
      <c r="D112" s="28" t="s">
        <v>10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55"/>
      <c r="M112" s="55"/>
      <c r="N112" s="3"/>
    </row>
    <row r="113" spans="1:14" ht="18.75" x14ac:dyDescent="0.25">
      <c r="A113" s="59">
        <v>43</v>
      </c>
      <c r="B113" s="56" t="s">
        <v>149</v>
      </c>
      <c r="C113" s="55" t="s">
        <v>85</v>
      </c>
      <c r="D113" s="28" t="s">
        <v>8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55" t="s">
        <v>97</v>
      </c>
      <c r="M113" s="55"/>
      <c r="N113" s="3"/>
    </row>
    <row r="114" spans="1:14" ht="56.25" customHeight="1" x14ac:dyDescent="0.25">
      <c r="A114" s="59"/>
      <c r="B114" s="56"/>
      <c r="C114" s="55"/>
      <c r="D114" s="28" t="s">
        <v>10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55"/>
      <c r="M114" s="55"/>
      <c r="N114" s="3"/>
    </row>
    <row r="115" spans="1:14" ht="18.75" x14ac:dyDescent="0.25">
      <c r="A115" s="59">
        <v>44</v>
      </c>
      <c r="B115" s="56" t="s">
        <v>150</v>
      </c>
      <c r="C115" s="55" t="s">
        <v>85</v>
      </c>
      <c r="D115" s="28" t="s">
        <v>8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55" t="s">
        <v>97</v>
      </c>
      <c r="M115" s="55"/>
      <c r="N115" s="3"/>
    </row>
    <row r="116" spans="1:14" ht="24" x14ac:dyDescent="0.25">
      <c r="A116" s="59"/>
      <c r="B116" s="56"/>
      <c r="C116" s="55"/>
      <c r="D116" s="28" t="s">
        <v>10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55"/>
      <c r="M116" s="55"/>
      <c r="N116" s="3"/>
    </row>
    <row r="117" spans="1:14" ht="18.75" customHeight="1" x14ac:dyDescent="0.25">
      <c r="A117" s="59">
        <v>45</v>
      </c>
      <c r="B117" s="56" t="s">
        <v>151</v>
      </c>
      <c r="C117" s="55" t="s">
        <v>85</v>
      </c>
      <c r="D117" s="28" t="s">
        <v>8</v>
      </c>
      <c r="E117" s="24">
        <v>25612.7</v>
      </c>
      <c r="F117" s="24">
        <f>G117+H117+I117+J117+K117</f>
        <v>128063.5</v>
      </c>
      <c r="G117" s="24">
        <f>G118</f>
        <v>25612.7</v>
      </c>
      <c r="H117" s="24">
        <f t="shared" ref="H117:K117" si="58">H118</f>
        <v>25612.7</v>
      </c>
      <c r="I117" s="24">
        <f t="shared" si="58"/>
        <v>25612.7</v>
      </c>
      <c r="J117" s="24">
        <f t="shared" si="58"/>
        <v>25612.7</v>
      </c>
      <c r="K117" s="24">
        <f t="shared" si="58"/>
        <v>25612.7</v>
      </c>
      <c r="L117" s="55" t="s">
        <v>97</v>
      </c>
      <c r="M117" s="55"/>
      <c r="N117" s="3"/>
    </row>
    <row r="118" spans="1:14" ht="24" x14ac:dyDescent="0.25">
      <c r="A118" s="59"/>
      <c r="B118" s="56"/>
      <c r="C118" s="55"/>
      <c r="D118" s="28" t="s">
        <v>10</v>
      </c>
      <c r="E118" s="24">
        <v>25612.7</v>
      </c>
      <c r="F118" s="24">
        <f>G118+H118+I118+J118+K118</f>
        <v>128063.5</v>
      </c>
      <c r="G118" s="24">
        <v>25612.7</v>
      </c>
      <c r="H118" s="24">
        <v>25612.7</v>
      </c>
      <c r="I118" s="24">
        <v>25612.7</v>
      </c>
      <c r="J118" s="24">
        <v>25612.7</v>
      </c>
      <c r="K118" s="24">
        <v>25612.7</v>
      </c>
      <c r="L118" s="55"/>
      <c r="M118" s="55"/>
      <c r="N118" s="3"/>
    </row>
    <row r="119" spans="1:14" ht="21.75" customHeight="1" x14ac:dyDescent="0.25">
      <c r="A119" s="59">
        <v>46</v>
      </c>
      <c r="B119" s="56" t="s">
        <v>152</v>
      </c>
      <c r="C119" s="55" t="s">
        <v>85</v>
      </c>
      <c r="D119" s="28" t="s">
        <v>8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55" t="s">
        <v>97</v>
      </c>
      <c r="M119" s="55"/>
      <c r="N119" s="3"/>
    </row>
    <row r="120" spans="1:14" ht="43.5" customHeight="1" x14ac:dyDescent="0.25">
      <c r="A120" s="59"/>
      <c r="B120" s="56"/>
      <c r="C120" s="55"/>
      <c r="D120" s="28" t="s">
        <v>10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55"/>
      <c r="M120" s="55"/>
      <c r="N120" s="3"/>
    </row>
    <row r="121" spans="1:14" s="11" customFormat="1" ht="18.75" customHeight="1" x14ac:dyDescent="0.25">
      <c r="A121" s="59">
        <v>47</v>
      </c>
      <c r="B121" s="73" t="s">
        <v>153</v>
      </c>
      <c r="C121" s="55" t="s">
        <v>85</v>
      </c>
      <c r="D121" s="27" t="s">
        <v>8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55" t="s">
        <v>97</v>
      </c>
      <c r="M121" s="63" t="s">
        <v>105</v>
      </c>
      <c r="N121" s="12"/>
    </row>
    <row r="122" spans="1:14" s="11" customFormat="1" ht="177.75" customHeight="1" x14ac:dyDescent="0.25">
      <c r="A122" s="59"/>
      <c r="B122" s="74"/>
      <c r="C122" s="55"/>
      <c r="D122" s="27" t="s">
        <v>10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55"/>
      <c r="M122" s="64"/>
      <c r="N122" s="12"/>
    </row>
    <row r="123" spans="1:14" ht="18.75" customHeight="1" x14ac:dyDescent="0.25">
      <c r="A123" s="59">
        <v>48</v>
      </c>
      <c r="B123" s="57" t="s">
        <v>164</v>
      </c>
      <c r="C123" s="55" t="s">
        <v>85</v>
      </c>
      <c r="D123" s="28" t="s">
        <v>8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55" t="s">
        <v>97</v>
      </c>
      <c r="M123" s="55"/>
      <c r="N123" s="3"/>
    </row>
    <row r="124" spans="1:14" ht="24" x14ac:dyDescent="0.25">
      <c r="A124" s="59"/>
      <c r="B124" s="58"/>
      <c r="C124" s="55"/>
      <c r="D124" s="28" t="s">
        <v>10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55"/>
      <c r="M124" s="55"/>
      <c r="N124" s="3"/>
    </row>
    <row r="125" spans="1:14" ht="18.75" customHeight="1" x14ac:dyDescent="0.25">
      <c r="A125" s="59">
        <v>49</v>
      </c>
      <c r="B125" s="57" t="s">
        <v>163</v>
      </c>
      <c r="C125" s="55" t="s">
        <v>85</v>
      </c>
      <c r="D125" s="28" t="s">
        <v>8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55" t="s">
        <v>97</v>
      </c>
      <c r="M125" s="55"/>
      <c r="N125" s="3"/>
    </row>
    <row r="126" spans="1:14" ht="24" x14ac:dyDescent="0.25">
      <c r="A126" s="59"/>
      <c r="B126" s="58"/>
      <c r="C126" s="55"/>
      <c r="D126" s="28" t="s">
        <v>10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55"/>
      <c r="M126" s="55"/>
      <c r="N126" s="3"/>
    </row>
    <row r="127" spans="1:14" ht="18.75" customHeight="1" x14ac:dyDescent="0.25">
      <c r="A127" s="59">
        <v>50</v>
      </c>
      <c r="B127" s="57" t="s">
        <v>162</v>
      </c>
      <c r="C127" s="55" t="s">
        <v>85</v>
      </c>
      <c r="D127" s="28" t="s">
        <v>8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55" t="s">
        <v>97</v>
      </c>
      <c r="M127" s="55"/>
      <c r="N127" s="3"/>
    </row>
    <row r="128" spans="1:14" ht="24" x14ac:dyDescent="0.25">
      <c r="A128" s="59"/>
      <c r="B128" s="58"/>
      <c r="C128" s="55"/>
      <c r="D128" s="28" t="s">
        <v>10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55"/>
      <c r="M128" s="55"/>
      <c r="N128" s="3"/>
    </row>
    <row r="129" spans="1:14" ht="18.75" customHeight="1" x14ac:dyDescent="0.25">
      <c r="A129" s="59">
        <v>51</v>
      </c>
      <c r="B129" s="57" t="s">
        <v>161</v>
      </c>
      <c r="C129" s="55" t="s">
        <v>85</v>
      </c>
      <c r="D129" s="28" t="s">
        <v>8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55" t="s">
        <v>97</v>
      </c>
      <c r="M129" s="55"/>
      <c r="N129" s="3"/>
    </row>
    <row r="130" spans="1:14" ht="85.5" customHeight="1" x14ac:dyDescent="0.25">
      <c r="A130" s="59"/>
      <c r="B130" s="58"/>
      <c r="C130" s="55"/>
      <c r="D130" s="28" t="s">
        <v>10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55"/>
      <c r="M130" s="55"/>
      <c r="N130" s="3"/>
    </row>
    <row r="131" spans="1:14" ht="18.75" x14ac:dyDescent="0.25">
      <c r="A131" s="59">
        <v>52</v>
      </c>
      <c r="B131" s="56" t="s">
        <v>160</v>
      </c>
      <c r="C131" s="55" t="s">
        <v>85</v>
      </c>
      <c r="D131" s="28" t="s">
        <v>8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55" t="s">
        <v>97</v>
      </c>
      <c r="M131" s="61"/>
      <c r="N131" s="3"/>
    </row>
    <row r="132" spans="1:14" ht="33" customHeight="1" x14ac:dyDescent="0.25">
      <c r="A132" s="59"/>
      <c r="B132" s="56"/>
      <c r="C132" s="55"/>
      <c r="D132" s="28" t="s">
        <v>10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55"/>
      <c r="M132" s="61"/>
      <c r="N132" s="3"/>
    </row>
    <row r="133" spans="1:14" ht="18.75" x14ac:dyDescent="0.25">
      <c r="A133" s="59">
        <v>53</v>
      </c>
      <c r="B133" s="62" t="s">
        <v>159</v>
      </c>
      <c r="C133" s="55" t="s">
        <v>85</v>
      </c>
      <c r="D133" s="28" t="s">
        <v>8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55" t="s">
        <v>97</v>
      </c>
      <c r="M133" s="61"/>
      <c r="N133" s="3"/>
    </row>
    <row r="134" spans="1:14" ht="75" customHeight="1" x14ac:dyDescent="0.25">
      <c r="A134" s="59"/>
      <c r="B134" s="62"/>
      <c r="C134" s="55"/>
      <c r="D134" s="28" t="s">
        <v>10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55"/>
      <c r="M134" s="61"/>
      <c r="N134" s="3"/>
    </row>
    <row r="135" spans="1:14" ht="18.75" x14ac:dyDescent="0.25">
      <c r="A135" s="59">
        <v>54</v>
      </c>
      <c r="B135" s="56" t="s">
        <v>158</v>
      </c>
      <c r="C135" s="55" t="s">
        <v>85</v>
      </c>
      <c r="D135" s="28" t="s">
        <v>8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55" t="s">
        <v>97</v>
      </c>
      <c r="M135" s="61"/>
      <c r="N135" s="3"/>
    </row>
    <row r="136" spans="1:14" ht="73.5" customHeight="1" x14ac:dyDescent="0.25">
      <c r="A136" s="59"/>
      <c r="B136" s="56"/>
      <c r="C136" s="55"/>
      <c r="D136" s="28" t="s">
        <v>10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55"/>
      <c r="M136" s="61"/>
      <c r="N136" s="3"/>
    </row>
    <row r="137" spans="1:14" ht="18.75" x14ac:dyDescent="0.25">
      <c r="A137" s="59">
        <v>55</v>
      </c>
      <c r="B137" s="56" t="s">
        <v>157</v>
      </c>
      <c r="C137" s="55" t="s">
        <v>85</v>
      </c>
      <c r="D137" s="28" t="s">
        <v>8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55" t="s">
        <v>97</v>
      </c>
      <c r="M137" s="61"/>
      <c r="N137" s="3"/>
    </row>
    <row r="138" spans="1:14" ht="77.25" customHeight="1" x14ac:dyDescent="0.25">
      <c r="A138" s="59"/>
      <c r="B138" s="56"/>
      <c r="C138" s="55"/>
      <c r="D138" s="28" t="s">
        <v>10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55"/>
      <c r="M138" s="61"/>
      <c r="N138" s="3"/>
    </row>
    <row r="139" spans="1:14" ht="42" customHeight="1" x14ac:dyDescent="0.25">
      <c r="A139" s="59">
        <v>56</v>
      </c>
      <c r="B139" s="62" t="s">
        <v>156</v>
      </c>
      <c r="C139" s="55" t="s">
        <v>85</v>
      </c>
      <c r="D139" s="28" t="s">
        <v>8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55" t="s">
        <v>97</v>
      </c>
      <c r="M139" s="61"/>
      <c r="N139" s="3"/>
    </row>
    <row r="140" spans="1:14" ht="45.75" customHeight="1" x14ac:dyDescent="0.25">
      <c r="A140" s="59"/>
      <c r="B140" s="62"/>
      <c r="C140" s="55"/>
      <c r="D140" s="28" t="s">
        <v>10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55"/>
      <c r="M140" s="61"/>
      <c r="N140" s="3"/>
    </row>
    <row r="141" spans="1:14" s="11" customFormat="1" ht="18.75" customHeight="1" x14ac:dyDescent="0.25">
      <c r="A141" s="59">
        <v>57</v>
      </c>
      <c r="B141" s="72" t="s">
        <v>154</v>
      </c>
      <c r="C141" s="55" t="s">
        <v>85</v>
      </c>
      <c r="D141" s="27" t="s">
        <v>8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55" t="s">
        <v>97</v>
      </c>
      <c r="M141" s="63" t="s">
        <v>106</v>
      </c>
      <c r="N141" s="12"/>
    </row>
    <row r="142" spans="1:14" s="11" customFormat="1" ht="72.75" customHeight="1" x14ac:dyDescent="0.25">
      <c r="A142" s="59"/>
      <c r="B142" s="72"/>
      <c r="C142" s="55"/>
      <c r="D142" s="27" t="s">
        <v>10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55"/>
      <c r="M142" s="64"/>
      <c r="N142" s="12"/>
    </row>
    <row r="143" spans="1:14" ht="37.5" customHeight="1" x14ac:dyDescent="0.25">
      <c r="A143" s="59">
        <v>58</v>
      </c>
      <c r="B143" s="56" t="s">
        <v>155</v>
      </c>
      <c r="C143" s="55" t="s">
        <v>85</v>
      </c>
      <c r="D143" s="28" t="s">
        <v>8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55" t="s">
        <v>97</v>
      </c>
      <c r="M143" s="55"/>
      <c r="N143" s="3"/>
    </row>
    <row r="144" spans="1:14" ht="73.5" customHeight="1" x14ac:dyDescent="0.25">
      <c r="A144" s="59"/>
      <c r="B144" s="56"/>
      <c r="C144" s="55"/>
      <c r="D144" s="28" t="s">
        <v>10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55"/>
      <c r="M144" s="55"/>
      <c r="N144" s="4"/>
    </row>
    <row r="145" spans="1:13" ht="35.25" customHeight="1" x14ac:dyDescent="0.25">
      <c r="A145" s="39" t="s">
        <v>94</v>
      </c>
      <c r="B145" s="40"/>
      <c r="C145" s="43" t="s">
        <v>85</v>
      </c>
      <c r="D145" s="27" t="s">
        <v>8</v>
      </c>
      <c r="E145" s="23">
        <f>SUM(E146)</f>
        <v>25612.7</v>
      </c>
      <c r="F145" s="23">
        <f>SUM(G145:K145)</f>
        <v>128063.5</v>
      </c>
      <c r="G145" s="23">
        <f>SUM(G146)</f>
        <v>25612.7</v>
      </c>
      <c r="H145" s="23">
        <f t="shared" ref="H145:K145" si="59">SUM(H146)</f>
        <v>25612.7</v>
      </c>
      <c r="I145" s="23">
        <f t="shared" si="59"/>
        <v>25612.7</v>
      </c>
      <c r="J145" s="23">
        <f t="shared" si="59"/>
        <v>25612.7</v>
      </c>
      <c r="K145" s="23">
        <f t="shared" si="59"/>
        <v>25612.7</v>
      </c>
      <c r="L145" s="25"/>
      <c r="M145" s="25"/>
    </row>
    <row r="146" spans="1:13" ht="23.25" customHeight="1" x14ac:dyDescent="0.25">
      <c r="A146" s="41"/>
      <c r="B146" s="42"/>
      <c r="C146" s="44"/>
      <c r="D146" s="27" t="s">
        <v>10</v>
      </c>
      <c r="E146" s="23">
        <f>SUM(E110+E122+E142)</f>
        <v>25612.7</v>
      </c>
      <c r="F146" s="23">
        <f>SUM(F110+F122+F142)</f>
        <v>128063.5</v>
      </c>
      <c r="G146" s="23">
        <f>SUM(G110+G122+G142)</f>
        <v>25612.7</v>
      </c>
      <c r="H146" s="23">
        <f t="shared" ref="H146:K146" si="60">SUM(H110+H122+H142)</f>
        <v>25612.7</v>
      </c>
      <c r="I146" s="23">
        <f t="shared" si="60"/>
        <v>25612.7</v>
      </c>
      <c r="J146" s="23">
        <f t="shared" si="60"/>
        <v>25612.7</v>
      </c>
      <c r="K146" s="23">
        <f t="shared" si="60"/>
        <v>25612.7</v>
      </c>
      <c r="L146" s="26"/>
      <c r="M146" s="26"/>
    </row>
    <row r="147" spans="1:13" x14ac:dyDescent="0.25">
      <c r="A147" s="45" t="s">
        <v>95</v>
      </c>
      <c r="B147" s="46"/>
      <c r="C147" s="51" t="s">
        <v>85</v>
      </c>
      <c r="D147" s="16" t="s">
        <v>8</v>
      </c>
      <c r="E147" s="23">
        <f>SUM(E148:E149)</f>
        <v>46673.45</v>
      </c>
      <c r="F147" s="23">
        <f>SUM(G147:K147)</f>
        <v>233367.25</v>
      </c>
      <c r="G147" s="23">
        <f>SUM(G148:G149)</f>
        <v>46673.45</v>
      </c>
      <c r="H147" s="23">
        <f t="shared" ref="H147:K147" si="61">SUM(H148:H149)</f>
        <v>46673.45</v>
      </c>
      <c r="I147" s="23">
        <f t="shared" si="61"/>
        <v>46673.45</v>
      </c>
      <c r="J147" s="23">
        <f t="shared" si="61"/>
        <v>46673.45</v>
      </c>
      <c r="K147" s="23">
        <f t="shared" si="61"/>
        <v>46673.45</v>
      </c>
      <c r="L147" s="26"/>
      <c r="M147" s="26"/>
    </row>
    <row r="148" spans="1:13" ht="21" x14ac:dyDescent="0.25">
      <c r="A148" s="47"/>
      <c r="B148" s="48"/>
      <c r="C148" s="52"/>
      <c r="D148" s="16" t="s">
        <v>9</v>
      </c>
      <c r="E148" s="23">
        <f>SUM(E106)</f>
        <v>920.75</v>
      </c>
      <c r="F148" s="23">
        <f>SUM(F106)</f>
        <v>4603.75</v>
      </c>
      <c r="G148" s="23">
        <f>SUM(G106)</f>
        <v>920.75</v>
      </c>
      <c r="H148" s="23">
        <f t="shared" ref="H148:K148" si="62">SUM(H106)</f>
        <v>920.75</v>
      </c>
      <c r="I148" s="23">
        <f t="shared" si="62"/>
        <v>920.75</v>
      </c>
      <c r="J148" s="23">
        <f t="shared" si="62"/>
        <v>920.75</v>
      </c>
      <c r="K148" s="23">
        <f t="shared" si="62"/>
        <v>920.75</v>
      </c>
      <c r="L148" s="26"/>
      <c r="M148" s="26"/>
    </row>
    <row r="149" spans="1:13" ht="21" x14ac:dyDescent="0.25">
      <c r="A149" s="49"/>
      <c r="B149" s="50"/>
      <c r="C149" s="53"/>
      <c r="D149" s="16" t="s">
        <v>10</v>
      </c>
      <c r="E149" s="23">
        <f>SUM(E44+E73+E107+E146)</f>
        <v>45752.7</v>
      </c>
      <c r="F149" s="23">
        <f>SUM(F44+F73+F107+F146)</f>
        <v>228763.5</v>
      </c>
      <c r="G149" s="23">
        <f>SUM(G44+G73+G107+G146)</f>
        <v>45752.7</v>
      </c>
      <c r="H149" s="23">
        <f t="shared" ref="H149:K149" si="63">SUM(H44+H73+H107+H146)</f>
        <v>45752.7</v>
      </c>
      <c r="I149" s="23">
        <f t="shared" si="63"/>
        <v>45752.7</v>
      </c>
      <c r="J149" s="23">
        <f t="shared" si="63"/>
        <v>45752.7</v>
      </c>
      <c r="K149" s="23">
        <f t="shared" si="63"/>
        <v>45752.7</v>
      </c>
      <c r="L149" s="26"/>
      <c r="M149" s="26"/>
    </row>
  </sheetData>
  <mergeCells count="335">
    <mergeCell ref="M10:M13"/>
    <mergeCell ref="A14:A15"/>
    <mergeCell ref="B14:B15"/>
    <mergeCell ref="C14:C15"/>
    <mergeCell ref="D14:D15"/>
    <mergeCell ref="F14:F15"/>
    <mergeCell ref="B10:B13"/>
    <mergeCell ref="C10:C13"/>
    <mergeCell ref="D10:D13"/>
    <mergeCell ref="G10:K10"/>
    <mergeCell ref="G11:K11"/>
    <mergeCell ref="L10:L13"/>
    <mergeCell ref="M14:M15"/>
    <mergeCell ref="F10:F13"/>
    <mergeCell ref="G12:G13"/>
    <mergeCell ref="K12:K13"/>
    <mergeCell ref="J12:J13"/>
    <mergeCell ref="I12:I13"/>
    <mergeCell ref="H12:H13"/>
    <mergeCell ref="A10:A13"/>
    <mergeCell ref="E10:E13"/>
    <mergeCell ref="A17:A18"/>
    <mergeCell ref="B17:B18"/>
    <mergeCell ref="C17:C18"/>
    <mergeCell ref="L17:L18"/>
    <mergeCell ref="M17:M18"/>
    <mergeCell ref="G14:G15"/>
    <mergeCell ref="H14:H15"/>
    <mergeCell ref="I14:I15"/>
    <mergeCell ref="J14:J15"/>
    <mergeCell ref="K14:K15"/>
    <mergeCell ref="L14:L15"/>
    <mergeCell ref="E14:E15"/>
    <mergeCell ref="A21:A22"/>
    <mergeCell ref="B21:B22"/>
    <mergeCell ref="C21:C22"/>
    <mergeCell ref="L21:L22"/>
    <mergeCell ref="M21:M22"/>
    <mergeCell ref="L19:L20"/>
    <mergeCell ref="M19:M20"/>
    <mergeCell ref="A19:A20"/>
    <mergeCell ref="C19:C20"/>
    <mergeCell ref="B19:B20"/>
    <mergeCell ref="A25:A26"/>
    <mergeCell ref="B25:B26"/>
    <mergeCell ref="C25:C26"/>
    <mergeCell ref="L25:L26"/>
    <mergeCell ref="M25:M26"/>
    <mergeCell ref="A23:A24"/>
    <mergeCell ref="B23:B24"/>
    <mergeCell ref="C23:C24"/>
    <mergeCell ref="M23:M24"/>
    <mergeCell ref="M29:M30"/>
    <mergeCell ref="A31:A32"/>
    <mergeCell ref="C31:C32"/>
    <mergeCell ref="L31:L32"/>
    <mergeCell ref="M31:M32"/>
    <mergeCell ref="C27:C28"/>
    <mergeCell ref="L27:L28"/>
    <mergeCell ref="M27:M28"/>
    <mergeCell ref="A29:A30"/>
    <mergeCell ref="B29:B30"/>
    <mergeCell ref="C29:C30"/>
    <mergeCell ref="L29:L30"/>
    <mergeCell ref="B27:B28"/>
    <mergeCell ref="A27:A28"/>
    <mergeCell ref="B31:B32"/>
    <mergeCell ref="A35:A36"/>
    <mergeCell ref="B35:B36"/>
    <mergeCell ref="L35:L36"/>
    <mergeCell ref="M35:M36"/>
    <mergeCell ref="A33:A34"/>
    <mergeCell ref="B33:B34"/>
    <mergeCell ref="C33:C34"/>
    <mergeCell ref="L33:L34"/>
    <mergeCell ref="M33:M34"/>
    <mergeCell ref="C35:C36"/>
    <mergeCell ref="A39:A40"/>
    <mergeCell ref="B39:B40"/>
    <mergeCell ref="C39:C40"/>
    <mergeCell ref="L39:L40"/>
    <mergeCell ref="M39:M40"/>
    <mergeCell ref="A37:A38"/>
    <mergeCell ref="B37:B38"/>
    <mergeCell ref="C37:C38"/>
    <mergeCell ref="L37:L38"/>
    <mergeCell ref="M37:M38"/>
    <mergeCell ref="M41:M42"/>
    <mergeCell ref="A46:A47"/>
    <mergeCell ref="B46:B47"/>
    <mergeCell ref="C46:C47"/>
    <mergeCell ref="L46:L47"/>
    <mergeCell ref="M46:M47"/>
    <mergeCell ref="A41:A42"/>
    <mergeCell ref="B41:B42"/>
    <mergeCell ref="C41:C42"/>
    <mergeCell ref="A45:M45"/>
    <mergeCell ref="L41:L42"/>
    <mergeCell ref="C43:C44"/>
    <mergeCell ref="A43:B44"/>
    <mergeCell ref="A50:A51"/>
    <mergeCell ref="B50:B51"/>
    <mergeCell ref="C50:C51"/>
    <mergeCell ref="L50:L51"/>
    <mergeCell ref="M50:M51"/>
    <mergeCell ref="L48:L49"/>
    <mergeCell ref="M48:M49"/>
    <mergeCell ref="A48:A49"/>
    <mergeCell ref="B48:B49"/>
    <mergeCell ref="C48:C49"/>
    <mergeCell ref="A54:A55"/>
    <mergeCell ref="B54:B55"/>
    <mergeCell ref="C54:C55"/>
    <mergeCell ref="L54:L55"/>
    <mergeCell ref="M54:M55"/>
    <mergeCell ref="A52:A53"/>
    <mergeCell ref="B52:B53"/>
    <mergeCell ref="C52:C53"/>
    <mergeCell ref="L52:L53"/>
    <mergeCell ref="M52:M53"/>
    <mergeCell ref="A58:A59"/>
    <mergeCell ref="B58:B59"/>
    <mergeCell ref="C58:C59"/>
    <mergeCell ref="L58:L59"/>
    <mergeCell ref="M58:M59"/>
    <mergeCell ref="A56:A57"/>
    <mergeCell ref="B56:B57"/>
    <mergeCell ref="C56:C57"/>
    <mergeCell ref="L56:L57"/>
    <mergeCell ref="M56:M57"/>
    <mergeCell ref="A62:A63"/>
    <mergeCell ref="B62:B63"/>
    <mergeCell ref="C62:C63"/>
    <mergeCell ref="L62:L63"/>
    <mergeCell ref="M62:M63"/>
    <mergeCell ref="A60:A61"/>
    <mergeCell ref="B60:B61"/>
    <mergeCell ref="C60:C61"/>
    <mergeCell ref="L60:L61"/>
    <mergeCell ref="M60:M61"/>
    <mergeCell ref="M66:M67"/>
    <mergeCell ref="M64:M65"/>
    <mergeCell ref="A66:A67"/>
    <mergeCell ref="B66:B67"/>
    <mergeCell ref="C66:C67"/>
    <mergeCell ref="L66:L67"/>
    <mergeCell ref="A64:A65"/>
    <mergeCell ref="B64:B65"/>
    <mergeCell ref="C64:C65"/>
    <mergeCell ref="L64:L65"/>
    <mergeCell ref="A70:A71"/>
    <mergeCell ref="B70:B71"/>
    <mergeCell ref="C70:C71"/>
    <mergeCell ref="M70:M71"/>
    <mergeCell ref="C72:C73"/>
    <mergeCell ref="A72:B73"/>
    <mergeCell ref="A68:A69"/>
    <mergeCell ref="B68:B69"/>
    <mergeCell ref="C68:C69"/>
    <mergeCell ref="L68:L69"/>
    <mergeCell ref="M68:M69"/>
    <mergeCell ref="B78:B79"/>
    <mergeCell ref="C78:C79"/>
    <mergeCell ref="L78:L79"/>
    <mergeCell ref="M78:M79"/>
    <mergeCell ref="A78:A79"/>
    <mergeCell ref="A75:A77"/>
    <mergeCell ref="B75:B77"/>
    <mergeCell ref="C75:C77"/>
    <mergeCell ref="L75:L77"/>
    <mergeCell ref="M75:M77"/>
    <mergeCell ref="B82:B83"/>
    <mergeCell ref="C82:C83"/>
    <mergeCell ref="L82:L83"/>
    <mergeCell ref="M82:M83"/>
    <mergeCell ref="A80:A81"/>
    <mergeCell ref="B80:B81"/>
    <mergeCell ref="C80:C81"/>
    <mergeCell ref="L80:L81"/>
    <mergeCell ref="M80:M81"/>
    <mergeCell ref="A88:A89"/>
    <mergeCell ref="B88:B89"/>
    <mergeCell ref="C88:C89"/>
    <mergeCell ref="B86:B87"/>
    <mergeCell ref="C86:C87"/>
    <mergeCell ref="L86:L87"/>
    <mergeCell ref="M86:M87"/>
    <mergeCell ref="B84:B85"/>
    <mergeCell ref="C84:C85"/>
    <mergeCell ref="L84:L85"/>
    <mergeCell ref="M84:M85"/>
    <mergeCell ref="C92:C93"/>
    <mergeCell ref="L92:L93"/>
    <mergeCell ref="M92:M93"/>
    <mergeCell ref="L88:L89"/>
    <mergeCell ref="M88:M89"/>
    <mergeCell ref="B90:B91"/>
    <mergeCell ref="C90:C91"/>
    <mergeCell ref="L90:L91"/>
    <mergeCell ref="M90:M91"/>
    <mergeCell ref="M111:M112"/>
    <mergeCell ref="A109:A110"/>
    <mergeCell ref="B109:B110"/>
    <mergeCell ref="C109:C110"/>
    <mergeCell ref="L109:L110"/>
    <mergeCell ref="M109:M110"/>
    <mergeCell ref="M103:M104"/>
    <mergeCell ref="A103:A104"/>
    <mergeCell ref="B103:B104"/>
    <mergeCell ref="C103:C104"/>
    <mergeCell ref="A105:B107"/>
    <mergeCell ref="C105:C107"/>
    <mergeCell ref="L103:L104"/>
    <mergeCell ref="A111:A112"/>
    <mergeCell ref="B111:B112"/>
    <mergeCell ref="C111:C112"/>
    <mergeCell ref="L111:L112"/>
    <mergeCell ref="A115:A116"/>
    <mergeCell ref="B115:B116"/>
    <mergeCell ref="C115:C116"/>
    <mergeCell ref="L115:L116"/>
    <mergeCell ref="M115:M116"/>
    <mergeCell ref="A113:A114"/>
    <mergeCell ref="B113:B114"/>
    <mergeCell ref="C113:C114"/>
    <mergeCell ref="L113:L114"/>
    <mergeCell ref="M113:M114"/>
    <mergeCell ref="C119:C120"/>
    <mergeCell ref="L119:L120"/>
    <mergeCell ref="M119:M120"/>
    <mergeCell ref="B119:B120"/>
    <mergeCell ref="A121:A122"/>
    <mergeCell ref="B121:B122"/>
    <mergeCell ref="C121:C122"/>
    <mergeCell ref="L121:L122"/>
    <mergeCell ref="M117:M118"/>
    <mergeCell ref="A117:A118"/>
    <mergeCell ref="C117:C118"/>
    <mergeCell ref="L117:L118"/>
    <mergeCell ref="M143:M144"/>
    <mergeCell ref="B141:B142"/>
    <mergeCell ref="C141:C142"/>
    <mergeCell ref="L141:L142"/>
    <mergeCell ref="M141:M142"/>
    <mergeCell ref="C131:C132"/>
    <mergeCell ref="L131:L132"/>
    <mergeCell ref="M131:M132"/>
    <mergeCell ref="A129:A130"/>
    <mergeCell ref="C129:C130"/>
    <mergeCell ref="L129:L130"/>
    <mergeCell ref="M129:M130"/>
    <mergeCell ref="M133:M134"/>
    <mergeCell ref="A123:A124"/>
    <mergeCell ref="B123:B124"/>
    <mergeCell ref="C123:C124"/>
    <mergeCell ref="L123:L124"/>
    <mergeCell ref="L137:L138"/>
    <mergeCell ref="A131:A132"/>
    <mergeCell ref="B131:B132"/>
    <mergeCell ref="A143:A144"/>
    <mergeCell ref="B143:B144"/>
    <mergeCell ref="C143:C144"/>
    <mergeCell ref="L143:L144"/>
    <mergeCell ref="G1:M5"/>
    <mergeCell ref="A90:A91"/>
    <mergeCell ref="A84:A85"/>
    <mergeCell ref="A86:A87"/>
    <mergeCell ref="A82:A83"/>
    <mergeCell ref="L70:L71"/>
    <mergeCell ref="A74:M74"/>
    <mergeCell ref="A139:A140"/>
    <mergeCell ref="B139:B140"/>
    <mergeCell ref="C139:C140"/>
    <mergeCell ref="L139:L140"/>
    <mergeCell ref="M139:M140"/>
    <mergeCell ref="A137:A138"/>
    <mergeCell ref="B137:B138"/>
    <mergeCell ref="C137:C138"/>
    <mergeCell ref="M123:M124"/>
    <mergeCell ref="A127:A128"/>
    <mergeCell ref="C127:C128"/>
    <mergeCell ref="L127:L128"/>
    <mergeCell ref="M127:M128"/>
    <mergeCell ref="A125:A126"/>
    <mergeCell ref="C125:C126"/>
    <mergeCell ref="L125:L126"/>
    <mergeCell ref="M125:M126"/>
    <mergeCell ref="A101:A102"/>
    <mergeCell ref="L99:L100"/>
    <mergeCell ref="L101:L102"/>
    <mergeCell ref="M101:M102"/>
    <mergeCell ref="A8:M8"/>
    <mergeCell ref="A7:M7"/>
    <mergeCell ref="A16:M16"/>
    <mergeCell ref="L23:L24"/>
    <mergeCell ref="M99:M100"/>
    <mergeCell ref="B97:B98"/>
    <mergeCell ref="C97:C98"/>
    <mergeCell ref="L97:L98"/>
    <mergeCell ref="M97:M98"/>
    <mergeCell ref="A94:A96"/>
    <mergeCell ref="B94:B96"/>
    <mergeCell ref="C94:C96"/>
    <mergeCell ref="L94:L96"/>
    <mergeCell ref="A99:A100"/>
    <mergeCell ref="B99:B100"/>
    <mergeCell ref="C99:C100"/>
    <mergeCell ref="A97:A98"/>
    <mergeCell ref="M94:M96"/>
    <mergeCell ref="A92:A93"/>
    <mergeCell ref="B92:B93"/>
    <mergeCell ref="A145:B146"/>
    <mergeCell ref="C145:C146"/>
    <mergeCell ref="A147:B149"/>
    <mergeCell ref="C147:C149"/>
    <mergeCell ref="B101:B102"/>
    <mergeCell ref="C101:C102"/>
    <mergeCell ref="B117:B118"/>
    <mergeCell ref="B125:B126"/>
    <mergeCell ref="B127:B128"/>
    <mergeCell ref="B129:B130"/>
    <mergeCell ref="A141:A142"/>
    <mergeCell ref="A108:M108"/>
    <mergeCell ref="M137:M138"/>
    <mergeCell ref="A135:A136"/>
    <mergeCell ref="B135:B136"/>
    <mergeCell ref="C135:C136"/>
    <mergeCell ref="L135:L136"/>
    <mergeCell ref="M135:M136"/>
    <mergeCell ref="A133:A134"/>
    <mergeCell ref="B133:B134"/>
    <mergeCell ref="C133:C134"/>
    <mergeCell ref="L133:L134"/>
    <mergeCell ref="M121:M122"/>
    <mergeCell ref="A119:A120"/>
  </mergeCells>
  <pageMargins left="0.23622047244094491" right="0.23622047244094491" top="0.55118110236220474" bottom="0.55118110236220474" header="0.11811023622047245" footer="0.11811023622047245"/>
  <pageSetup paperSize="9" scale="73" fitToHeight="0" orientation="landscape" r:id="rId1"/>
  <rowBreaks count="3" manualBreakCount="3">
    <brk id="87" max="16383" man="1"/>
    <brk id="120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workbookViewId="0">
      <selection activeCell="A8" sqref="A8:F9"/>
    </sheetView>
  </sheetViews>
  <sheetFormatPr defaultRowHeight="15" x14ac:dyDescent="0.25"/>
  <cols>
    <col min="1" max="1" width="6.140625" style="6" customWidth="1"/>
    <col min="2" max="2" width="35.28515625" customWidth="1"/>
    <col min="3" max="3" width="17.140625" style="7" customWidth="1"/>
    <col min="4" max="4" width="28.28515625" customWidth="1"/>
    <col min="5" max="5" width="35.140625" customWidth="1"/>
    <col min="6" max="6" width="22.28515625" customWidth="1"/>
  </cols>
  <sheetData>
    <row r="1" spans="1:6" s="14" customFormat="1" x14ac:dyDescent="0.25">
      <c r="A1" s="13"/>
      <c r="C1" s="15"/>
      <c r="D1" s="90" t="s">
        <v>166</v>
      </c>
      <c r="E1" s="91"/>
      <c r="F1" s="91"/>
    </row>
    <row r="2" spans="1:6" s="14" customFormat="1" x14ac:dyDescent="0.25">
      <c r="A2" s="13"/>
      <c r="C2" s="15"/>
      <c r="D2" s="91"/>
      <c r="E2" s="91"/>
      <c r="F2" s="91"/>
    </row>
    <row r="3" spans="1:6" s="14" customFormat="1" x14ac:dyDescent="0.25">
      <c r="A3" s="13"/>
      <c r="C3" s="15"/>
      <c r="D3" s="91"/>
      <c r="E3" s="91"/>
      <c r="F3" s="91"/>
    </row>
    <row r="4" spans="1:6" s="14" customFormat="1" x14ac:dyDescent="0.25">
      <c r="A4" s="13"/>
      <c r="C4" s="15"/>
      <c r="D4" s="91"/>
      <c r="E4" s="91"/>
      <c r="F4" s="91"/>
    </row>
    <row r="5" spans="1:6" s="14" customFormat="1" x14ac:dyDescent="0.25">
      <c r="A5" s="13"/>
      <c r="C5" s="15"/>
      <c r="D5" s="91"/>
      <c r="E5" s="91"/>
      <c r="F5" s="91"/>
    </row>
    <row r="6" spans="1:6" s="14" customFormat="1" ht="33.75" customHeight="1" x14ac:dyDescent="0.25">
      <c r="A6" s="13"/>
      <c r="C6" s="15"/>
      <c r="D6" s="91"/>
      <c r="E6" s="91"/>
      <c r="F6" s="91"/>
    </row>
    <row r="7" spans="1:6" s="14" customFormat="1" ht="15.75" x14ac:dyDescent="0.25">
      <c r="A7" s="10"/>
      <c r="C7" s="15"/>
    </row>
    <row r="8" spans="1:6" s="14" customFormat="1" ht="15.75" customHeight="1" x14ac:dyDescent="0.25">
      <c r="A8" s="92" t="s">
        <v>23</v>
      </c>
      <c r="B8" s="93"/>
      <c r="C8" s="93"/>
      <c r="D8" s="93"/>
      <c r="E8" s="93"/>
      <c r="F8" s="93"/>
    </row>
    <row r="9" spans="1:6" s="14" customFormat="1" ht="24.75" customHeight="1" x14ac:dyDescent="0.25">
      <c r="A9" s="93"/>
      <c r="B9" s="93"/>
      <c r="C9" s="93"/>
      <c r="D9" s="93"/>
      <c r="E9" s="93"/>
      <c r="F9" s="93"/>
    </row>
    <row r="10" spans="1:6" ht="15.75" x14ac:dyDescent="0.25">
      <c r="A10" s="9"/>
    </row>
    <row r="11" spans="1:6" ht="37.5" customHeight="1" x14ac:dyDescent="0.25">
      <c r="A11" s="29" t="s">
        <v>0</v>
      </c>
      <c r="B11" s="55" t="s">
        <v>2</v>
      </c>
      <c r="C11" s="55" t="s">
        <v>4</v>
      </c>
      <c r="D11" s="55" t="s">
        <v>24</v>
      </c>
      <c r="E11" s="55" t="s">
        <v>25</v>
      </c>
      <c r="F11" s="55" t="s">
        <v>26</v>
      </c>
    </row>
    <row r="12" spans="1:6" ht="15.75" customHeight="1" x14ac:dyDescent="0.25">
      <c r="A12" s="29" t="s">
        <v>1</v>
      </c>
      <c r="B12" s="55"/>
      <c r="C12" s="55"/>
      <c r="D12" s="55"/>
      <c r="E12" s="55"/>
      <c r="F12" s="55"/>
    </row>
    <row r="13" spans="1:6" ht="16.5" customHeight="1" x14ac:dyDescent="0.25">
      <c r="A13" s="66" t="s">
        <v>7</v>
      </c>
      <c r="B13" s="66"/>
      <c r="C13" s="66"/>
      <c r="D13" s="66"/>
      <c r="E13" s="66"/>
      <c r="F13" s="66"/>
    </row>
    <row r="14" spans="1:6" ht="81.75" customHeight="1" x14ac:dyDescent="0.25">
      <c r="A14" s="30">
        <v>1</v>
      </c>
      <c r="B14" s="34" t="s">
        <v>11</v>
      </c>
      <c r="C14" s="17" t="s">
        <v>10</v>
      </c>
      <c r="D14" s="18" t="s">
        <v>32</v>
      </c>
      <c r="E14" s="38" t="s">
        <v>30</v>
      </c>
      <c r="F14" s="32"/>
    </row>
    <row r="15" spans="1:6" ht="89.25" x14ac:dyDescent="0.25">
      <c r="A15" s="30">
        <v>2</v>
      </c>
      <c r="B15" s="31" t="s">
        <v>27</v>
      </c>
      <c r="C15" s="17" t="s">
        <v>10</v>
      </c>
      <c r="D15" s="18" t="s">
        <v>32</v>
      </c>
      <c r="E15" s="38" t="s">
        <v>31</v>
      </c>
      <c r="F15" s="32"/>
    </row>
    <row r="16" spans="1:6" ht="89.25" x14ac:dyDescent="0.25">
      <c r="A16" s="30">
        <v>3</v>
      </c>
      <c r="B16" s="31" t="s">
        <v>28</v>
      </c>
      <c r="C16" s="17" t="s">
        <v>10</v>
      </c>
      <c r="D16" s="18" t="s">
        <v>32</v>
      </c>
      <c r="E16" s="38" t="s">
        <v>31</v>
      </c>
      <c r="F16" s="33"/>
    </row>
    <row r="17" spans="1:6" ht="89.25" x14ac:dyDescent="0.25">
      <c r="A17" s="30">
        <v>4</v>
      </c>
      <c r="B17" s="31" t="s">
        <v>29</v>
      </c>
      <c r="C17" s="17" t="s">
        <v>10</v>
      </c>
      <c r="D17" s="18" t="s">
        <v>32</v>
      </c>
      <c r="E17" s="38" t="s">
        <v>31</v>
      </c>
      <c r="F17" s="33"/>
    </row>
    <row r="18" spans="1:6" ht="96" customHeight="1" x14ac:dyDescent="0.25">
      <c r="A18" s="30">
        <v>5</v>
      </c>
      <c r="B18" s="34" t="s">
        <v>33</v>
      </c>
      <c r="C18" s="17" t="s">
        <v>10</v>
      </c>
      <c r="D18" s="18" t="s">
        <v>32</v>
      </c>
      <c r="E18" s="38" t="s">
        <v>31</v>
      </c>
      <c r="F18" s="33"/>
    </row>
    <row r="19" spans="1:6" ht="89.25" x14ac:dyDescent="0.25">
      <c r="A19" s="30">
        <v>6</v>
      </c>
      <c r="B19" s="34" t="s">
        <v>12</v>
      </c>
      <c r="C19" s="17" t="s">
        <v>10</v>
      </c>
      <c r="D19" s="18" t="s">
        <v>32</v>
      </c>
      <c r="E19" s="38" t="s">
        <v>31</v>
      </c>
      <c r="F19" s="33"/>
    </row>
    <row r="20" spans="1:6" ht="89.25" x14ac:dyDescent="0.25">
      <c r="A20" s="30">
        <v>7</v>
      </c>
      <c r="B20" s="34" t="s">
        <v>34</v>
      </c>
      <c r="C20" s="17" t="s">
        <v>10</v>
      </c>
      <c r="D20" s="18" t="s">
        <v>32</v>
      </c>
      <c r="E20" s="38" t="s">
        <v>31</v>
      </c>
      <c r="F20" s="33"/>
    </row>
    <row r="21" spans="1:6" ht="89.25" customHeight="1" x14ac:dyDescent="0.25">
      <c r="A21" s="30">
        <v>8</v>
      </c>
      <c r="B21" s="34" t="s">
        <v>35</v>
      </c>
      <c r="C21" s="17" t="s">
        <v>13</v>
      </c>
      <c r="D21" s="18" t="s">
        <v>32</v>
      </c>
      <c r="E21" s="38" t="s">
        <v>31</v>
      </c>
      <c r="F21" s="33"/>
    </row>
    <row r="22" spans="1:6" ht="89.25" x14ac:dyDescent="0.25">
      <c r="A22" s="30">
        <v>9</v>
      </c>
      <c r="B22" s="34" t="s">
        <v>36</v>
      </c>
      <c r="C22" s="17" t="s">
        <v>10</v>
      </c>
      <c r="D22" s="18" t="s">
        <v>32</v>
      </c>
      <c r="E22" s="38" t="s">
        <v>31</v>
      </c>
      <c r="F22" s="33"/>
    </row>
    <row r="23" spans="1:6" ht="89.25" x14ac:dyDescent="0.25">
      <c r="A23" s="30">
        <v>10</v>
      </c>
      <c r="B23" s="34" t="s">
        <v>37</v>
      </c>
      <c r="C23" s="17" t="s">
        <v>10</v>
      </c>
      <c r="D23" s="18" t="s">
        <v>32</v>
      </c>
      <c r="E23" s="38" t="s">
        <v>31</v>
      </c>
      <c r="F23" s="33"/>
    </row>
    <row r="24" spans="1:6" ht="15.75" customHeight="1" x14ac:dyDescent="0.25">
      <c r="A24" s="89" t="s">
        <v>14</v>
      </c>
      <c r="B24" s="89"/>
      <c r="C24" s="89"/>
      <c r="D24" s="89"/>
      <c r="E24" s="89"/>
      <c r="F24" s="89"/>
    </row>
    <row r="25" spans="1:6" ht="90.75" customHeight="1" x14ac:dyDescent="0.25">
      <c r="A25" s="30">
        <v>11</v>
      </c>
      <c r="B25" s="31" t="s">
        <v>38</v>
      </c>
      <c r="C25" s="17" t="s">
        <v>10</v>
      </c>
      <c r="D25" s="18" t="s">
        <v>32</v>
      </c>
      <c r="E25" s="38" t="s">
        <v>71</v>
      </c>
      <c r="F25" s="29"/>
    </row>
    <row r="26" spans="1:6" ht="96.75" customHeight="1" x14ac:dyDescent="0.25">
      <c r="A26" s="30">
        <v>12</v>
      </c>
      <c r="B26" s="31" t="s">
        <v>39</v>
      </c>
      <c r="C26" s="17" t="s">
        <v>10</v>
      </c>
      <c r="D26" s="18" t="s">
        <v>32</v>
      </c>
      <c r="E26" s="38" t="s">
        <v>31</v>
      </c>
      <c r="F26" s="29"/>
    </row>
    <row r="27" spans="1:6" ht="80.25" customHeight="1" x14ac:dyDescent="0.25">
      <c r="A27" s="30">
        <v>13</v>
      </c>
      <c r="B27" s="31" t="s">
        <v>40</v>
      </c>
      <c r="C27" s="17" t="s">
        <v>10</v>
      </c>
      <c r="D27" s="18" t="s">
        <v>32</v>
      </c>
      <c r="E27" s="38" t="s">
        <v>31</v>
      </c>
      <c r="F27" s="29"/>
    </row>
    <row r="28" spans="1:6" ht="89.25" x14ac:dyDescent="0.25">
      <c r="A28" s="30">
        <v>14</v>
      </c>
      <c r="B28" s="31" t="s">
        <v>41</v>
      </c>
      <c r="C28" s="17" t="s">
        <v>10</v>
      </c>
      <c r="D28" s="18" t="s">
        <v>32</v>
      </c>
      <c r="E28" s="38" t="s">
        <v>31</v>
      </c>
      <c r="F28" s="29"/>
    </row>
    <row r="29" spans="1:6" ht="89.25" x14ac:dyDescent="0.25">
      <c r="A29" s="30">
        <v>15</v>
      </c>
      <c r="B29" s="31" t="s">
        <v>42</v>
      </c>
      <c r="C29" s="17" t="s">
        <v>10</v>
      </c>
      <c r="D29" s="18" t="s">
        <v>32</v>
      </c>
      <c r="E29" s="38" t="s">
        <v>31</v>
      </c>
      <c r="F29" s="29"/>
    </row>
    <row r="30" spans="1:6" ht="89.25" x14ac:dyDescent="0.25">
      <c r="A30" s="30">
        <v>16</v>
      </c>
      <c r="B30" s="31" t="s">
        <v>43</v>
      </c>
      <c r="C30" s="17" t="s">
        <v>10</v>
      </c>
      <c r="D30" s="18" t="s">
        <v>32</v>
      </c>
      <c r="E30" s="38" t="s">
        <v>31</v>
      </c>
      <c r="F30" s="29"/>
    </row>
    <row r="31" spans="1:6" ht="89.25" x14ac:dyDescent="0.25">
      <c r="A31" s="30">
        <v>17</v>
      </c>
      <c r="B31" s="31" t="s">
        <v>44</v>
      </c>
      <c r="C31" s="17" t="s">
        <v>10</v>
      </c>
      <c r="D31" s="18" t="s">
        <v>32</v>
      </c>
      <c r="E31" s="38" t="s">
        <v>31</v>
      </c>
      <c r="F31" s="29"/>
    </row>
    <row r="32" spans="1:6" ht="89.25" x14ac:dyDescent="0.25">
      <c r="A32" s="30">
        <v>18</v>
      </c>
      <c r="B32" s="31" t="s">
        <v>45</v>
      </c>
      <c r="C32" s="17" t="s">
        <v>10</v>
      </c>
      <c r="D32" s="18" t="s">
        <v>32</v>
      </c>
      <c r="E32" s="38" t="s">
        <v>31</v>
      </c>
      <c r="F32" s="29"/>
    </row>
    <row r="33" spans="1:7" ht="89.25" x14ac:dyDescent="0.25">
      <c r="A33" s="30">
        <v>19</v>
      </c>
      <c r="B33" s="34" t="s">
        <v>46</v>
      </c>
      <c r="C33" s="17" t="s">
        <v>10</v>
      </c>
      <c r="D33" s="18" t="s">
        <v>32</v>
      </c>
      <c r="E33" s="38" t="s">
        <v>72</v>
      </c>
      <c r="F33" s="29"/>
    </row>
    <row r="34" spans="1:7" ht="89.25" x14ac:dyDescent="0.25">
      <c r="A34" s="30">
        <v>20</v>
      </c>
      <c r="B34" s="31" t="s">
        <v>47</v>
      </c>
      <c r="C34" s="17" t="s">
        <v>10</v>
      </c>
      <c r="D34" s="18" t="s">
        <v>32</v>
      </c>
      <c r="E34" s="38" t="s">
        <v>73</v>
      </c>
      <c r="F34" s="29"/>
    </row>
    <row r="35" spans="1:7" ht="89.25" x14ac:dyDescent="0.25">
      <c r="A35" s="30">
        <v>21</v>
      </c>
      <c r="B35" s="31" t="s">
        <v>48</v>
      </c>
      <c r="C35" s="17" t="s">
        <v>10</v>
      </c>
      <c r="D35" s="18" t="s">
        <v>32</v>
      </c>
      <c r="E35" s="38" t="s">
        <v>77</v>
      </c>
      <c r="F35" s="33"/>
    </row>
    <row r="36" spans="1:7" ht="15.75" customHeight="1" x14ac:dyDescent="0.25">
      <c r="A36" s="89" t="s">
        <v>15</v>
      </c>
      <c r="B36" s="89"/>
      <c r="C36" s="89"/>
      <c r="D36" s="89"/>
      <c r="E36" s="89"/>
      <c r="F36" s="89"/>
    </row>
    <row r="37" spans="1:7" ht="89.25" x14ac:dyDescent="0.25">
      <c r="A37" s="30">
        <v>22</v>
      </c>
      <c r="B37" s="31" t="s">
        <v>49</v>
      </c>
      <c r="C37" s="17" t="s">
        <v>10</v>
      </c>
      <c r="D37" s="18" t="s">
        <v>32</v>
      </c>
      <c r="E37" s="38" t="s">
        <v>31</v>
      </c>
      <c r="F37" s="33"/>
    </row>
    <row r="38" spans="1:7" ht="89.25" x14ac:dyDescent="0.25">
      <c r="A38" s="30">
        <v>23</v>
      </c>
      <c r="B38" s="31" t="s">
        <v>50</v>
      </c>
      <c r="C38" s="17" t="s">
        <v>10</v>
      </c>
      <c r="D38" s="18" t="s">
        <v>32</v>
      </c>
      <c r="E38" s="38" t="s">
        <v>31</v>
      </c>
      <c r="F38" s="33"/>
    </row>
    <row r="39" spans="1:7" ht="89.25" x14ac:dyDescent="0.25">
      <c r="A39" s="30">
        <v>24</v>
      </c>
      <c r="B39" s="31" t="s">
        <v>51</v>
      </c>
      <c r="C39" s="17" t="s">
        <v>10</v>
      </c>
      <c r="D39" s="18" t="s">
        <v>32</v>
      </c>
      <c r="E39" s="38" t="s">
        <v>31</v>
      </c>
      <c r="F39" s="29"/>
    </row>
    <row r="40" spans="1:7" ht="89.25" x14ac:dyDescent="0.25">
      <c r="A40" s="30">
        <v>25</v>
      </c>
      <c r="B40" s="31" t="s">
        <v>52</v>
      </c>
      <c r="C40" s="17" t="s">
        <v>10</v>
      </c>
      <c r="D40" s="18" t="s">
        <v>32</v>
      </c>
      <c r="E40" s="38" t="s">
        <v>31</v>
      </c>
      <c r="F40" s="29"/>
    </row>
    <row r="41" spans="1:7" ht="89.25" x14ac:dyDescent="0.25">
      <c r="A41" s="30">
        <v>26</v>
      </c>
      <c r="B41" s="31" t="s">
        <v>54</v>
      </c>
      <c r="C41" s="17" t="s">
        <v>10</v>
      </c>
      <c r="D41" s="18" t="s">
        <v>32</v>
      </c>
      <c r="E41" s="38" t="s">
        <v>31</v>
      </c>
      <c r="F41" s="29"/>
    </row>
    <row r="42" spans="1:7" ht="89.25" x14ac:dyDescent="0.25">
      <c r="A42" s="30">
        <v>27</v>
      </c>
      <c r="B42" s="31" t="s">
        <v>53</v>
      </c>
      <c r="C42" s="17" t="s">
        <v>10</v>
      </c>
      <c r="D42" s="18" t="s">
        <v>32</v>
      </c>
      <c r="E42" s="38" t="s">
        <v>31</v>
      </c>
      <c r="F42" s="33"/>
    </row>
    <row r="43" spans="1:7" ht="89.25" x14ac:dyDescent="0.25">
      <c r="A43" s="30">
        <v>28</v>
      </c>
      <c r="B43" s="31" t="s">
        <v>55</v>
      </c>
      <c r="C43" s="17" t="s">
        <v>10</v>
      </c>
      <c r="D43" s="18" t="s">
        <v>32</v>
      </c>
      <c r="E43" s="38" t="s">
        <v>31</v>
      </c>
      <c r="F43" s="33"/>
    </row>
    <row r="44" spans="1:7" ht="105.75" customHeight="1" x14ac:dyDescent="0.25">
      <c r="A44" s="30">
        <v>29</v>
      </c>
      <c r="B44" s="31" t="s">
        <v>56</v>
      </c>
      <c r="C44" s="17" t="s">
        <v>10</v>
      </c>
      <c r="D44" s="18" t="s">
        <v>32</v>
      </c>
      <c r="E44" s="38" t="s">
        <v>31</v>
      </c>
      <c r="F44" s="33"/>
    </row>
    <row r="45" spans="1:7" ht="165" x14ac:dyDescent="0.25">
      <c r="A45" s="30">
        <v>30</v>
      </c>
      <c r="B45" s="31" t="s">
        <v>57</v>
      </c>
      <c r="C45" s="17" t="s">
        <v>9</v>
      </c>
      <c r="D45" s="18" t="s">
        <v>32</v>
      </c>
      <c r="E45" s="38" t="s">
        <v>74</v>
      </c>
      <c r="F45" s="33"/>
    </row>
    <row r="46" spans="1:7" ht="89.25" x14ac:dyDescent="0.25">
      <c r="A46" s="30">
        <v>31</v>
      </c>
      <c r="B46" s="31" t="s">
        <v>58</v>
      </c>
      <c r="C46" s="17" t="s">
        <v>10</v>
      </c>
      <c r="D46" s="18" t="s">
        <v>32</v>
      </c>
      <c r="E46" s="38" t="s">
        <v>31</v>
      </c>
      <c r="F46" s="33"/>
      <c r="G46" s="3"/>
    </row>
    <row r="47" spans="1:7" ht="89.25" x14ac:dyDescent="0.25">
      <c r="A47" s="30">
        <v>32</v>
      </c>
      <c r="B47" s="31" t="s">
        <v>59</v>
      </c>
      <c r="C47" s="17" t="s">
        <v>10</v>
      </c>
      <c r="D47" s="18" t="s">
        <v>32</v>
      </c>
      <c r="E47" s="38" t="s">
        <v>75</v>
      </c>
      <c r="F47" s="33"/>
    </row>
    <row r="48" spans="1:7" ht="16.5" customHeight="1" x14ac:dyDescent="0.25">
      <c r="A48" s="66" t="s">
        <v>18</v>
      </c>
      <c r="B48" s="66"/>
      <c r="C48" s="66"/>
      <c r="D48" s="66"/>
      <c r="E48" s="66"/>
      <c r="F48" s="66"/>
    </row>
    <row r="49" spans="1:7" ht="89.25" x14ac:dyDescent="0.25">
      <c r="A49" s="30">
        <v>33</v>
      </c>
      <c r="B49" s="31" t="s">
        <v>60</v>
      </c>
      <c r="C49" s="17" t="s">
        <v>10</v>
      </c>
      <c r="D49" s="18" t="s">
        <v>32</v>
      </c>
      <c r="E49" s="38" t="s">
        <v>31</v>
      </c>
      <c r="F49" s="29"/>
      <c r="G49" s="3"/>
    </row>
    <row r="50" spans="1:7" ht="89.25" x14ac:dyDescent="0.25">
      <c r="A50" s="30">
        <v>34</v>
      </c>
      <c r="B50" s="31" t="s">
        <v>61</v>
      </c>
      <c r="C50" s="17" t="s">
        <v>10</v>
      </c>
      <c r="D50" s="18" t="s">
        <v>32</v>
      </c>
      <c r="E50" s="38" t="s">
        <v>31</v>
      </c>
      <c r="F50" s="29"/>
      <c r="G50" s="3"/>
    </row>
    <row r="51" spans="1:7" ht="89.25" x14ac:dyDescent="0.25">
      <c r="A51" s="30">
        <v>35</v>
      </c>
      <c r="B51" s="31" t="s">
        <v>62</v>
      </c>
      <c r="C51" s="17" t="s">
        <v>10</v>
      </c>
      <c r="D51" s="18" t="s">
        <v>32</v>
      </c>
      <c r="E51" s="38" t="s">
        <v>31</v>
      </c>
      <c r="F51" s="29"/>
      <c r="G51" s="3"/>
    </row>
    <row r="52" spans="1:7" ht="89.25" x14ac:dyDescent="0.25">
      <c r="A52" s="30">
        <v>36</v>
      </c>
      <c r="B52" s="36" t="s">
        <v>19</v>
      </c>
      <c r="C52" s="17" t="s">
        <v>10</v>
      </c>
      <c r="D52" s="18" t="s">
        <v>32</v>
      </c>
      <c r="E52" s="38" t="s">
        <v>76</v>
      </c>
      <c r="F52" s="29"/>
      <c r="G52" s="3"/>
    </row>
    <row r="53" spans="1:7" ht="89.25" x14ac:dyDescent="0.25">
      <c r="A53" s="30">
        <v>37</v>
      </c>
      <c r="B53" s="31" t="s">
        <v>63</v>
      </c>
      <c r="C53" s="17" t="s">
        <v>10</v>
      </c>
      <c r="D53" s="18" t="s">
        <v>32</v>
      </c>
      <c r="E53" s="38" t="s">
        <v>31</v>
      </c>
      <c r="F53" s="29"/>
      <c r="G53" s="3"/>
    </row>
    <row r="54" spans="1:7" ht="89.25" x14ac:dyDescent="0.25">
      <c r="A54" s="30">
        <v>38</v>
      </c>
      <c r="B54" s="31" t="s">
        <v>64</v>
      </c>
      <c r="C54" s="17" t="s">
        <v>10</v>
      </c>
      <c r="D54" s="18" t="s">
        <v>32</v>
      </c>
      <c r="E54" s="38" t="s">
        <v>31</v>
      </c>
      <c r="F54" s="29"/>
      <c r="G54" s="3"/>
    </row>
    <row r="55" spans="1:7" ht="89.25" x14ac:dyDescent="0.25">
      <c r="A55" s="30">
        <v>39</v>
      </c>
      <c r="B55" s="31" t="s">
        <v>20</v>
      </c>
      <c r="C55" s="17" t="s">
        <v>10</v>
      </c>
      <c r="D55" s="18" t="s">
        <v>32</v>
      </c>
      <c r="E55" s="38" t="s">
        <v>31</v>
      </c>
      <c r="F55" s="29"/>
      <c r="G55" s="3"/>
    </row>
    <row r="56" spans="1:7" ht="89.25" x14ac:dyDescent="0.25">
      <c r="A56" s="30">
        <v>40</v>
      </c>
      <c r="B56" s="31" t="s">
        <v>21</v>
      </c>
      <c r="C56" s="17" t="s">
        <v>10</v>
      </c>
      <c r="D56" s="18" t="s">
        <v>32</v>
      </c>
      <c r="E56" s="38" t="s">
        <v>31</v>
      </c>
      <c r="F56" s="29"/>
      <c r="G56" s="3"/>
    </row>
    <row r="57" spans="1:7" ht="90" x14ac:dyDescent="0.25">
      <c r="A57" s="30">
        <v>41</v>
      </c>
      <c r="B57" s="35" t="s">
        <v>22</v>
      </c>
      <c r="C57" s="17" t="s">
        <v>10</v>
      </c>
      <c r="D57" s="18" t="s">
        <v>32</v>
      </c>
      <c r="E57" s="38" t="s">
        <v>31</v>
      </c>
      <c r="F57" s="29"/>
      <c r="G57" s="3"/>
    </row>
    <row r="58" spans="1:7" ht="89.25" x14ac:dyDescent="0.25">
      <c r="A58" s="30">
        <v>42</v>
      </c>
      <c r="B58" s="31" t="s">
        <v>65</v>
      </c>
      <c r="C58" s="17" t="s">
        <v>10</v>
      </c>
      <c r="D58" s="18" t="s">
        <v>32</v>
      </c>
      <c r="E58" s="38" t="s">
        <v>31</v>
      </c>
      <c r="F58" s="37"/>
      <c r="G58" s="3"/>
    </row>
    <row r="59" spans="1:7" ht="89.25" x14ac:dyDescent="0.25">
      <c r="A59" s="30">
        <v>43</v>
      </c>
      <c r="B59" s="31" t="s">
        <v>66</v>
      </c>
      <c r="C59" s="17" t="s">
        <v>10</v>
      </c>
      <c r="D59" s="18" t="s">
        <v>32</v>
      </c>
      <c r="E59" s="38" t="s">
        <v>31</v>
      </c>
      <c r="F59" s="37"/>
      <c r="G59" s="3"/>
    </row>
    <row r="60" spans="1:7" ht="89.25" x14ac:dyDescent="0.25">
      <c r="A60" s="30">
        <v>44</v>
      </c>
      <c r="B60" s="31" t="s">
        <v>67</v>
      </c>
      <c r="C60" s="17" t="s">
        <v>10</v>
      </c>
      <c r="D60" s="18" t="s">
        <v>32</v>
      </c>
      <c r="E60" s="38" t="s">
        <v>31</v>
      </c>
      <c r="F60" s="37"/>
      <c r="G60" s="3"/>
    </row>
    <row r="61" spans="1:7" ht="89.25" x14ac:dyDescent="0.25">
      <c r="A61" s="30">
        <v>45</v>
      </c>
      <c r="B61" s="31" t="s">
        <v>68</v>
      </c>
      <c r="C61" s="17" t="s">
        <v>10</v>
      </c>
      <c r="D61" s="18" t="s">
        <v>32</v>
      </c>
      <c r="E61" s="38" t="s">
        <v>31</v>
      </c>
      <c r="F61" s="37"/>
      <c r="G61" s="3"/>
    </row>
    <row r="62" spans="1:7" ht="89.25" x14ac:dyDescent="0.25">
      <c r="A62" s="30">
        <v>46</v>
      </c>
      <c r="B62" s="31" t="s">
        <v>69</v>
      </c>
      <c r="C62" s="17" t="s">
        <v>10</v>
      </c>
      <c r="D62" s="18" t="s">
        <v>32</v>
      </c>
      <c r="E62" s="38" t="s">
        <v>31</v>
      </c>
      <c r="F62" s="37"/>
      <c r="G62" s="3"/>
    </row>
    <row r="63" spans="1:7" ht="89.25" x14ac:dyDescent="0.25">
      <c r="A63" s="30">
        <v>47</v>
      </c>
      <c r="B63" s="31" t="s">
        <v>70</v>
      </c>
      <c r="C63" s="17" t="s">
        <v>10</v>
      </c>
      <c r="D63" s="18" t="s">
        <v>32</v>
      </c>
      <c r="E63" s="38" t="s">
        <v>31</v>
      </c>
      <c r="F63" s="29"/>
      <c r="G63" s="4"/>
    </row>
    <row r="64" spans="1:7" ht="80.25" customHeight="1" x14ac:dyDescent="0.25">
      <c r="A64" s="2"/>
      <c r="B64" s="4"/>
      <c r="C64" s="8"/>
      <c r="D64" s="4"/>
      <c r="E64" s="4"/>
      <c r="F64" s="4"/>
    </row>
    <row r="65" spans="1:1" ht="15.75" x14ac:dyDescent="0.25">
      <c r="A65" s="9"/>
    </row>
  </sheetData>
  <mergeCells count="11">
    <mergeCell ref="A48:F48"/>
    <mergeCell ref="A36:F36"/>
    <mergeCell ref="A24:F24"/>
    <mergeCell ref="A13:F13"/>
    <mergeCell ref="D1:F6"/>
    <mergeCell ref="B11:B12"/>
    <mergeCell ref="C11:C12"/>
    <mergeCell ref="E11:E12"/>
    <mergeCell ref="F11:F12"/>
    <mergeCell ref="A8:F9"/>
    <mergeCell ref="D11:D12"/>
  </mergeCells>
  <pageMargins left="0.51181102362204722" right="0.51181102362204722" top="0.35433070866141736" bottom="0.35433070866141736" header="0.11811023622047245" footer="0.11811023622047245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</vt:lpstr>
      <vt:lpstr>приложение 1</vt:lpstr>
      <vt:lpstr>'Приложение 2'!_Hlk117510870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Кирдяшкина Е.Н.</dc:creator>
  <cp:lastModifiedBy>Воронова Л.Н.</cp:lastModifiedBy>
  <cp:lastPrinted>2022-11-02T11:44:20Z</cp:lastPrinted>
  <dcterms:created xsi:type="dcterms:W3CDTF">2022-10-25T07:21:26Z</dcterms:created>
  <dcterms:modified xsi:type="dcterms:W3CDTF">2022-11-16T13:41:59Z</dcterms:modified>
</cp:coreProperties>
</file>