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activeTab="6"/>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№5'!$C$71</definedName>
    <definedName name="_xlnm._FilterDatabase" localSheetId="3" hidden="1">'Приложение 4'!#REF!</definedName>
    <definedName name="_xlnm.Print_Area" localSheetId="2">'Приложение 3'!$A$1:$K$351</definedName>
    <definedName name="_xlnm.Print_Area" localSheetId="3">'Приложение 4'!$A$1:$M$394</definedName>
  </definedNames>
  <calcPr calcId="152511"/>
</workbook>
</file>

<file path=xl/calcChain.xml><?xml version="1.0" encoding="utf-8"?>
<calcChain xmlns="http://schemas.openxmlformats.org/spreadsheetml/2006/main">
  <c r="E263" i="23" l="1"/>
  <c r="E262" i="23"/>
  <c r="E261" i="23"/>
  <c r="E260" i="23"/>
  <c r="J259" i="23"/>
  <c r="I259" i="23"/>
  <c r="H259" i="23"/>
  <c r="G259" i="23"/>
  <c r="E259" i="23" s="1"/>
  <c r="F259" i="23"/>
  <c r="E135" i="23"/>
  <c r="E134" i="23"/>
  <c r="E133" i="23"/>
  <c r="E132" i="23"/>
  <c r="J131" i="23"/>
  <c r="I131" i="23"/>
  <c r="H131" i="23"/>
  <c r="G131" i="23"/>
  <c r="F131" i="23"/>
  <c r="E120" i="23"/>
  <c r="E119" i="23"/>
  <c r="E118" i="23"/>
  <c r="E117" i="23"/>
  <c r="J116" i="23"/>
  <c r="I116" i="23"/>
  <c r="H116" i="23"/>
  <c r="G116" i="23"/>
  <c r="F116" i="23"/>
  <c r="E131" i="23" l="1"/>
  <c r="E116" i="23"/>
  <c r="I226" i="2"/>
  <c r="I227" i="2"/>
  <c r="I228" i="2"/>
  <c r="I225" i="2"/>
  <c r="F283" i="2" l="1"/>
  <c r="F282" i="2"/>
  <c r="F281" i="2"/>
  <c r="F280" i="2"/>
  <c r="K279" i="2"/>
  <c r="J279" i="2"/>
  <c r="I279" i="2"/>
  <c r="H279" i="2"/>
  <c r="G279" i="2"/>
  <c r="E279" i="2"/>
  <c r="F279" i="2" l="1"/>
  <c r="I15" i="2"/>
  <c r="I16" i="2"/>
  <c r="I17" i="2"/>
  <c r="I14" i="2"/>
  <c r="F142" i="2"/>
  <c r="F141" i="2"/>
  <c r="F140" i="2"/>
  <c r="F139" i="2"/>
  <c r="K138" i="2"/>
  <c r="J138" i="2"/>
  <c r="I138" i="2"/>
  <c r="H138" i="2"/>
  <c r="G138" i="2"/>
  <c r="E138" i="2"/>
  <c r="F127" i="2"/>
  <c r="F126" i="2"/>
  <c r="F125" i="2"/>
  <c r="F124" i="2"/>
  <c r="K123" i="2"/>
  <c r="J123" i="2"/>
  <c r="I123" i="2"/>
  <c r="H123" i="2"/>
  <c r="G123" i="2"/>
  <c r="E123" i="2"/>
  <c r="F138" i="2" l="1"/>
  <c r="F123" i="2"/>
  <c r="B12" i="28"/>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G15" i="2" l="1"/>
  <c r="F135" i="2"/>
  <c r="G16" i="2"/>
  <c r="K145" i="2" l="1"/>
  <c r="K146" i="2"/>
  <c r="K147" i="2"/>
  <c r="J145" i="2"/>
  <c r="J146" i="2"/>
  <c r="J147" i="2"/>
  <c r="J354" i="2" l="1"/>
  <c r="J352" i="2"/>
  <c r="J353" i="2"/>
  <c r="J351" i="2"/>
  <c r="J15" i="2"/>
  <c r="J16" i="2"/>
  <c r="J17" i="2"/>
  <c r="J14" i="2"/>
  <c r="J144" i="2"/>
  <c r="J226" i="2"/>
  <c r="J227" i="2"/>
  <c r="J228" i="2"/>
  <c r="J225" i="2"/>
  <c r="J222" i="2" l="1"/>
  <c r="J219" i="2"/>
  <c r="G12" i="27" s="1"/>
  <c r="K144" i="2"/>
  <c r="K15" i="2"/>
  <c r="K220" i="2" s="1"/>
  <c r="H13" i="27" s="1"/>
  <c r="K16" i="2"/>
  <c r="K17" i="2"/>
  <c r="K222" i="2" s="1"/>
  <c r="H15" i="27" s="1"/>
  <c r="K14" i="2"/>
  <c r="K219" i="2" s="1"/>
  <c r="H12" i="27" s="1"/>
  <c r="K226" i="2"/>
  <c r="K227" i="2"/>
  <c r="K228" i="2"/>
  <c r="K225" i="2"/>
  <c r="G15" i="27" l="1"/>
  <c r="J221" i="2"/>
  <c r="J220" i="2"/>
  <c r="K221" i="2"/>
  <c r="H14" i="27" s="1"/>
  <c r="E258" i="23"/>
  <c r="E257" i="23"/>
  <c r="E256" i="23"/>
  <c r="E255" i="23"/>
  <c r="J254" i="23"/>
  <c r="I254" i="23"/>
  <c r="H254" i="23"/>
  <c r="G254" i="23"/>
  <c r="F254" i="23"/>
  <c r="E253" i="23"/>
  <c r="E252" i="23"/>
  <c r="E251" i="23"/>
  <c r="E250" i="23"/>
  <c r="J249" i="23"/>
  <c r="I249" i="23"/>
  <c r="H249" i="23"/>
  <c r="G249" i="23"/>
  <c r="F249" i="23"/>
  <c r="E248" i="23"/>
  <c r="E247" i="23"/>
  <c r="E246" i="23"/>
  <c r="E245" i="23"/>
  <c r="J244" i="23"/>
  <c r="I244" i="23"/>
  <c r="H244" i="23"/>
  <c r="G244" i="23"/>
  <c r="F244" i="23"/>
  <c r="E243" i="23"/>
  <c r="E242" i="23"/>
  <c r="E241" i="23"/>
  <c r="E240" i="23"/>
  <c r="J239" i="23"/>
  <c r="I239" i="23"/>
  <c r="H239" i="23"/>
  <c r="G239" i="23"/>
  <c r="F239" i="23"/>
  <c r="E201" i="23"/>
  <c r="E200" i="23"/>
  <c r="E199" i="23"/>
  <c r="E198" i="23"/>
  <c r="J197" i="23"/>
  <c r="I197" i="23"/>
  <c r="H197" i="23"/>
  <c r="G197" i="23"/>
  <c r="F197" i="23"/>
  <c r="E115" i="23"/>
  <c r="E114" i="23"/>
  <c r="E113" i="23"/>
  <c r="E112" i="23"/>
  <c r="J111" i="23"/>
  <c r="I111" i="23"/>
  <c r="H111" i="23"/>
  <c r="G111" i="23"/>
  <c r="F111" i="23"/>
  <c r="E110" i="23"/>
  <c r="E109" i="23"/>
  <c r="E108" i="23"/>
  <c r="E107" i="23"/>
  <c r="J106" i="23"/>
  <c r="I106" i="23"/>
  <c r="H106" i="23"/>
  <c r="G106" i="23"/>
  <c r="F106" i="23"/>
  <c r="E105" i="23"/>
  <c r="E104" i="23"/>
  <c r="E103" i="23"/>
  <c r="E102" i="23"/>
  <c r="J101" i="23"/>
  <c r="I101" i="23"/>
  <c r="H101" i="23"/>
  <c r="G101" i="23"/>
  <c r="F101" i="23"/>
  <c r="E90" i="23"/>
  <c r="E89" i="23"/>
  <c r="E88" i="23"/>
  <c r="E87" i="23"/>
  <c r="J86" i="23"/>
  <c r="I86" i="23"/>
  <c r="H86" i="23"/>
  <c r="G86" i="23"/>
  <c r="F86" i="23"/>
  <c r="G17" i="2"/>
  <c r="G14" i="2"/>
  <c r="H15" i="2"/>
  <c r="H16" i="2"/>
  <c r="H17" i="2"/>
  <c r="H14" i="2"/>
  <c r="G13" i="2" l="1"/>
  <c r="G13" i="27"/>
  <c r="F15" i="2"/>
  <c r="G14" i="27"/>
  <c r="E254" i="23"/>
  <c r="E249" i="23"/>
  <c r="E244" i="23"/>
  <c r="E239" i="23"/>
  <c r="E111" i="23"/>
  <c r="E197" i="23"/>
  <c r="E86" i="23"/>
  <c r="E106" i="23"/>
  <c r="E101" i="23"/>
  <c r="F122" i="2"/>
  <c r="F121" i="2"/>
  <c r="F120" i="2"/>
  <c r="F119" i="2"/>
  <c r="K118" i="2"/>
  <c r="J118" i="2"/>
  <c r="I118" i="2"/>
  <c r="H118" i="2"/>
  <c r="G118" i="2"/>
  <c r="E118" i="2"/>
  <c r="F117" i="2"/>
  <c r="F116" i="2"/>
  <c r="F115" i="2"/>
  <c r="F114" i="2"/>
  <c r="K113" i="2"/>
  <c r="J113" i="2"/>
  <c r="I113" i="2"/>
  <c r="H113" i="2"/>
  <c r="G113" i="2"/>
  <c r="E113" i="2"/>
  <c r="F118" i="2" l="1"/>
  <c r="F113" i="2"/>
  <c r="F384" i="2"/>
  <c r="F383" i="2"/>
  <c r="F382" i="2"/>
  <c r="F381" i="2"/>
  <c r="K380" i="2"/>
  <c r="J380" i="2"/>
  <c r="I380" i="2"/>
  <c r="H380" i="2"/>
  <c r="G380" i="2"/>
  <c r="E380" i="2"/>
  <c r="F379" i="2"/>
  <c r="F378" i="2"/>
  <c r="F377" i="2"/>
  <c r="F376" i="2"/>
  <c r="K375" i="2"/>
  <c r="J375" i="2"/>
  <c r="I375" i="2"/>
  <c r="H375" i="2"/>
  <c r="F375" i="2" s="1"/>
  <c r="G375" i="2"/>
  <c r="E375" i="2"/>
  <c r="F374" i="2"/>
  <c r="F373" i="2"/>
  <c r="F372" i="2"/>
  <c r="F371" i="2"/>
  <c r="K370" i="2"/>
  <c r="J370" i="2"/>
  <c r="I370" i="2"/>
  <c r="H370" i="2"/>
  <c r="G370" i="2"/>
  <c r="E370" i="2"/>
  <c r="F368" i="2"/>
  <c r="F367" i="2"/>
  <c r="F366" i="2"/>
  <c r="K365" i="2"/>
  <c r="J365" i="2"/>
  <c r="I365" i="2"/>
  <c r="H365" i="2"/>
  <c r="G365" i="2"/>
  <c r="E365" i="2"/>
  <c r="K364" i="2"/>
  <c r="J364" i="2"/>
  <c r="I364" i="2"/>
  <c r="H364" i="2"/>
  <c r="G364" i="2"/>
  <c r="E364" i="2"/>
  <c r="K363" i="2"/>
  <c r="J363" i="2"/>
  <c r="I363" i="2"/>
  <c r="H363" i="2"/>
  <c r="G363" i="2"/>
  <c r="E363" i="2"/>
  <c r="K362" i="2"/>
  <c r="J362" i="2"/>
  <c r="I362" i="2"/>
  <c r="H362" i="2"/>
  <c r="G362" i="2"/>
  <c r="E362" i="2"/>
  <c r="K361" i="2"/>
  <c r="J361" i="2"/>
  <c r="I361" i="2"/>
  <c r="H361" i="2"/>
  <c r="G361" i="2"/>
  <c r="E361" i="2"/>
  <c r="F359" i="2"/>
  <c r="F354" i="2" s="1"/>
  <c r="F358" i="2"/>
  <c r="F353" i="2" s="1"/>
  <c r="F357" i="2"/>
  <c r="F352" i="2" s="1"/>
  <c r="F356" i="2"/>
  <c r="K355" i="2"/>
  <c r="J355" i="2"/>
  <c r="I355" i="2"/>
  <c r="H355" i="2"/>
  <c r="G355" i="2"/>
  <c r="E355" i="2"/>
  <c r="E350" i="2" s="1"/>
  <c r="K354" i="2"/>
  <c r="I354" i="2"/>
  <c r="H354" i="2"/>
  <c r="G354" i="2"/>
  <c r="E354" i="2"/>
  <c r="K353" i="2"/>
  <c r="I353" i="2"/>
  <c r="H353" i="2"/>
  <c r="G353" i="2"/>
  <c r="E353" i="2"/>
  <c r="K352" i="2"/>
  <c r="I352" i="2"/>
  <c r="H352" i="2"/>
  <c r="H350" i="2" s="1"/>
  <c r="G352" i="2"/>
  <c r="E352" i="2"/>
  <c r="K351" i="2"/>
  <c r="I351" i="2"/>
  <c r="H351" i="2"/>
  <c r="G351" i="2"/>
  <c r="F351" i="2"/>
  <c r="E351" i="2"/>
  <c r="E344" i="2"/>
  <c r="F343" i="2"/>
  <c r="F342" i="2"/>
  <c r="F341" i="2"/>
  <c r="F340" i="2"/>
  <c r="K339" i="2"/>
  <c r="J339" i="2"/>
  <c r="I339" i="2"/>
  <c r="H339" i="2"/>
  <c r="G339" i="2"/>
  <c r="E339" i="2"/>
  <c r="F338" i="2"/>
  <c r="F337" i="2"/>
  <c r="F336" i="2"/>
  <c r="F335" i="2"/>
  <c r="K334" i="2"/>
  <c r="J334" i="2"/>
  <c r="I334" i="2"/>
  <c r="H334" i="2"/>
  <c r="G334" i="2"/>
  <c r="E334" i="2"/>
  <c r="F333" i="2"/>
  <c r="F332" i="2"/>
  <c r="F331" i="2"/>
  <c r="F330" i="2"/>
  <c r="K329" i="2"/>
  <c r="J329" i="2"/>
  <c r="I329" i="2"/>
  <c r="H329" i="2"/>
  <c r="G329" i="2"/>
  <c r="E329" i="2"/>
  <c r="F328" i="2"/>
  <c r="F327" i="2"/>
  <c r="F326" i="2"/>
  <c r="F325" i="2"/>
  <c r="K324" i="2"/>
  <c r="J324" i="2"/>
  <c r="I324" i="2"/>
  <c r="H324" i="2"/>
  <c r="G324" i="2"/>
  <c r="E324" i="2"/>
  <c r="F323" i="2"/>
  <c r="F322" i="2"/>
  <c r="F321" i="2"/>
  <c r="F320" i="2"/>
  <c r="K319" i="2"/>
  <c r="J319" i="2"/>
  <c r="I319" i="2"/>
  <c r="H319" i="2"/>
  <c r="G319" i="2"/>
  <c r="E319" i="2"/>
  <c r="F318" i="2"/>
  <c r="F317" i="2"/>
  <c r="F316" i="2"/>
  <c r="F315" i="2"/>
  <c r="K314" i="2"/>
  <c r="J314" i="2"/>
  <c r="I314" i="2"/>
  <c r="H314" i="2"/>
  <c r="G314" i="2"/>
  <c r="E314" i="2"/>
  <c r="F313" i="2"/>
  <c r="F312" i="2"/>
  <c r="F311" i="2"/>
  <c r="F310" i="2"/>
  <c r="K309" i="2"/>
  <c r="J309" i="2"/>
  <c r="I309" i="2"/>
  <c r="H309" i="2"/>
  <c r="G309" i="2"/>
  <c r="E309" i="2"/>
  <c r="F308" i="2"/>
  <c r="F307" i="2"/>
  <c r="F306" i="2"/>
  <c r="F305" i="2"/>
  <c r="K304" i="2"/>
  <c r="J304" i="2"/>
  <c r="I304" i="2"/>
  <c r="H304" i="2"/>
  <c r="G304" i="2"/>
  <c r="E304" i="2"/>
  <c r="F303" i="2"/>
  <c r="F302" i="2"/>
  <c r="F301" i="2"/>
  <c r="F300" i="2"/>
  <c r="K299" i="2"/>
  <c r="J299" i="2"/>
  <c r="I299" i="2"/>
  <c r="H299" i="2"/>
  <c r="G299" i="2"/>
  <c r="E299" i="2"/>
  <c r="F298" i="2"/>
  <c r="F297" i="2"/>
  <c r="F296" i="2"/>
  <c r="F295" i="2"/>
  <c r="K294" i="2"/>
  <c r="J294" i="2"/>
  <c r="I294" i="2"/>
  <c r="H294" i="2"/>
  <c r="G294" i="2"/>
  <c r="E294" i="2"/>
  <c r="F293" i="2"/>
  <c r="F292" i="2"/>
  <c r="F291" i="2"/>
  <c r="F290" i="2"/>
  <c r="K289" i="2"/>
  <c r="J289" i="2"/>
  <c r="I289" i="2"/>
  <c r="H289" i="2"/>
  <c r="G289" i="2"/>
  <c r="E289" i="2"/>
  <c r="F288" i="2"/>
  <c r="F287" i="2"/>
  <c r="F286" i="2"/>
  <c r="F285" i="2"/>
  <c r="K284" i="2"/>
  <c r="J284" i="2"/>
  <c r="I284" i="2"/>
  <c r="H284" i="2"/>
  <c r="G284" i="2"/>
  <c r="E284" i="2"/>
  <c r="F278" i="2"/>
  <c r="F277" i="2"/>
  <c r="F276" i="2"/>
  <c r="F275" i="2"/>
  <c r="K274" i="2"/>
  <c r="J274" i="2"/>
  <c r="I274" i="2"/>
  <c r="H274" i="2"/>
  <c r="G274" i="2"/>
  <c r="E274" i="2"/>
  <c r="F273" i="2"/>
  <c r="F272" i="2"/>
  <c r="F271" i="2"/>
  <c r="F270" i="2"/>
  <c r="K269" i="2"/>
  <c r="J269" i="2"/>
  <c r="I269" i="2"/>
  <c r="H269" i="2"/>
  <c r="G269" i="2"/>
  <c r="E269" i="2"/>
  <c r="F268" i="2"/>
  <c r="F267" i="2"/>
  <c r="F266" i="2"/>
  <c r="F265" i="2"/>
  <c r="K264" i="2"/>
  <c r="J264" i="2"/>
  <c r="I264" i="2"/>
  <c r="H264" i="2"/>
  <c r="G264" i="2"/>
  <c r="E264" i="2"/>
  <c r="F263" i="2"/>
  <c r="F262" i="2"/>
  <c r="F261" i="2"/>
  <c r="F260" i="2"/>
  <c r="K259" i="2"/>
  <c r="J259" i="2"/>
  <c r="I259" i="2"/>
  <c r="H259" i="2"/>
  <c r="G259" i="2"/>
  <c r="E259" i="2"/>
  <c r="F258" i="2"/>
  <c r="F257" i="2"/>
  <c r="F256" i="2"/>
  <c r="F255" i="2"/>
  <c r="K254" i="2"/>
  <c r="J254" i="2"/>
  <c r="I254" i="2"/>
  <c r="H254" i="2"/>
  <c r="G254" i="2"/>
  <c r="E254" i="2"/>
  <c r="F253" i="2"/>
  <c r="F252" i="2"/>
  <c r="F251" i="2"/>
  <c r="F250" i="2"/>
  <c r="K249" i="2"/>
  <c r="J249" i="2"/>
  <c r="I249" i="2"/>
  <c r="H249" i="2"/>
  <c r="G249" i="2"/>
  <c r="E249" i="2"/>
  <c r="F248" i="2"/>
  <c r="F247" i="2"/>
  <c r="F246" i="2"/>
  <c r="F245" i="2"/>
  <c r="K244" i="2"/>
  <c r="J244" i="2"/>
  <c r="I244" i="2"/>
  <c r="H244" i="2"/>
  <c r="G244" i="2"/>
  <c r="E244" i="2"/>
  <c r="F243" i="2"/>
  <c r="F242" i="2"/>
  <c r="F241" i="2"/>
  <c r="F240" i="2"/>
  <c r="F225" i="2" s="1"/>
  <c r="K239" i="2"/>
  <c r="J239" i="2"/>
  <c r="I239" i="2"/>
  <c r="H239" i="2"/>
  <c r="G239" i="2"/>
  <c r="E239" i="2"/>
  <c r="F238" i="2"/>
  <c r="F237" i="2"/>
  <c r="F236" i="2"/>
  <c r="F235" i="2"/>
  <c r="K234" i="2"/>
  <c r="J234" i="2"/>
  <c r="I234" i="2"/>
  <c r="H234" i="2"/>
  <c r="G234" i="2"/>
  <c r="E234" i="2"/>
  <c r="F233" i="2"/>
  <c r="F232" i="2"/>
  <c r="F231" i="2"/>
  <c r="F230" i="2"/>
  <c r="K229" i="2"/>
  <c r="J229" i="2"/>
  <c r="I229" i="2"/>
  <c r="H229" i="2"/>
  <c r="G229" i="2"/>
  <c r="E229" i="2"/>
  <c r="K348" i="2"/>
  <c r="H25" i="27" s="1"/>
  <c r="J348" i="2"/>
  <c r="G25" i="27" s="1"/>
  <c r="I348" i="2"/>
  <c r="F25" i="27" s="1"/>
  <c r="H228" i="2"/>
  <c r="H348" i="2" s="1"/>
  <c r="E25" i="27" s="1"/>
  <c r="G228" i="2"/>
  <c r="G348" i="2" s="1"/>
  <c r="D25" i="27" s="1"/>
  <c r="K347" i="2"/>
  <c r="H24" i="27" s="1"/>
  <c r="J347" i="2"/>
  <c r="G24" i="27" s="1"/>
  <c r="I347" i="2"/>
  <c r="F24" i="27" s="1"/>
  <c r="H227" i="2"/>
  <c r="H347" i="2" s="1"/>
  <c r="E24" i="27" s="1"/>
  <c r="G227" i="2"/>
  <c r="K346" i="2"/>
  <c r="H23" i="27" s="1"/>
  <c r="J346" i="2"/>
  <c r="G23" i="27" s="1"/>
  <c r="I346" i="2"/>
  <c r="F23" i="27" s="1"/>
  <c r="H226" i="2"/>
  <c r="H346" i="2" s="1"/>
  <c r="E23" i="27" s="1"/>
  <c r="G226" i="2"/>
  <c r="G346" i="2" s="1"/>
  <c r="D23" i="27" s="1"/>
  <c r="K345" i="2"/>
  <c r="H22" i="27" s="1"/>
  <c r="J345" i="2"/>
  <c r="G22" i="27" s="1"/>
  <c r="I345" i="2"/>
  <c r="F22" i="27" s="1"/>
  <c r="H225" i="2"/>
  <c r="H345" i="2" s="1"/>
  <c r="E22" i="27" s="1"/>
  <c r="G225" i="2"/>
  <c r="G345" i="2" s="1"/>
  <c r="D22" i="27" s="1"/>
  <c r="F217" i="2"/>
  <c r="F214" i="2"/>
  <c r="K213" i="2"/>
  <c r="J213" i="2"/>
  <c r="I213" i="2"/>
  <c r="H213" i="2"/>
  <c r="G213" i="2"/>
  <c r="E213" i="2"/>
  <c r="F212" i="2"/>
  <c r="F211" i="2"/>
  <c r="F210" i="2"/>
  <c r="F209" i="2"/>
  <c r="K208" i="2"/>
  <c r="J208" i="2"/>
  <c r="I208" i="2"/>
  <c r="H208" i="2"/>
  <c r="G208" i="2"/>
  <c r="E208" i="2"/>
  <c r="F207" i="2"/>
  <c r="F206" i="2"/>
  <c r="F205" i="2"/>
  <c r="F204" i="2"/>
  <c r="K203" i="2"/>
  <c r="J203" i="2"/>
  <c r="I203" i="2"/>
  <c r="H203" i="2"/>
  <c r="G203" i="2"/>
  <c r="E203" i="2"/>
  <c r="F202" i="2"/>
  <c r="F199" i="2"/>
  <c r="K198" i="2"/>
  <c r="J198" i="2"/>
  <c r="I198" i="2"/>
  <c r="H198" i="2"/>
  <c r="G198" i="2"/>
  <c r="E198" i="2"/>
  <c r="F197" i="2"/>
  <c r="F196" i="2"/>
  <c r="F195" i="2"/>
  <c r="F194" i="2"/>
  <c r="K193" i="2"/>
  <c r="J193" i="2"/>
  <c r="I193" i="2"/>
  <c r="H193" i="2"/>
  <c r="G193" i="2"/>
  <c r="E193" i="2"/>
  <c r="F192" i="2"/>
  <c r="F191" i="2"/>
  <c r="F190" i="2"/>
  <c r="F189" i="2"/>
  <c r="K188" i="2"/>
  <c r="J188" i="2"/>
  <c r="I188" i="2"/>
  <c r="H188" i="2"/>
  <c r="G188" i="2"/>
  <c r="E188" i="2"/>
  <c r="F187" i="2"/>
  <c r="F184" i="2"/>
  <c r="K183" i="2"/>
  <c r="J183" i="2"/>
  <c r="I183" i="2"/>
  <c r="H183" i="2"/>
  <c r="G183" i="2"/>
  <c r="E183" i="2"/>
  <c r="F182" i="2"/>
  <c r="F181" i="2"/>
  <c r="F180" i="2"/>
  <c r="F179" i="2"/>
  <c r="K178" i="2"/>
  <c r="J178" i="2"/>
  <c r="I178" i="2"/>
  <c r="H178" i="2"/>
  <c r="G178" i="2"/>
  <c r="E178" i="2"/>
  <c r="F177" i="2"/>
  <c r="F176" i="2"/>
  <c r="F175" i="2"/>
  <c r="F174" i="2"/>
  <c r="K173" i="2"/>
  <c r="J173" i="2"/>
  <c r="I173" i="2"/>
  <c r="H173" i="2"/>
  <c r="G173" i="2"/>
  <c r="E173" i="2"/>
  <c r="F172" i="2"/>
  <c r="F171" i="2"/>
  <c r="F170" i="2"/>
  <c r="F169" i="2"/>
  <c r="K168" i="2"/>
  <c r="J168" i="2"/>
  <c r="I168" i="2"/>
  <c r="H168" i="2"/>
  <c r="G168" i="2"/>
  <c r="E168" i="2"/>
  <c r="F167" i="2"/>
  <c r="F166" i="2"/>
  <c r="F165" i="2"/>
  <c r="F164" i="2"/>
  <c r="K163" i="2"/>
  <c r="J163" i="2"/>
  <c r="I163" i="2"/>
  <c r="H163" i="2"/>
  <c r="G163" i="2"/>
  <c r="E163" i="2"/>
  <c r="F162" i="2"/>
  <c r="F159" i="2"/>
  <c r="K158" i="2"/>
  <c r="J158" i="2"/>
  <c r="I158" i="2"/>
  <c r="H158" i="2"/>
  <c r="G158" i="2"/>
  <c r="F157" i="2"/>
  <c r="F156" i="2"/>
  <c r="F155" i="2"/>
  <c r="F154" i="2"/>
  <c r="K153" i="2"/>
  <c r="J153" i="2"/>
  <c r="I153" i="2"/>
  <c r="H153" i="2"/>
  <c r="G153" i="2"/>
  <c r="F152" i="2"/>
  <c r="F148" i="2" s="1"/>
  <c r="K148" i="2"/>
  <c r="J148" i="2"/>
  <c r="I148" i="2"/>
  <c r="H148" i="2"/>
  <c r="G148" i="2"/>
  <c r="I147" i="2"/>
  <c r="I222" i="2" s="1"/>
  <c r="F15" i="27" s="1"/>
  <c r="H147" i="2"/>
  <c r="G147" i="2"/>
  <c r="E147" i="2"/>
  <c r="I146" i="2"/>
  <c r="I221" i="2" s="1"/>
  <c r="F14" i="27" s="1"/>
  <c r="H146" i="2"/>
  <c r="H221" i="2" s="1"/>
  <c r="E14" i="27" s="1"/>
  <c r="G146" i="2"/>
  <c r="G221" i="2" s="1"/>
  <c r="D14" i="27" s="1"/>
  <c r="E146" i="2"/>
  <c r="I145" i="2"/>
  <c r="I220" i="2" s="1"/>
  <c r="F13" i="27" s="1"/>
  <c r="H145" i="2"/>
  <c r="G145" i="2"/>
  <c r="G220" i="2" s="1"/>
  <c r="D13" i="27" s="1"/>
  <c r="E145" i="2"/>
  <c r="I144" i="2"/>
  <c r="I219" i="2" s="1"/>
  <c r="F12" i="27" s="1"/>
  <c r="H144" i="2"/>
  <c r="G144" i="2"/>
  <c r="E144" i="2"/>
  <c r="F137" i="2"/>
  <c r="F136" i="2"/>
  <c r="F134" i="2"/>
  <c r="K133" i="2"/>
  <c r="J133" i="2"/>
  <c r="I133" i="2"/>
  <c r="H133" i="2"/>
  <c r="G133" i="2"/>
  <c r="E133" i="2"/>
  <c r="F132" i="2"/>
  <c r="F131" i="2"/>
  <c r="F130" i="2"/>
  <c r="F129" i="2"/>
  <c r="K128" i="2"/>
  <c r="J128" i="2"/>
  <c r="I128" i="2"/>
  <c r="H128" i="2"/>
  <c r="G128" i="2"/>
  <c r="E128" i="2"/>
  <c r="F112" i="2"/>
  <c r="F111" i="2"/>
  <c r="F110" i="2"/>
  <c r="F109" i="2"/>
  <c r="K108" i="2"/>
  <c r="J108" i="2"/>
  <c r="I108" i="2"/>
  <c r="H108" i="2"/>
  <c r="G108" i="2"/>
  <c r="E108" i="2"/>
  <c r="F107" i="2"/>
  <c r="F106" i="2"/>
  <c r="F105" i="2"/>
  <c r="F104" i="2"/>
  <c r="K103" i="2"/>
  <c r="J103" i="2"/>
  <c r="I103" i="2"/>
  <c r="H103" i="2"/>
  <c r="G103" i="2"/>
  <c r="E103" i="2"/>
  <c r="F102" i="2"/>
  <c r="F101" i="2"/>
  <c r="F100" i="2"/>
  <c r="F99" i="2"/>
  <c r="K98" i="2"/>
  <c r="J98" i="2"/>
  <c r="I98" i="2"/>
  <c r="H98" i="2"/>
  <c r="G98" i="2"/>
  <c r="E98" i="2"/>
  <c r="F97" i="2"/>
  <c r="F96" i="2"/>
  <c r="F95" i="2"/>
  <c r="F94" i="2"/>
  <c r="K93" i="2"/>
  <c r="J93" i="2"/>
  <c r="I93" i="2"/>
  <c r="H93" i="2"/>
  <c r="G93" i="2"/>
  <c r="E93" i="2"/>
  <c r="F92" i="2"/>
  <c r="F91" i="2"/>
  <c r="F90" i="2"/>
  <c r="F89" i="2"/>
  <c r="K88" i="2"/>
  <c r="J88" i="2"/>
  <c r="I88" i="2"/>
  <c r="H88" i="2"/>
  <c r="G88" i="2"/>
  <c r="E88" i="2"/>
  <c r="F87" i="2"/>
  <c r="F86" i="2"/>
  <c r="F85" i="2"/>
  <c r="F84" i="2"/>
  <c r="K83" i="2"/>
  <c r="J83" i="2"/>
  <c r="I83" i="2"/>
  <c r="H83" i="2"/>
  <c r="G83" i="2"/>
  <c r="E83"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7" i="2"/>
  <c r="F66" i="2"/>
  <c r="F65" i="2"/>
  <c r="F64" i="2"/>
  <c r="K63" i="2"/>
  <c r="J63" i="2"/>
  <c r="I63" i="2"/>
  <c r="H63" i="2"/>
  <c r="G63" i="2"/>
  <c r="E63" i="2"/>
  <c r="F62" i="2"/>
  <c r="F61" i="2"/>
  <c r="F60" i="2"/>
  <c r="F59" i="2"/>
  <c r="K58" i="2"/>
  <c r="J58" i="2"/>
  <c r="I58" i="2"/>
  <c r="H58" i="2"/>
  <c r="G58" i="2"/>
  <c r="E58" i="2"/>
  <c r="F57" i="2"/>
  <c r="F56" i="2"/>
  <c r="F55" i="2"/>
  <c r="F54" i="2"/>
  <c r="K53" i="2"/>
  <c r="J53" i="2"/>
  <c r="I53" i="2"/>
  <c r="H53" i="2"/>
  <c r="G53" i="2"/>
  <c r="E53" i="2"/>
  <c r="F52" i="2"/>
  <c r="F51" i="2"/>
  <c r="F50" i="2"/>
  <c r="F49" i="2"/>
  <c r="K48" i="2"/>
  <c r="J48" i="2"/>
  <c r="I48" i="2"/>
  <c r="H48" i="2"/>
  <c r="G48" i="2"/>
  <c r="E48" i="2"/>
  <c r="F47" i="2"/>
  <c r="F46" i="2"/>
  <c r="F45" i="2"/>
  <c r="F44" i="2"/>
  <c r="K43" i="2"/>
  <c r="J43" i="2"/>
  <c r="I43" i="2"/>
  <c r="H43" i="2"/>
  <c r="G43" i="2"/>
  <c r="E43" i="2"/>
  <c r="F42" i="2"/>
  <c r="F41" i="2"/>
  <c r="F40" i="2"/>
  <c r="F39" i="2"/>
  <c r="K38" i="2"/>
  <c r="J38" i="2"/>
  <c r="I38" i="2"/>
  <c r="H38" i="2"/>
  <c r="G38" i="2"/>
  <c r="E38" i="2"/>
  <c r="F37" i="2"/>
  <c r="F36" i="2"/>
  <c r="F35" i="2"/>
  <c r="F34" i="2"/>
  <c r="K33" i="2"/>
  <c r="J33" i="2"/>
  <c r="I33" i="2"/>
  <c r="H33" i="2"/>
  <c r="G33" i="2"/>
  <c r="E33" i="2"/>
  <c r="F27" i="2"/>
  <c r="F26" i="2"/>
  <c r="F25" i="2"/>
  <c r="F24" i="2"/>
  <c r="K23" i="2"/>
  <c r="J23" i="2"/>
  <c r="I23" i="2"/>
  <c r="H23" i="2"/>
  <c r="G23" i="2"/>
  <c r="E23" i="2"/>
  <c r="F22" i="2"/>
  <c r="F21" i="2"/>
  <c r="F20" i="2"/>
  <c r="F19" i="2"/>
  <c r="K18" i="2"/>
  <c r="J18" i="2"/>
  <c r="I18" i="2"/>
  <c r="H18" i="2"/>
  <c r="G18" i="2"/>
  <c r="E18" i="2"/>
  <c r="H222" i="2"/>
  <c r="E15" i="27" s="1"/>
  <c r="H219" i="2"/>
  <c r="E12" i="27" s="1"/>
  <c r="G219" i="2"/>
  <c r="D12" i="27" s="1"/>
  <c r="F83" i="2" l="1"/>
  <c r="F153" i="2"/>
  <c r="F168" i="2"/>
  <c r="F188" i="2"/>
  <c r="F193" i="2"/>
  <c r="F133" i="2"/>
  <c r="F147" i="2"/>
  <c r="F228" i="2"/>
  <c r="F244" i="2"/>
  <c r="F254" i="2"/>
  <c r="F274" i="2"/>
  <c r="F63" i="2"/>
  <c r="F73" i="2"/>
  <c r="F43" i="2"/>
  <c r="F53" i="2"/>
  <c r="F103" i="2"/>
  <c r="F178" i="2"/>
  <c r="H224" i="2"/>
  <c r="H344" i="2" s="1"/>
  <c r="E21" i="27" s="1"/>
  <c r="F319" i="2"/>
  <c r="F339" i="2"/>
  <c r="H386" i="2"/>
  <c r="E32" i="27" s="1"/>
  <c r="J387" i="2"/>
  <c r="F370" i="2"/>
  <c r="K143" i="2"/>
  <c r="K13" i="2"/>
  <c r="F23" i="2"/>
  <c r="F38" i="2"/>
  <c r="F146" i="2"/>
  <c r="F173" i="2"/>
  <c r="F208" i="2"/>
  <c r="K224" i="2"/>
  <c r="K344" i="2" s="1"/>
  <c r="H21" i="27" s="1"/>
  <c r="F234" i="2"/>
  <c r="F239" i="2"/>
  <c r="F329" i="2"/>
  <c r="F108" i="2"/>
  <c r="F158" i="2"/>
  <c r="F198" i="2"/>
  <c r="F299" i="2"/>
  <c r="F304" i="2"/>
  <c r="F314" i="2"/>
  <c r="H13" i="2"/>
  <c r="H220" i="2"/>
  <c r="E13" i="27" s="1"/>
  <c r="I13" i="27" s="1"/>
  <c r="F16" i="2"/>
  <c r="F18" i="2"/>
  <c r="F33" i="2"/>
  <c r="F88" i="2"/>
  <c r="F98" i="2"/>
  <c r="F145" i="2"/>
  <c r="F163" i="2"/>
  <c r="F183" i="2"/>
  <c r="G224" i="2"/>
  <c r="G344" i="2" s="1"/>
  <c r="D21" i="27" s="1"/>
  <c r="F227" i="2"/>
  <c r="F229" i="2"/>
  <c r="F284" i="2"/>
  <c r="F294" i="2"/>
  <c r="F309" i="2"/>
  <c r="I350" i="2"/>
  <c r="J350" i="2"/>
  <c r="G350" i="2"/>
  <c r="K350" i="2"/>
  <c r="G386" i="2"/>
  <c r="K386" i="2"/>
  <c r="H32" i="27" s="1"/>
  <c r="I387" i="2"/>
  <c r="G388" i="2"/>
  <c r="D34" i="27" s="1"/>
  <c r="K388" i="2"/>
  <c r="H389" i="2"/>
  <c r="E35" i="27" s="1"/>
  <c r="I389" i="2"/>
  <c r="F365" i="2"/>
  <c r="H388" i="2"/>
  <c r="G222" i="2"/>
  <c r="K218" i="2"/>
  <c r="H11" i="27" s="1"/>
  <c r="F48" i="2"/>
  <c r="F58" i="2"/>
  <c r="F144" i="2"/>
  <c r="I143" i="2"/>
  <c r="J143" i="2"/>
  <c r="F203" i="2"/>
  <c r="I224" i="2"/>
  <c r="I344" i="2" s="1"/>
  <c r="F21" i="27" s="1"/>
  <c r="F249" i="2"/>
  <c r="F264" i="2"/>
  <c r="F324" i="2"/>
  <c r="F334" i="2"/>
  <c r="F355" i="2"/>
  <c r="J360" i="2"/>
  <c r="J385" i="2" s="1"/>
  <c r="G31" i="27" s="1"/>
  <c r="I386" i="2"/>
  <c r="G387" i="2"/>
  <c r="K387" i="2"/>
  <c r="I360" i="2"/>
  <c r="F364" i="2"/>
  <c r="J389" i="2"/>
  <c r="F68" i="2"/>
  <c r="F78" i="2"/>
  <c r="F128" i="2"/>
  <c r="G143" i="2"/>
  <c r="H143" i="2"/>
  <c r="E143" i="2"/>
  <c r="F213" i="2"/>
  <c r="J224" i="2"/>
  <c r="J344" i="2" s="1"/>
  <c r="G21" i="27" s="1"/>
  <c r="F259" i="2"/>
  <c r="F269" i="2"/>
  <c r="F289" i="2"/>
  <c r="J386" i="2"/>
  <c r="H387" i="2"/>
  <c r="E360" i="2"/>
  <c r="J388" i="2"/>
  <c r="G389" i="2"/>
  <c r="D35" i="27" s="1"/>
  <c r="K389" i="2"/>
  <c r="F380" i="2"/>
  <c r="I13" i="2"/>
  <c r="I218" i="2"/>
  <c r="F11" i="27" s="1"/>
  <c r="F93" i="2"/>
  <c r="H218" i="2"/>
  <c r="E11" i="27" s="1"/>
  <c r="F345" i="2"/>
  <c r="F348" i="2"/>
  <c r="J218" i="2"/>
  <c r="G11" i="27" s="1"/>
  <c r="F346" i="2"/>
  <c r="F14" i="2"/>
  <c r="J13" i="2"/>
  <c r="F17" i="2"/>
  <c r="G360" i="2"/>
  <c r="K360" i="2"/>
  <c r="F363" i="2"/>
  <c r="F226" i="2"/>
  <c r="G347" i="2"/>
  <c r="H360" i="2"/>
  <c r="H385" i="2" s="1"/>
  <c r="E31" i="27" s="1"/>
  <c r="F362" i="2"/>
  <c r="I388" i="2"/>
  <c r="F361" i="2"/>
  <c r="K394" i="2" l="1"/>
  <c r="H35" i="27"/>
  <c r="I392" i="2"/>
  <c r="F33" i="27"/>
  <c r="G33" i="27"/>
  <c r="J392" i="2"/>
  <c r="I393" i="2"/>
  <c r="F34" i="27"/>
  <c r="H392" i="2"/>
  <c r="E33" i="27"/>
  <c r="I394" i="2"/>
  <c r="F35" i="27"/>
  <c r="G392" i="2"/>
  <c r="D33" i="27"/>
  <c r="H394" i="2"/>
  <c r="G34" i="27"/>
  <c r="J393" i="2"/>
  <c r="I391" i="2"/>
  <c r="F32" i="27"/>
  <c r="H393" i="2"/>
  <c r="E34" i="27"/>
  <c r="K393" i="2"/>
  <c r="H34" i="27"/>
  <c r="G391" i="2"/>
  <c r="D32" i="27"/>
  <c r="I385" i="2"/>
  <c r="F31" i="27" s="1"/>
  <c r="K392" i="2"/>
  <c r="H33" i="27"/>
  <c r="J391" i="2"/>
  <c r="G32" i="27"/>
  <c r="G35" i="27"/>
  <c r="J394" i="2"/>
  <c r="F394" i="2" s="1"/>
  <c r="F347" i="2"/>
  <c r="D24" i="27"/>
  <c r="G394" i="2"/>
  <c r="K391" i="2"/>
  <c r="G218" i="2"/>
  <c r="D11" i="27" s="1"/>
  <c r="D15" i="27"/>
  <c r="F221" i="2"/>
  <c r="F222" i="2"/>
  <c r="F219" i="2"/>
  <c r="H390" i="2"/>
  <c r="F386" i="2"/>
  <c r="H391" i="2"/>
  <c r="F143" i="2"/>
  <c r="F350" i="2"/>
  <c r="F344" i="2"/>
  <c r="F220" i="2"/>
  <c r="K385" i="2"/>
  <c r="F387" i="2"/>
  <c r="I390" i="2"/>
  <c r="F389" i="2"/>
  <c r="F224" i="2"/>
  <c r="F13" i="2"/>
  <c r="J390" i="2"/>
  <c r="G393" i="2"/>
  <c r="F388" i="2"/>
  <c r="F360" i="2"/>
  <c r="G385" i="2"/>
  <c r="D31" i="27" s="1"/>
  <c r="F391" i="2" l="1"/>
  <c r="F392" i="2"/>
  <c r="F393" i="2"/>
  <c r="K390" i="2"/>
  <c r="H31" i="27"/>
  <c r="I31" i="27" s="1"/>
  <c r="F218" i="2"/>
  <c r="G390" i="2"/>
  <c r="F385" i="2"/>
  <c r="F390" i="2" l="1"/>
  <c r="E100" i="23"/>
  <c r="E99" i="23"/>
  <c r="E98" i="23"/>
  <c r="E97" i="23"/>
  <c r="J96" i="23"/>
  <c r="I96" i="23"/>
  <c r="H96" i="23"/>
  <c r="G96" i="23"/>
  <c r="F96" i="23"/>
  <c r="E95" i="23"/>
  <c r="E94" i="23"/>
  <c r="E93" i="23"/>
  <c r="E92" i="23"/>
  <c r="J91" i="23"/>
  <c r="I91" i="23"/>
  <c r="H91" i="23"/>
  <c r="G91" i="23"/>
  <c r="F91" i="23"/>
  <c r="E96" i="23" l="1"/>
  <c r="E91" i="23"/>
  <c r="E85" i="23" l="1"/>
  <c r="E84" i="23"/>
  <c r="E83" i="23"/>
  <c r="E82" i="23"/>
  <c r="J81" i="23"/>
  <c r="I81" i="23"/>
  <c r="H81" i="23"/>
  <c r="G81" i="23"/>
  <c r="F81" i="23"/>
  <c r="E81" i="23" l="1"/>
  <c r="E238" i="23" l="1"/>
  <c r="E237" i="23"/>
  <c r="E236" i="23"/>
  <c r="E235" i="23"/>
  <c r="J234" i="23"/>
  <c r="I234" i="23"/>
  <c r="H234" i="23"/>
  <c r="G234" i="23"/>
  <c r="F234" i="23"/>
  <c r="E233" i="23"/>
  <c r="E232" i="23"/>
  <c r="E231" i="23"/>
  <c r="E230" i="23"/>
  <c r="J229" i="23"/>
  <c r="I229" i="23"/>
  <c r="H229" i="23"/>
  <c r="G229" i="23"/>
  <c r="F229" i="23"/>
  <c r="E228" i="23"/>
  <c r="E227" i="23"/>
  <c r="E226" i="23"/>
  <c r="E225" i="23"/>
  <c r="J224" i="23"/>
  <c r="I224" i="23"/>
  <c r="H224" i="23"/>
  <c r="G224" i="23"/>
  <c r="F224" i="23"/>
  <c r="E166" i="23"/>
  <c r="E165" i="23"/>
  <c r="E164" i="23"/>
  <c r="E163" i="23"/>
  <c r="J162" i="23"/>
  <c r="I162" i="23"/>
  <c r="H162" i="23"/>
  <c r="G162" i="23"/>
  <c r="F162" i="23"/>
  <c r="E151" i="23"/>
  <c r="E150" i="23"/>
  <c r="E149" i="23"/>
  <c r="E148" i="23"/>
  <c r="J147" i="23"/>
  <c r="I147" i="23"/>
  <c r="H147" i="23"/>
  <c r="G147" i="23"/>
  <c r="F147" i="23"/>
  <c r="E141" i="23"/>
  <c r="E140" i="23"/>
  <c r="E139" i="23"/>
  <c r="E138" i="23"/>
  <c r="J137" i="23"/>
  <c r="I137" i="23"/>
  <c r="H137" i="23"/>
  <c r="G137" i="23"/>
  <c r="F137" i="23"/>
  <c r="E130" i="23"/>
  <c r="E129" i="23"/>
  <c r="E128" i="23"/>
  <c r="E127" i="23"/>
  <c r="J126" i="23"/>
  <c r="I126" i="23"/>
  <c r="H126" i="23"/>
  <c r="G126" i="23"/>
  <c r="F126" i="23"/>
  <c r="E125" i="23"/>
  <c r="E124" i="23"/>
  <c r="E123" i="23"/>
  <c r="E122" i="23"/>
  <c r="J121" i="23"/>
  <c r="I121" i="23"/>
  <c r="H121" i="23"/>
  <c r="G121" i="23"/>
  <c r="F121"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E234" i="23" l="1"/>
  <c r="E229" i="23"/>
  <c r="E224" i="23"/>
  <c r="E162" i="23"/>
  <c r="E147" i="23"/>
  <c r="E137" i="23"/>
  <c r="E126" i="23"/>
  <c r="E66" i="23"/>
  <c r="E121" i="23"/>
  <c r="E51" i="23"/>
  <c r="E61" i="23"/>
  <c r="E36" i="23"/>
  <c r="E31" i="23"/>
  <c r="E50" i="23" l="1"/>
  <c r="E49" i="23"/>
  <c r="E48" i="23"/>
  <c r="E47" i="23"/>
  <c r="J46" i="23"/>
  <c r="I46" i="23"/>
  <c r="H46" i="23"/>
  <c r="G46" i="23"/>
  <c r="F46" i="23"/>
  <c r="E46" i="23" l="1"/>
  <c r="E80" i="23"/>
  <c r="E79" i="23"/>
  <c r="E78" i="23"/>
  <c r="E77" i="23"/>
  <c r="J76" i="23"/>
  <c r="I76" i="23"/>
  <c r="H76" i="23"/>
  <c r="G76" i="23"/>
  <c r="F76" i="23"/>
  <c r="E76" i="23" l="1"/>
  <c r="E45" i="23"/>
  <c r="E44" i="23"/>
  <c r="E43" i="23"/>
  <c r="E42" i="23"/>
  <c r="J41" i="23"/>
  <c r="I41" i="23"/>
  <c r="H41" i="23"/>
  <c r="G41" i="23"/>
  <c r="F41" i="23"/>
  <c r="E41" i="23" l="1"/>
  <c r="E75" i="23"/>
  <c r="E74" i="23"/>
  <c r="E73" i="23"/>
  <c r="E72" i="23"/>
  <c r="J71" i="23"/>
  <c r="I71" i="23"/>
  <c r="H71" i="23"/>
  <c r="G71" i="23"/>
  <c r="F71" i="23"/>
  <c r="E71" i="23" l="1"/>
  <c r="E196" i="23" l="1"/>
  <c r="E195" i="23"/>
  <c r="E194" i="23"/>
  <c r="E193" i="23"/>
  <c r="J192" i="23"/>
  <c r="I192" i="23"/>
  <c r="H192" i="23"/>
  <c r="G192" i="23"/>
  <c r="F192" i="23"/>
  <c r="F202" i="23"/>
  <c r="G202" i="23"/>
  <c r="H202" i="23"/>
  <c r="I202" i="23"/>
  <c r="J202" i="23"/>
  <c r="E192" i="23" l="1"/>
  <c r="E202" i="23"/>
  <c r="E206" i="23" l="1"/>
  <c r="E205" i="23"/>
  <c r="E204" i="23"/>
  <c r="E203" i="23"/>
  <c r="E323" i="23" l="1"/>
  <c r="E322" i="23"/>
  <c r="E321" i="23"/>
  <c r="E320" i="23"/>
  <c r="J319" i="23"/>
  <c r="I319" i="23"/>
  <c r="H319" i="23"/>
  <c r="G319" i="23"/>
  <c r="F319" i="23"/>
  <c r="E318" i="23"/>
  <c r="E317" i="23"/>
  <c r="E316" i="23"/>
  <c r="E315" i="23"/>
  <c r="J314" i="23"/>
  <c r="I314" i="23"/>
  <c r="H314" i="23"/>
  <c r="G314" i="23"/>
  <c r="F314" i="23"/>
  <c r="E313" i="23"/>
  <c r="E312" i="23"/>
  <c r="E311" i="23"/>
  <c r="E310" i="23"/>
  <c r="J309" i="23"/>
  <c r="I309" i="23"/>
  <c r="H309" i="23"/>
  <c r="G309" i="23"/>
  <c r="F309" i="23"/>
  <c r="E319" i="23" l="1"/>
  <c r="E314" i="23"/>
  <c r="E309" i="23"/>
  <c r="J142" i="23" l="1"/>
  <c r="I142" i="23"/>
  <c r="H142" i="23"/>
  <c r="G142" i="23"/>
  <c r="E60" i="23" l="1"/>
  <c r="E59" i="23"/>
  <c r="E58" i="23"/>
  <c r="E57" i="23"/>
  <c r="J56" i="23"/>
  <c r="I56" i="23"/>
  <c r="H56" i="23"/>
  <c r="G56" i="23"/>
  <c r="F56" i="23"/>
  <c r="E56" i="23" l="1"/>
  <c r="E144" i="23" l="1"/>
  <c r="E145" i="23"/>
  <c r="E146" i="23"/>
  <c r="E143" i="23"/>
  <c r="E142" i="23" l="1"/>
  <c r="E308" i="23" l="1"/>
  <c r="E307" i="23"/>
  <c r="E306" i="23"/>
  <c r="E305" i="23"/>
  <c r="J304" i="23"/>
  <c r="I304" i="23"/>
  <c r="H304" i="23"/>
  <c r="G304" i="23"/>
  <c r="F304" i="23"/>
  <c r="F326" i="23"/>
  <c r="G326" i="23"/>
  <c r="H326" i="23"/>
  <c r="I326" i="23"/>
  <c r="J326" i="23"/>
  <c r="E327" i="23"/>
  <c r="E326" i="23" l="1"/>
  <c r="E304" i="23"/>
  <c r="F142" i="23" l="1"/>
  <c r="E340" i="23" l="1"/>
  <c r="E339" i="23"/>
  <c r="E338" i="23"/>
  <c r="J337" i="23"/>
  <c r="I337" i="23"/>
  <c r="H337" i="23"/>
  <c r="G337" i="23"/>
  <c r="F337" i="23"/>
  <c r="E337" i="23" l="1"/>
  <c r="E30" i="23"/>
  <c r="E29" i="23"/>
  <c r="E28" i="23"/>
  <c r="E27" i="23"/>
  <c r="J26" i="23"/>
  <c r="I26" i="23"/>
  <c r="H26" i="23"/>
  <c r="G26" i="23"/>
  <c r="F26" i="23"/>
  <c r="E26" i="23" l="1"/>
  <c r="E303" i="23" l="1"/>
  <c r="E302" i="23"/>
  <c r="E301" i="23"/>
  <c r="E300" i="23"/>
  <c r="J299" i="23"/>
  <c r="I299" i="23"/>
  <c r="H299" i="23"/>
  <c r="G299" i="23"/>
  <c r="F299" i="23"/>
  <c r="E299" i="23" l="1"/>
  <c r="E186" i="23" l="1"/>
  <c r="E185" i="23"/>
  <c r="E184" i="23"/>
  <c r="E183" i="23"/>
  <c r="J182" i="23"/>
  <c r="I182" i="23"/>
  <c r="H182" i="23"/>
  <c r="G182" i="23"/>
  <c r="F182" i="23"/>
  <c r="E182" i="23" l="1"/>
  <c r="E181" i="23"/>
  <c r="E180" i="23"/>
  <c r="E179" i="23"/>
  <c r="E178" i="23"/>
  <c r="J177" i="23"/>
  <c r="I177" i="23"/>
  <c r="H177" i="23"/>
  <c r="G177" i="23"/>
  <c r="F177" i="23"/>
  <c r="E177" i="23" l="1"/>
  <c r="E298" i="23" l="1"/>
  <c r="E297" i="23"/>
  <c r="E296" i="23"/>
  <c r="E295" i="23"/>
  <c r="J294" i="23"/>
  <c r="I294" i="23"/>
  <c r="H294" i="23"/>
  <c r="G294" i="23"/>
  <c r="F294" i="23"/>
  <c r="E293" i="23"/>
  <c r="E292" i="23"/>
  <c r="E291" i="23"/>
  <c r="E290" i="23"/>
  <c r="J289" i="23"/>
  <c r="I289" i="23"/>
  <c r="H289" i="23"/>
  <c r="G289" i="23"/>
  <c r="F289" i="23"/>
  <c r="E288" i="23"/>
  <c r="E287" i="23"/>
  <c r="E286" i="23"/>
  <c r="E285" i="23"/>
  <c r="J284" i="23"/>
  <c r="I284" i="23"/>
  <c r="H284" i="23"/>
  <c r="G284" i="23"/>
  <c r="F284" i="23"/>
  <c r="E191" i="23"/>
  <c r="E190" i="23"/>
  <c r="E189" i="23"/>
  <c r="E188" i="23"/>
  <c r="J187" i="23"/>
  <c r="I187" i="23"/>
  <c r="H187" i="23"/>
  <c r="G187" i="23"/>
  <c r="F187" i="23"/>
  <c r="E294" i="23" l="1"/>
  <c r="E284" i="23"/>
  <c r="E289" i="23"/>
  <c r="E187" i="23"/>
  <c r="E278" i="23" l="1"/>
  <c r="E277" i="23"/>
  <c r="E276" i="23"/>
  <c r="E275" i="23"/>
  <c r="J274" i="23"/>
  <c r="I274" i="23"/>
  <c r="H274" i="23"/>
  <c r="G274" i="23"/>
  <c r="F274" i="23"/>
  <c r="E268" i="23"/>
  <c r="E267" i="23"/>
  <c r="E266" i="23"/>
  <c r="E265" i="23"/>
  <c r="J264" i="23"/>
  <c r="I264" i="23"/>
  <c r="H264" i="23"/>
  <c r="G264" i="23"/>
  <c r="F264" i="23"/>
  <c r="E274" i="23" l="1"/>
  <c r="E264" i="23"/>
  <c r="E283" i="23" l="1"/>
  <c r="E282" i="23"/>
  <c r="E281" i="23"/>
  <c r="E280" i="23"/>
  <c r="J279" i="23"/>
  <c r="I279" i="23"/>
  <c r="H279" i="23"/>
  <c r="G279" i="23"/>
  <c r="F279" i="23"/>
  <c r="E279" i="23" l="1"/>
  <c r="E351" i="23"/>
  <c r="E350" i="23"/>
  <c r="E349" i="23"/>
  <c r="E348" i="23"/>
  <c r="J347" i="23"/>
  <c r="I347" i="23"/>
  <c r="H347" i="23"/>
  <c r="G347" i="23"/>
  <c r="F347" i="23"/>
  <c r="E346" i="23"/>
  <c r="E345" i="23"/>
  <c r="E344" i="23"/>
  <c r="E343" i="23"/>
  <c r="J342" i="23"/>
  <c r="I342" i="23"/>
  <c r="H342" i="23"/>
  <c r="G342" i="23"/>
  <c r="F342" i="23"/>
  <c r="E176" i="23"/>
  <c r="E175" i="23"/>
  <c r="E174" i="23"/>
  <c r="E173" i="23"/>
  <c r="J172" i="23"/>
  <c r="I172" i="23"/>
  <c r="H172" i="23"/>
  <c r="G172" i="23"/>
  <c r="F172" i="23"/>
  <c r="E171" i="23"/>
  <c r="E170" i="23"/>
  <c r="E169" i="23"/>
  <c r="E168" i="23"/>
  <c r="J167" i="23"/>
  <c r="I167" i="23"/>
  <c r="H167" i="23"/>
  <c r="G167" i="23"/>
  <c r="F167" i="23"/>
  <c r="E156" i="23"/>
  <c r="E155" i="23"/>
  <c r="E154" i="23"/>
  <c r="E153" i="23"/>
  <c r="J152" i="23"/>
  <c r="I152" i="23"/>
  <c r="H152" i="23"/>
  <c r="G152" i="23"/>
  <c r="F152" i="23"/>
  <c r="J16" i="23"/>
  <c r="I16" i="23"/>
  <c r="H16" i="23"/>
  <c r="G16" i="23"/>
  <c r="F16" i="23"/>
  <c r="E20" i="23"/>
  <c r="E19" i="23"/>
  <c r="E18" i="23"/>
  <c r="E17" i="23"/>
  <c r="E15" i="23"/>
  <c r="E14" i="23"/>
  <c r="E13" i="23"/>
  <c r="E12" i="23"/>
  <c r="J11" i="23"/>
  <c r="I11" i="23"/>
  <c r="H11" i="23"/>
  <c r="G11" i="23"/>
  <c r="F11" i="23"/>
  <c r="E167" i="23" l="1"/>
  <c r="E347" i="23"/>
  <c r="E342" i="23"/>
  <c r="E172" i="23"/>
  <c r="E152" i="23"/>
  <c r="E16" i="23"/>
  <c r="E11" i="23"/>
  <c r="E161" i="23" l="1"/>
  <c r="E160" i="23"/>
  <c r="E159" i="23"/>
  <c r="E158" i="23"/>
  <c r="J157" i="23"/>
  <c r="I157" i="23"/>
  <c r="H157" i="23"/>
  <c r="G157" i="23"/>
  <c r="F157" i="23"/>
  <c r="E157" i="23" l="1"/>
  <c r="E335" i="23"/>
  <c r="E334" i="23"/>
  <c r="E333" i="23"/>
  <c r="J332" i="23"/>
  <c r="I332" i="23"/>
  <c r="H332" i="23"/>
  <c r="G332" i="23"/>
  <c r="F332" i="23"/>
  <c r="E330" i="23"/>
  <c r="E329" i="23"/>
  <c r="E328" i="23"/>
  <c r="E273" i="23"/>
  <c r="E272" i="23"/>
  <c r="E271" i="23"/>
  <c r="E270" i="23"/>
  <c r="J269" i="23"/>
  <c r="I269" i="23"/>
  <c r="H269" i="23"/>
  <c r="G269" i="23"/>
  <c r="F269" i="23"/>
  <c r="E223" i="23"/>
  <c r="E222" i="23"/>
  <c r="E221" i="23"/>
  <c r="E220" i="23"/>
  <c r="J219" i="23"/>
  <c r="I219" i="23"/>
  <c r="H219" i="23"/>
  <c r="G219" i="23"/>
  <c r="F219" i="23"/>
  <c r="E218" i="23"/>
  <c r="E217" i="23"/>
  <c r="E216" i="23"/>
  <c r="E215" i="23"/>
  <c r="J214" i="23"/>
  <c r="I214" i="23"/>
  <c r="H214" i="23"/>
  <c r="G214" i="23"/>
  <c r="F214" i="23"/>
  <c r="E213" i="23"/>
  <c r="E212" i="23"/>
  <c r="E211" i="23"/>
  <c r="E210" i="23"/>
  <c r="J209" i="23"/>
  <c r="I209" i="23"/>
  <c r="H209" i="23"/>
  <c r="G209" i="23"/>
  <c r="F209" i="23"/>
  <c r="E209" i="23" l="1"/>
  <c r="E332" i="23"/>
  <c r="E269" i="23"/>
  <c r="E219" i="23"/>
  <c r="E214" i="23"/>
  <c r="I25" i="27" l="1"/>
  <c r="I15" i="27" l="1"/>
  <c r="I35" i="27"/>
  <c r="I14" i="27"/>
  <c r="I12" i="27"/>
  <c r="I24" i="27"/>
  <c r="I23" i="27"/>
  <c r="I32" i="27"/>
  <c r="I34" i="27"/>
  <c r="I33" i="27"/>
  <c r="I22" i="27"/>
  <c r="I21" i="27" l="1"/>
  <c r="I11" i="27" l="1"/>
</calcChain>
</file>

<file path=xl/sharedStrings.xml><?xml version="1.0" encoding="utf-8"?>
<sst xmlns="http://schemas.openxmlformats.org/spreadsheetml/2006/main" count="1859" uniqueCount="538">
  <si>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</si>
  <si>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</si>
  <si>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</si>
  <si>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</si>
  <si>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</si>
  <si>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</si>
  <si>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</si>
  <si>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</si>
  <si>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</si>
  <si>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</si>
  <si>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</si>
  <si>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</si>
  <si>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</si>
  <si>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</si>
  <si>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</si>
  <si>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</si>
  <si>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</si>
  <si>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</si>
  <si>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</si>
  <si>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</si>
  <si>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</si>
  <si>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</si>
  <si>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</si>
  <si>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</si>
  <si>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</si>
  <si>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</si>
  <si>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</si>
  <si>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</si>
  <si>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</si>
  <si>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</si>
  <si>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</si>
  <si>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</si>
  <si>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</si>
  <si>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</si>
  <si>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</si>
  <si>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</si>
  <si>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</si>
  <si>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</si>
  <si>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</si>
  <si>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</si>
  <si>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</si>
  <si>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</si>
  <si>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</si>
  <si>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</si>
  <si>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</si>
  <si>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</si>
  <si>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</si>
  <si>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</si>
  <si>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</si>
  <si>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</si>
  <si>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</si>
  <si>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</si>
  <si>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</si>
  <si>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</si>
  <si>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</si>
  <si>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</si>
  <si>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</si>
  <si>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</si>
  <si>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</si>
  <si>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</si>
  <si>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</si>
  <si>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</si>
  <si>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</si>
  <si>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</si>
  <si>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</si>
  <si>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</si>
  <si>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</si>
  <si>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</si>
  <si>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</si>
  <si>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</si>
  <si>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</si>
  <si>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</si>
  <si>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</si>
  <si>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</si>
  <si>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</si>
  <si>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</si>
  <si>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</si>
  <si>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</si>
  <si>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</si>
  <si>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</si>
  <si>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</si>
  <si>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</si>
  <si>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</si>
  <si>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</si>
  <si>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</si>
  <si>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</si>
  <si>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</si>
  <si>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</si>
  <si>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</si>
  <si>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"Град Домодедово"</t>
  </si>
  <si>
    <t>г.о.Домодедово, с.Домодедово</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</si>
  <si>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</si>
  <si>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</si>
  <si>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</si>
  <si>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</si>
  <si>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</si>
  <si>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</si>
  <si>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</si>
  <si>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</si>
  <si>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</si>
  <si>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</si>
  <si>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</si>
  <si>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</si>
  <si>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</si>
  <si>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</si>
  <si>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</si>
  <si>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</si>
  <si>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</si>
  <si>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</si>
  <si>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</si>
  <si>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</si>
  <si>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</si>
  <si>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</si>
  <si>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</si>
  <si>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</si>
  <si>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</si>
  <si>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</si>
  <si>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</si>
  <si>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</si>
  <si>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</si>
  <si>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</si>
  <si>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</si>
  <si>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</si>
  <si>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</si>
  <si>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</si>
  <si>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</si>
  <si>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</si>
  <si>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</si>
  <si>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</si>
  <si>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</si>
  <si>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</si>
  <si>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</si>
  <si>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</si>
  <si>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</si>
  <si>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</si>
  <si>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</si>
  <si>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</si>
  <si>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</si>
  <si>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</si>
  <si>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</si>
  <si>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</si>
  <si>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</si>
  <si>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</si>
  <si>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</si>
  <si>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</si>
  <si>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</si>
  <si>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</si>
  <si>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</si>
  <si>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</si>
  <si>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</si>
  <si>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</si>
  <si>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</si>
  <si>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</si>
  <si>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</si>
  <si>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</si>
  <si>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</si>
  <si>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</si>
  <si>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</si>
  <si>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</si>
  <si>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</si>
  <si>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</si>
  <si>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</si>
  <si>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</si>
  <si>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</si>
  <si>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</si>
  <si>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</si>
  <si>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</si>
  <si>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</si>
  <si>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</si>
  <si>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</si>
  <si>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</si>
  <si>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</si>
  <si>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</si>
  <si>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</si>
  <si>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</si>
  <si>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</si>
  <si>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</si>
  <si>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</si>
  <si>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</si>
  <si>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</si>
  <si>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</si>
  <si>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</si>
  <si>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</si>
  <si>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</si>
  <si>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</si>
  <si>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</si>
  <si>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</si>
  <si>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</si>
  <si>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</si>
  <si>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</si>
  <si>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</si>
  <si>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</si>
  <si>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</si>
  <si>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</si>
  <si>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</si>
  <si>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</si>
  <si>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</si>
  <si>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</si>
  <si>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</si>
  <si>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</si>
  <si>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</si>
  <si>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</si>
  <si>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</si>
  <si>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</si>
  <si>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</si>
  <si>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</si>
  <si>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</si>
  <si>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</si>
  <si>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</si>
  <si>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</si>
  <si>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</si>
  <si>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</si>
  <si>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</si>
  <si>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</si>
  <si>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</si>
  <si>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</si>
  <si>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</si>
  <si>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</si>
  <si>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</si>
  <si>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</si>
  <si>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</si>
  <si>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</si>
  <si>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</si>
  <si>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</si>
  <si>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</si>
  <si>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</si>
  <si>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</si>
  <si>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</si>
  <si>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</si>
  <si>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</si>
  <si>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</si>
  <si>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</si>
  <si>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</si>
  <si>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</si>
  <si>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</si>
  <si>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</si>
  <si>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</si>
  <si>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</si>
  <si>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</si>
  <si>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</si>
  <si>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</si>
  <si>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</si>
  <si>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</si>
  <si>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</si>
  <si>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</si>
  <si>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</si>
  <si>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</si>
  <si>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</si>
  <si>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</si>
  <si>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</si>
  <si>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</si>
  <si>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</si>
  <si>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</si>
  <si>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</si>
  <si>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</si>
  <si>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</si>
  <si>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</si>
  <si>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</si>
  <si>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</si>
  <si>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</si>
  <si>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</si>
  <si>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</si>
  <si>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</si>
  <si>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</si>
  <si>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</si>
  <si>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</si>
  <si>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</si>
  <si>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</si>
  <si>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</si>
  <si>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</si>
  <si>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</si>
  <si>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</si>
  <si>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</si>
  <si>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</si>
  <si>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</si>
  <si>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</si>
  <si>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</si>
  <si>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</si>
  <si>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</si>
  <si>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</si>
  <si>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</si>
  <si>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</si>
  <si>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</si>
  <si>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</si>
  <si>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</si>
  <si>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</si>
  <si>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</si>
  <si>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</si>
  <si>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</si>
  <si>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</si>
  <si>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</si>
  <si>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</si>
  <si>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</si>
  <si>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</si>
  <si>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</si>
  <si>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</si>
  <si>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</si>
  <si>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</si>
  <si>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</si>
  <si>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</si>
  <si>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</si>
  <si>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</si>
  <si>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</si>
  <si>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</si>
  <si>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</si>
  <si>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</si>
  <si>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</si>
  <si>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</si>
  <si>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</si>
  <si>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</si>
  <si>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</si>
  <si>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</si>
  <si>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</si>
  <si>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</si>
  <si>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Целевой показатель</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</si>
  <si>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</si>
  <si>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 xml:space="preserve"> Целевой показатель 3. Количество разработанных концепций благоустройства общественных территорий</t>
  </si>
  <si>
    <t>Целевой показатель 4. Количество разработанных проектов благоустройства общественных территорий</t>
  </si>
  <si>
    <t xml:space="preserve">Целевой показатель 5. Количество установленных детских игровых площадок
</t>
  </si>
  <si>
    <t>Целевой показатель 6. Количество благоустроенных дворовых территорий</t>
  </si>
  <si>
    <t>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</si>
  <si>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</si>
  <si>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 xml:space="preserve">Целевой показатель 9. Количество объектов систем наружного освещения, в отношении которых реализованы мероприятия по устройству и капитальному ремонту </t>
  </si>
  <si>
    <t>Целевой показатель 11. Соответствие нормативу обеспеченности парками культуры и отдыха</t>
  </si>
  <si>
    <t>Целевой показатель 12. Увеличение числа посетителей парков культуры и отдыха</t>
  </si>
  <si>
    <t>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</si>
  <si>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14. Количество парков культуры и отдыха на территории Московской области, в которых благоустроены зоны для досуга и отдыха населения </t>
  </si>
  <si>
    <t xml:space="preserve">Целевой показатель 16. Соответствие внешнего вида ограждений региональным требованиям </t>
  </si>
  <si>
    <t>балл</t>
  </si>
  <si>
    <t>Количество МКД, в которых проведен капитальный ремонт в рамках региональной программы</t>
  </si>
  <si>
    <t>Количество отремонтированных подъездов МКД</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</si>
  <si>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</si>
  <si>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процент</t>
  </si>
  <si>
    <t>Целевой показатель 17. Количество установленных детских игровых площадок в парках культуры и отдыха на территории Московской области</t>
  </si>
  <si>
    <t>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</si>
  <si>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</si>
  <si>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</si>
  <si>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</si>
  <si>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</si>
  <si>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</si>
  <si>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</si>
  <si>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</si>
  <si>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</si>
  <si>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</si>
  <si>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</si>
  <si>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</si>
  <si>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</si>
  <si>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</si>
  <si>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</si>
  <si>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</si>
  <si>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</si>
  <si>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</si>
  <si>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</si>
  <si>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</si>
  <si>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</si>
  <si>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</si>
  <si>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</si>
  <si>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</si>
  <si>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</si>
  <si>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</si>
  <si>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</si>
  <si>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</si>
  <si>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</si>
  <si>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17.</t>
  </si>
  <si>
    <t>18.</t>
  </si>
  <si>
    <t>19.</t>
  </si>
  <si>
    <t>20.</t>
  </si>
  <si>
    <t>21.</t>
  </si>
  <si>
    <t>22.</t>
  </si>
  <si>
    <t>23.</t>
  </si>
  <si>
    <t>24.</t>
  </si>
  <si>
    <t>25.</t>
  </si>
  <si>
    <t>26.</t>
  </si>
  <si>
    <t>27.</t>
  </si>
  <si>
    <t>28.</t>
  </si>
  <si>
    <t>29.</t>
  </si>
  <si>
    <t>30.</t>
  </si>
  <si>
    <t>31.</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</si>
  <si>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</si>
  <si>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</si>
  <si>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</si>
  <si>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</si>
  <si>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</si>
  <si>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</si>
  <si>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</si>
  <si>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</si>
  <si>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</si>
  <si>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Целевой показатель 10.  Количество объектов, в отношение которых реализованы мероприятия по устройству архитектурно-художественного освещения</t>
  </si>
  <si>
    <t>3</t>
  </si>
  <si>
    <t>Мероприятие 01.28 «Создание сезонных ледяных катков»</t>
  </si>
  <si>
    <t>Целевой показатель 1. Количество благоустроенных общественных территорий, 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9. Количество объектов систем наружного освещения, в отношении которых реализованы мероприятия по устройству и капитальному ремонту, Целевой показатель 10. Количество объектов, в отношение которых реализованы мероприятия по устройству архитектурно-художественного освещения , Целевой показатель 11. Соответствие нормативу обеспеченности парками культуры и отдыха, Целевой показатель 12.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</si>
  <si>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МАУК "ГПКиО "Елочки", городской парк "Ушмарский лес" Адрес: г. Домодедово, Каширское шоссе, д. 107</t>
  </si>
  <si>
    <t>МАУ ГПКиО "Елочки" (набережная)</t>
  </si>
  <si>
    <t>Общественная территория, д. Степыгино</t>
  </si>
  <si>
    <t>МАУК «Городской парк культуры и отдыха «Ёлочки» ОП "Взлет"</t>
  </si>
  <si>
    <t>Общественная территоия, с. Растуново</t>
  </si>
  <si>
    <t>Общественная территоия, с. Вельяминово</t>
  </si>
  <si>
    <t>Общественная территоия, г.Домодедово, парк ГПЗ Константиново</t>
  </si>
  <si>
    <t>Общественная территоия, д. Мансурово</t>
  </si>
  <si>
    <t>Общественная территоия, д. Степыгино</t>
  </si>
  <si>
    <t>Проведение государственной экспертизы документации с получением положительного заключения, содержащего сметную стоимость</t>
  </si>
  <si>
    <t>Благоустройство элементов озеленения, прикопов, приствольных лунок, приствольных решеток, иных элементов сохранения и защиты корневой системы элементов озеленения</t>
  </si>
  <si>
    <t>Благоустройство прудов и обводненных карьеров, искусственных сезонных водных объектов для массового отдыха, водоемов, включая пожарных</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</si>
  <si>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20.10.2020 №11-134/PB  "Об утверждении общих технических требований к программно-техническим комплексамвидеонаблюдения системы технологического обеспечения региональной общественной безопасности и опративного управления "Безопасный регион" и перечня информационных систем и программно-технических комплексов, входящих в составсистемы технологического обеспечения региональной общественной безопасности и оперативного управления "Безопасный регион"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</si>
  <si>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На работы, указанные в п.2-5 настоящего Приложения,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</si>
  <si>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МАУК «Городской парк культуры и отдыха «Ёлочки» ОП "Взлет" (разработка ПСД)</t>
  </si>
  <si>
    <t xml:space="preserve">Перечень дворовых территорий, подлежащих комплексному благоустройству в 2022 г. </t>
  </si>
  <si>
    <t xml:space="preserve">Перечень детских площадок, установленных по Губернаторской программе "Наше Подмосковье"  в 2022 г. </t>
  </si>
  <si>
    <t>Шубино-2 тер, 102а, 102б, 52, 53, 54</t>
  </si>
  <si>
    <t>д. Чурилково, д. 7б, 7в</t>
  </si>
  <si>
    <t>Растуновский а/о, тер. Санаторий Москвич, 2,3,4</t>
  </si>
  <si>
    <t>с. Ям, ул. Школьная ул, 16</t>
  </si>
  <si>
    <t>п. Добрыниха, д.12</t>
  </si>
  <si>
    <t>Белые Столбы мкр, Мечты ул, 2к1, 2к2, 4к1, 4к2, 4к3, 4к4, 4к5, 4к6, 8к ,8к2, 8к3, 8к4, 10к1, 10к2, 12к1, 12к2, 14к1, 14к2, 14к3, 14к4</t>
  </si>
  <si>
    <t>ул. Жуковского, д. 11, 13</t>
  </si>
  <si>
    <t>ул. Лунная, д. 19 к1</t>
  </si>
  <si>
    <t>ул. Ломоносова, д. 10</t>
  </si>
  <si>
    <t>Одинцово, ул. Лесническая, д. 1</t>
  </si>
  <si>
    <t>1-й Московский проезд, д. 16А, ул. Новомосковская, д.2, ул. Лесная,д.1</t>
  </si>
  <si>
    <t>г.о. Домодедово,ул. 25 лет Октября, д. 9</t>
  </si>
  <si>
    <t>д. Гальчино, б-р 60 - летия СССР, д. 13,15</t>
  </si>
  <si>
    <t>д. Житнево д.17</t>
  </si>
  <si>
    <t>Каширское шоссе, 34</t>
  </si>
  <si>
    <t>Подольский проезд, д.6, 6 корп 1</t>
  </si>
  <si>
    <t>п. Санаторий Подмосковье, д. 10, 12, 11</t>
  </si>
  <si>
    <t>с Вельяминово, дома № 35а, 38</t>
  </si>
  <si>
    <t>ул. Академика Туполева, д.6а, 8</t>
  </si>
  <si>
    <t>ул. Каширское шоссе, д.83, 83 корп 1, ул. 25 лет Октября, д.7</t>
  </si>
  <si>
    <t>ул. Королева, д. 3</t>
  </si>
  <si>
    <t>ID объекта</t>
  </si>
  <si>
    <t>г.о. Домодедово, ул. Каширское шоссе, д.83, д.83 корп.1, ул. 25 лет Октября, д.7</t>
  </si>
  <si>
    <t>г.о. Домодедово, п. Санаторий Подмосковье, д.10, д.11, д.12</t>
  </si>
  <si>
    <t>ул. Дружбы, д. 3, 5</t>
  </si>
  <si>
    <t>Мероприятие F2.27. Реализация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зон для досуга и отдыха населения в парках культуры и отдыха)</t>
  </si>
  <si>
    <t xml:space="preserve">1.20. </t>
  </si>
  <si>
    <t xml:space="preserve">1.21. </t>
  </si>
  <si>
    <t>Мероприятие F2.10. Устройство и капитальный ремонт систем наружного освещения в рамках реализации проекта «Светлый город»</t>
  </si>
  <si>
    <t>2022-2024</t>
  </si>
  <si>
    <t>Мероприятие 01.14. Озеленение территории</t>
  </si>
  <si>
    <t>Мероприятие 01.15. Содержание, ремонт и восстановление уличного освещения</t>
  </si>
  <si>
    <t>Мероприятие 01.16. Благоустройство дворовых территорий (создание новых элементов)</t>
  </si>
  <si>
    <t xml:space="preserve">Мероприятие 01.26 «Изготовление и установка стел "Город трудовой доблести"»
</t>
  </si>
  <si>
    <t>Мероприятие 01.37 «Благоустройство лесопарковых зон»</t>
  </si>
  <si>
    <t>Мероприятие 01.39 «Обустройство и установка детских, игровых площадок на территории муниципальных образований Московской области»</t>
  </si>
  <si>
    <t>1.5.</t>
  </si>
  <si>
    <t>1.7.</t>
  </si>
  <si>
    <t xml:space="preserve">1.22. </t>
  </si>
  <si>
    <t xml:space="preserve">2.14. </t>
  </si>
  <si>
    <t>Адресный перечень пешеходных коммуникаций («народные тропы») на 2021 г.</t>
  </si>
  <si>
    <t>Наименование территории</t>
  </si>
  <si>
    <t>СКПДИ ID</t>
  </si>
  <si>
    <t>Группа</t>
  </si>
  <si>
    <t>Пешеходная дорожка от дворовой территории г.Домодедово мкр.Западный Лунная д.17к3 к детской игровой площадке</t>
  </si>
  <si>
    <t>Пешеходная дорожка от дворовой территории г. Домодедово мкр. Западный ул. Лунная д.3 до ул. Рабочая 46</t>
  </si>
  <si>
    <t>Пешеходная дорожка от дворовой территории г. Домодедово Корнеева 48 до Каширское шоссе 99</t>
  </si>
  <si>
    <t>Пешеходная дорожка дворовой территории г. Домодедово мкр. Западный от д.21 по ул. Лунная к д.6к1 по ул. Дружбы</t>
  </si>
  <si>
    <t>Пешеходная дорожка на дворовой территории г. Домодедово д.48 по ул. Корнеева</t>
  </si>
  <si>
    <t>Пешеходная дорожка дворовой территории г. Домодедово к д.8 по ул. Горького</t>
  </si>
  <si>
    <t>Пешеходная дорожка дворовой территории г.Домодедово от д.9 и ул. Каширское шоссе д.94/1</t>
  </si>
  <si>
    <t>Пешеходная дорожка дворовой территории г.Домодедово от д.8 до д.10 по ул.Талалихина</t>
  </si>
  <si>
    <t>Пешеходная дорожка дворовой территории вдоль детской игровой площадки г. Домодедово д.2 по ул. Дружбы</t>
  </si>
  <si>
    <t>Пешеходная дорожка дворовой территории г.Домодедово от ул Рабочая д. 46 до д.46к1</t>
  </si>
  <si>
    <t>Пешеходная дорожка на дворовой территории г.Домодедово ул. Школьная, д. 1, 3, ул. Горького, д. 3, 5</t>
  </si>
  <si>
    <t>Пешеходная дорожка дворовой территории г.Домодедово мкр. Центральный к школе №5</t>
  </si>
  <si>
    <t>Пешеходная дорожка дворовой территории г.Домодедово мкр.Северный 3-й Московский проезд ,д.7 тротуар к художественной школе</t>
  </si>
  <si>
    <t>Пешеходная дорожка дворовой территории г. Домодедово ул. Рабочая 46,48,50 Тротуар к д_с Белочка</t>
  </si>
  <si>
    <t>Пешеходная дорожка дворовой территории Д.Гальчино пешеходная дорожка от МКД №11 до МКД №15</t>
  </si>
  <si>
    <t>Пешеходная дорожка от перехода через автомобильную дорогу до Константиновской школы и детскому саду №11</t>
  </si>
  <si>
    <t>Пешеходная дорожка от автобусной остановки до дома по ул. Набережная д.18,20</t>
  </si>
  <si>
    <t>Пешеходная дорожка от д.53Б ул. Каширское шоссе до ул. Коломийца к лицею №3 мкр. Центральный</t>
  </si>
  <si>
    <t>Мкр.Авиационный пешеходная дорожка от Музыкальной школы</t>
  </si>
  <si>
    <t>Мкр.Авиационный пешеходная дорожка от д.12 до спортивного центра</t>
  </si>
  <si>
    <t>д.Гальчино пешеходная дорожка от Д.5 к детской игровой площадке и аптеке</t>
  </si>
  <si>
    <t>Пешеходная дорожка от Молодежного центра к д.3,1 по ул. Горького</t>
  </si>
  <si>
    <t>Мкр.Барыбино ул. Агрохимиков от д.5 до ДК Дружба и автобусной остановке</t>
  </si>
  <si>
    <t>Тротуар от д.50 по ул. Советской до Стоматологической клиники</t>
  </si>
  <si>
    <t>Пешеходная дорожка от ул. Рабочая д.46 до сквера</t>
  </si>
  <si>
    <t>д. Гальчино пешеходная дорожка от ДК до Тер. Отдела</t>
  </si>
  <si>
    <t>Пешеходная дорожка с.Растуново от амбулатории к д.17 и д.9</t>
  </si>
  <si>
    <t>Мкр.Центральныйот д54/1 ул Советская К пешеходному переходу по ул.2 я Коммунистическая</t>
  </si>
  <si>
    <t>Пешеходная дорожка от д.103 с.Красный путь Краснопутьский А/О к Краснопутьской школе и Детскому саду №28 Солнышко</t>
  </si>
  <si>
    <t>Пешеходная дорожка от ул.Рябиновой до Заборьевской школы Мкр.Востряково</t>
  </si>
  <si>
    <t>Пешеходная дорожка к Ямской школе Ямской А.О.</t>
  </si>
  <si>
    <t>Мероприятие 01.10. Содержание и текущий ремонт покрытий</t>
  </si>
  <si>
    <t xml:space="preserve">1.23. </t>
  </si>
  <si>
    <t>Мероприятие 01.05. Реализация мероприятий по организации функциональных зон в парках культуры и отдыха</t>
  </si>
  <si>
    <t>Мероприятие 01.12. Устройство и капитальный ремонт систем наружного освещения в рамках реализации проекта "Светлый город" за счет средств местного бюджета</t>
  </si>
  <si>
    <t>Мероприятие 01.30 «Устройство  систем наружного освещения в рамках реализации проекта "Светлый город"»</t>
  </si>
  <si>
    <t>Мероприятие 01.13. Содержание и текущий ремонт элементов объектов благоустройства</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</si>
  <si>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</si>
  <si>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Мероприятие F2.10. Устройство и капитальный ремонт систем наружного освещения в рамках реализации проекта "Светлый город"</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</si>
  <si>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</si>
  <si>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</si>
  <si>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 xml:space="preserve">Целевой показатель 19. Количество сезонных ледяных катков, созданных с использованием средств субсидии  из бюджета Московской области бюджетам муниципальных образований Московской области </t>
  </si>
  <si>
    <t>Общественная территоийя с. Растуново (внебюджетный источник)</t>
  </si>
  <si>
    <t>г.о. Домодедово, Площадь 30-летия Победы, д. 1 (создание и установка сезонных ледяных катков за счет субсидиииз бюджета Московской области бюджетам муниципальных образований Московской области</t>
  </si>
  <si>
    <t>МАУК "ГПКиО "Елочки". Адрес: г. Домодедово, Каширское шоссе, д. 107 (Размещение общественных туалетов нестационарного типа, размещенных за счет субсидий из бюджета Московской области бюджетам муниципальных образований Московской области</t>
  </si>
  <si>
    <t>Привокзальная площадь и улица Корнеева (разработка ПСД)</t>
  </si>
  <si>
    <t xml:space="preserve">Целевой показатель 1. Количество благоустроенных общественных территорий, Целевой показатель 2. 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разработанных концепций благоустройства общественных территорий, Целевой показатель 4. Количество разработанных проектов благоустройства общественных территорий, Целевой показатель 5. Количество установленных детских игровых площадок, Целевой показатель 6. Количество благоустроенных дворовых территорий, Целевой показатель 14. Количество парков культуры и отдыха на территории Московской области, в которых,благоустроены зоны для досуга и отдыха населения, Целевой показатель 16. Соответствие внешнего вида ограждений региональным требованиям, Целевой показатель 17. Количество установленных детских игровых площадок в парках культуры и отдыха на территории Московской области, 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 Целевой показатель 19. Количество сезонных ледяных катков, созданных с использованием средств субсидии  из бюджета Московской области бюджетам муниципальных образований Московской области, Целевой показатель 20. Количество общественных туалетов нестационарного типа, размещенных с использованием средств субсидии из бюджета Московской области бюджетам муниципальных образований Московской области на размещение общественных таулетов нестпционарного типа на территориях общего пользования </t>
  </si>
  <si>
    <t>Целевой показатель 20. Количество общественных туалетов нестационарного типа, размещенных с использованием средств субсидии из бюджета Московской области бюджетам муниципальных образований Московской области на размещение общественных туалетов нестпционарного типа на территориях общего пользования</t>
  </si>
  <si>
    <t>МП</t>
  </si>
  <si>
    <t>МАУК «Городской парк культуры и отдыха «Ёлочки» ОП "Городской лес"</t>
  </si>
  <si>
    <t>МАУК «Городской парк культуры и отдыха «Ёлочки» ОП "Константиновский"</t>
  </si>
  <si>
    <t>Мероприятие 01.40 «Замена и модернизация детских игровых площадок»</t>
  </si>
  <si>
    <t xml:space="preserve">1.24. </t>
  </si>
  <si>
    <t xml:space="preserve">1.25. </t>
  </si>
  <si>
    <t xml:space="preserve">Мероприятие 01.66 "Благоустройство общественных территорий" </t>
  </si>
  <si>
    <t>Мероприятие 01.16. «Замена неэнергоэффективных светильников наружного освещения»</t>
  </si>
  <si>
    <t>2.9.</t>
  </si>
  <si>
    <t>1.3.</t>
  </si>
  <si>
    <t>1.4.</t>
  </si>
  <si>
    <t>1.6.</t>
  </si>
  <si>
    <t>1.9.</t>
  </si>
  <si>
    <t>1.10.</t>
  </si>
  <si>
    <t>1.11.</t>
  </si>
  <si>
    <t>1.12.</t>
  </si>
  <si>
    <t>1.13.</t>
  </si>
  <si>
    <t>1.14.</t>
  </si>
  <si>
    <t>1.15.</t>
  </si>
  <si>
    <t>1.16.</t>
  </si>
  <si>
    <t>1.17.</t>
  </si>
  <si>
    <t>1.18.</t>
  </si>
  <si>
    <t>1.19.</t>
  </si>
  <si>
    <t>1.20.</t>
  </si>
  <si>
    <t>1.21.</t>
  </si>
  <si>
    <t>1.22.</t>
  </si>
  <si>
    <t>1.23.</t>
  </si>
  <si>
    <t>1.24.</t>
  </si>
  <si>
    <t>1.25.</t>
  </si>
  <si>
    <t>Мероприятие 01.66 "Благоустройство общественных территорий"</t>
  </si>
  <si>
    <t>Мероприятие 01.16. Замена неэнергоэффективных светильников наружного освещения</t>
  </si>
  <si>
    <t>Целевой показатель 21. Замена детских игровых площадок</t>
  </si>
  <si>
    <t>Целевой показатель 22. Количество благоустроенных с привлечением субсидии пешеходных коммуникаций с твердым (асфальтовым) покрытием</t>
  </si>
  <si>
    <t>Целевой показатель 24. Количество территорий вдоль водных объектов общего пользования, в отношении которых реализованы мероприятия по благоустройству пляжей</t>
  </si>
  <si>
    <t>Целевой показатель 2. Количество замененных неэнергоэффективных светильников наружного освещения</t>
  </si>
  <si>
    <t>Целевой показатель 3. Содержание территорий общего пользования</t>
  </si>
  <si>
    <t xml:space="preserve">Общественная территория вблизи ДК "Горизонт" д. Житнево </t>
  </si>
  <si>
    <t>Целевой показатель 23. Количество благоустроенных лесопарковых зон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</si>
</sst>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37"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sz val="7.5"/>
      <name val="Times New Roman"/>
      <family val="1"/>
      <charset val="204"/>
    </font>
    <font>
      <b/>
      <sz val="6"/>
      <color rgb="FF000000"/>
      <name val="Times New Roman"/>
      <family val="1"/>
      <charset val="204"/>
    </font>
    <font>
      <b/>
      <i/>
      <sz val="11"/>
      <color theme="1"/>
      <name val="Times New Roman"/>
      <family val="1"/>
      <charset val="204"/>
    </font>
    <font>
      <sz val="8"/>
      <color rgb="FF000000"/>
      <name val="Times New Roman"/>
      <family val="1"/>
      <charset val="204"/>
    </font>
    <font>
      <b/>
      <sz val="11"/>
      <color theme="1"/>
      <name val="Times New Roman"/>
      <family val="1"/>
      <charset val="204"/>
    </font>
    <font>
      <sz val="11"/>
      <color theme="1"/>
      <name val="Times New Roman"/>
      <family val="1"/>
      <charset val="204"/>
    </font>
    <font>
      <i/>
      <sz val="11"/>
      <name val="Times New Roman"/>
      <family val="1"/>
      <charset val="204"/>
    </font>
    <font>
      <sz val="7"/>
      <name val="Times New Roman"/>
      <family val="1"/>
      <charset val="204"/>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7" fillId="0" borderId="0">
      <protection locked="0"/>
    </xf>
  </cellStyleXfs>
  <cellXfs count="293">
    <xf numFmtId="0" fontId="0" fillId="0" borderId="0" xfId="0"/>
    <xf numFmtId="0" fontId="3" fillId="0" borderId="0" xfId="0" applyFont="1"/>
    <xf numFmtId="0" fontId="13"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5"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4"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1" fillId="0" borderId="0" xfId="0" applyNumberFormat="1" applyFont="1" applyFill="1"/>
    <xf numFmtId="0" fontId="17" fillId="0" borderId="0" xfId="0" applyFont="1" applyFill="1"/>
    <xf numFmtId="0" fontId="1" fillId="0" borderId="0" xfId="0" applyFont="1"/>
    <xf numFmtId="4" fontId="3" fillId="0" borderId="0" xfId="0" applyNumberFormat="1" applyFont="1" applyFill="1"/>
    <xf numFmtId="4" fontId="3" fillId="0" borderId="0" xfId="0"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8" fillId="0" borderId="0" xfId="0" applyFont="1" applyFill="1" applyAlignment="1">
      <alignment wrapText="1"/>
    </xf>
    <xf numFmtId="0" fontId="19" fillId="0" borderId="14" xfId="0" applyFont="1" applyFill="1" applyBorder="1" applyAlignment="1">
      <alignment vertical="center" wrapText="1"/>
    </xf>
    <xf numFmtId="0" fontId="20" fillId="0" borderId="0" xfId="0" applyFont="1" applyFill="1" applyBorder="1" applyAlignment="1">
      <alignment horizontal="left" vertical="center"/>
    </xf>
    <xf numFmtId="0" fontId="21"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14" fontId="23" fillId="0" borderId="15" xfId="0" applyNumberFormat="1" applyFont="1" applyFill="1" applyBorder="1" applyAlignment="1">
      <alignment horizontal="center" vertical="center" wrapText="1"/>
    </xf>
    <xf numFmtId="4" fontId="18" fillId="0" borderId="0" xfId="0" applyNumberFormat="1" applyFont="1" applyFill="1" applyAlignment="1"/>
    <xf numFmtId="0" fontId="18"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0" fontId="24" fillId="0" borderId="1" xfId="0" applyFont="1" applyFill="1" applyBorder="1" applyAlignment="1">
      <alignment horizontal="center" vertical="center"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0" fillId="0" borderId="0" xfId="0" applyAlignment="1">
      <alignment horizontal="right"/>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4" fontId="1" fillId="0" borderId="1" xfId="0" applyNumberFormat="1" applyFont="1" applyFill="1" applyBorder="1" applyAlignment="1">
      <alignment vertical="top" wrapText="1"/>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4" fontId="5" fillId="0" borderId="0" xfId="0" applyNumberFormat="1" applyFont="1" applyFill="1" applyBorder="1" applyAlignment="1">
      <alignment horizontal="center" vertical="center" wrapText="1"/>
    </xf>
    <xf numFmtId="0" fontId="27" fillId="0" borderId="0" xfId="0" applyFont="1" applyFill="1"/>
    <xf numFmtId="0" fontId="30" fillId="0" borderId="1" xfId="0" applyFont="1" applyFill="1" applyBorder="1" applyAlignment="1">
      <alignment horizontal="center" vertical="center" wrapText="1"/>
    </xf>
    <xf numFmtId="4" fontId="31" fillId="0" borderId="1" xfId="0" applyNumberFormat="1" applyFont="1" applyFill="1" applyBorder="1" applyAlignment="1">
      <alignment vertical="top" wrapText="1"/>
    </xf>
    <xf numFmtId="164" fontId="1" fillId="0" borderId="1" xfId="0" applyNumberFormat="1" applyFont="1" applyFill="1" applyBorder="1" applyAlignment="1">
      <alignment vertical="center" wrapText="1"/>
    </xf>
    <xf numFmtId="0" fontId="1" fillId="0" borderId="0" xfId="0" applyFont="1" applyFill="1"/>
    <xf numFmtId="0" fontId="4" fillId="0" borderId="0" xfId="0" applyFont="1" applyFill="1"/>
    <xf numFmtId="0" fontId="1" fillId="0" borderId="0" xfId="0" applyFont="1" applyFill="1" applyAlignment="1">
      <alignment horizontal="center" vertical="center"/>
    </xf>
    <xf numFmtId="0" fontId="5" fillId="0" borderId="0" xfId="0" applyFont="1" applyFill="1"/>
    <xf numFmtId="0" fontId="17" fillId="0" borderId="0" xfId="0" applyFont="1" applyFill="1" applyAlignment="1">
      <alignment horizontal="right"/>
    </xf>
    <xf numFmtId="0" fontId="26" fillId="0" borderId="1" xfId="0" applyFont="1" applyFill="1" applyBorder="1" applyAlignment="1">
      <alignment horizontal="center" vertical="center"/>
    </xf>
    <xf numFmtId="0" fontId="26" fillId="0" borderId="1" xfId="0" applyFont="1" applyFill="1" applyBorder="1" applyAlignment="1">
      <alignment vertical="center"/>
    </xf>
    <xf numFmtId="4" fontId="1" fillId="2" borderId="1" xfId="0" applyNumberFormat="1" applyFont="1" applyFill="1" applyBorder="1" applyAlignment="1">
      <alignment horizontal="right" vertical="top" wrapText="1"/>
    </xf>
    <xf numFmtId="4" fontId="1" fillId="2" borderId="1" xfId="0" applyNumberFormat="1" applyFont="1" applyFill="1" applyBorder="1" applyAlignment="1">
      <alignment vertical="top" wrapText="1"/>
    </xf>
    <xf numFmtId="0" fontId="1" fillId="0" borderId="0" xfId="0" applyFont="1" applyFill="1" applyAlignment="1">
      <alignment horizontal="left"/>
    </xf>
    <xf numFmtId="0" fontId="32" fillId="0" borderId="1" xfId="0" applyNumberFormat="1" applyFont="1" applyFill="1" applyBorder="1" applyAlignment="1" applyProtection="1">
      <alignment horizontal="left" vertical="top" wrapText="1"/>
    </xf>
    <xf numFmtId="0" fontId="23" fillId="0" borderId="1" xfId="0" applyNumberFormat="1" applyFont="1" applyFill="1" applyBorder="1" applyAlignment="1" applyProtection="1">
      <alignment horizontal="left" vertical="top" wrapText="1"/>
    </xf>
    <xf numFmtId="0" fontId="34" fillId="0" borderId="0" xfId="0" applyFont="1" applyFill="1" applyBorder="1" applyAlignment="1"/>
    <xf numFmtId="0" fontId="9" fillId="0" borderId="0" xfId="0" applyFont="1" applyFill="1" applyAlignment="1">
      <alignment horizontal="left"/>
    </xf>
    <xf numFmtId="0" fontId="3"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left" vertical="center"/>
    </xf>
    <xf numFmtId="0" fontId="33" fillId="0" borderId="0" xfId="0" applyFont="1" applyFill="1" applyBorder="1" applyAlignment="1">
      <alignment horizontal="left" vertical="center"/>
    </xf>
    <xf numFmtId="0" fontId="18" fillId="0" borderId="0" xfId="0" applyFont="1" applyFill="1" applyAlignment="1">
      <alignment horizontal="right"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34" fillId="0" borderId="1" xfId="0" applyFont="1" applyFill="1" applyBorder="1" applyAlignment="1">
      <alignment horizontal="left" vertical="center"/>
    </xf>
    <xf numFmtId="0" fontId="34" fillId="0" borderId="1" xfId="0" applyFont="1" applyFill="1" applyBorder="1" applyAlignment="1">
      <alignment horizontal="center" vertical="center"/>
    </xf>
    <xf numFmtId="0" fontId="34" fillId="0" borderId="1" xfId="0" applyFont="1" applyFill="1" applyBorder="1" applyAlignment="1">
      <alignment wrapText="1"/>
    </xf>
    <xf numFmtId="0" fontId="34" fillId="0" borderId="1" xfId="0" applyFont="1" applyFill="1" applyBorder="1" applyAlignment="1">
      <alignment horizontal="center"/>
    </xf>
    <xf numFmtId="164" fontId="1" fillId="0" borderId="1" xfId="0" applyNumberFormat="1" applyFont="1" applyFill="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2" fontId="4" fillId="0" borderId="0" xfId="0" applyNumberFormat="1" applyFont="1" applyFill="1" applyAlignment="1">
      <alignment horizontal="left" wrapText="1"/>
    </xf>
    <xf numFmtId="2" fontId="1" fillId="0" borderId="0" xfId="0" applyNumberFormat="1" applyFont="1" applyFill="1" applyAlignment="1">
      <alignment horizontal="left" wrapText="1"/>
    </xf>
    <xf numFmtId="0" fontId="1" fillId="0" borderId="0" xfId="0" applyFont="1" applyFill="1" applyAlignment="1">
      <alignment vertical="center" wrapText="1"/>
    </xf>
    <xf numFmtId="2" fontId="1" fillId="0" borderId="0" xfId="0" applyNumberFormat="1" applyFont="1" applyFill="1" applyAlignment="1">
      <alignment horizontal="left" wrapText="1"/>
    </xf>
    <xf numFmtId="0" fontId="3" fillId="0" borderId="1" xfId="0" applyFont="1" applyFill="1" applyBorder="1" applyAlignment="1">
      <alignment vertical="top" wrapText="1"/>
    </xf>
    <xf numFmtId="0" fontId="5" fillId="0" borderId="0" xfId="0" applyFont="1" applyFill="1" applyBorder="1" applyAlignment="1">
      <alignment horizontal="center" vertical="center" wrapText="1"/>
    </xf>
    <xf numFmtId="0" fontId="1" fillId="0" borderId="1" xfId="0" applyFont="1" applyFill="1" applyBorder="1" applyAlignment="1">
      <alignment vertical="top" wrapText="1"/>
    </xf>
    <xf numFmtId="4"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0" borderId="0" xfId="0" applyFont="1" applyFill="1" applyAlignment="1">
      <alignment horizontal="right"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1" fillId="2" borderId="1" xfId="0" applyFont="1" applyFill="1" applyBorder="1" applyAlignment="1">
      <alignment vertical="top" wrapText="1"/>
    </xf>
    <xf numFmtId="2" fontId="1" fillId="2" borderId="1" xfId="0" applyNumberFormat="1" applyFont="1" applyFill="1" applyBorder="1" applyAlignment="1">
      <alignment vertical="top" wrapText="1"/>
    </xf>
    <xf numFmtId="2" fontId="1" fillId="2" borderId="1" xfId="0" applyNumberFormat="1" applyFont="1" applyFill="1" applyBorder="1" applyAlignment="1">
      <alignment horizontal="right" vertical="top" wrapText="1"/>
    </xf>
    <xf numFmtId="2" fontId="1" fillId="2" borderId="1" xfId="0" applyNumberFormat="1" applyFont="1" applyFill="1" applyBorder="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vertical="center"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1" fillId="0" borderId="1" xfId="0" applyFont="1" applyBorder="1" applyAlignment="1">
      <alignment horizontal="center" vertical="top"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6" fillId="0" borderId="2" xfId="0" applyFont="1" applyFill="1" applyBorder="1" applyAlignment="1">
      <alignment horizontal="center" vertical="top" wrapText="1"/>
    </xf>
    <xf numFmtId="0" fontId="16"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6"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1" xfId="0" applyFont="1" applyFill="1" applyBorder="1" applyAlignment="1">
      <alignment vertical="top" wrapText="1"/>
    </xf>
    <xf numFmtId="0" fontId="6" fillId="2"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35" fillId="0" borderId="1" xfId="0"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28" fillId="0" borderId="5"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lignment horizontal="center" vertical="top" wrapText="1"/>
    </xf>
    <xf numFmtId="16" fontId="1" fillId="2" borderId="5" xfId="0" applyNumberFormat="1" applyFont="1" applyFill="1" applyBorder="1" applyAlignment="1">
      <alignment horizontal="center" vertical="top" wrapText="1"/>
    </xf>
    <xf numFmtId="16" fontId="1" fillId="2" borderId="4" xfId="0" applyNumberFormat="1" applyFont="1" applyFill="1" applyBorder="1" applyAlignment="1">
      <alignment horizontal="center" vertical="top" wrapText="1"/>
    </xf>
    <xf numFmtId="16" fontId="1" fillId="2" borderId="3" xfId="0" applyNumberFormat="1" applyFont="1" applyFill="1" applyBorder="1" applyAlignment="1">
      <alignment horizontal="center" vertical="top" wrapText="1"/>
    </xf>
    <xf numFmtId="0" fontId="35" fillId="2" borderId="1" xfId="0" applyFont="1" applyFill="1" applyBorder="1" applyAlignment="1">
      <alignment horizontal="center" vertical="top" wrapText="1"/>
    </xf>
    <xf numFmtId="4" fontId="1" fillId="2" borderId="5" xfId="0" applyNumberFormat="1" applyFont="1" applyFill="1" applyBorder="1" applyAlignment="1">
      <alignment horizontal="center" vertical="top" wrapText="1"/>
    </xf>
    <xf numFmtId="4" fontId="1" fillId="2" borderId="4" xfId="0" applyNumberFormat="1" applyFont="1" applyFill="1" applyBorder="1" applyAlignment="1">
      <alignment horizontal="center" vertical="top" wrapText="1"/>
    </xf>
    <xf numFmtId="4" fontId="1" fillId="2" borderId="3" xfId="0" applyNumberFormat="1"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5" fillId="0" borderId="6"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164" fontId="36" fillId="0" borderId="5" xfId="0" applyNumberFormat="1" applyFont="1" applyFill="1" applyBorder="1" applyAlignment="1">
      <alignment horizontal="left" vertical="top" wrapText="1"/>
    </xf>
    <xf numFmtId="164" fontId="36" fillId="0" borderId="4" xfId="0" applyNumberFormat="1" applyFont="1" applyFill="1" applyBorder="1" applyAlignment="1">
      <alignment horizontal="left" vertical="top" wrapText="1"/>
    </xf>
    <xf numFmtId="164" fontId="36"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164" fontId="17" fillId="0" borderId="5" xfId="0" applyNumberFormat="1" applyFont="1" applyFill="1" applyBorder="1" applyAlignment="1">
      <alignment horizontal="left" vertical="top" wrapText="1"/>
    </xf>
    <xf numFmtId="164" fontId="17" fillId="0" borderId="4" xfId="0" applyNumberFormat="1" applyFont="1" applyFill="1" applyBorder="1" applyAlignment="1">
      <alignment horizontal="left" vertical="top" wrapText="1"/>
    </xf>
    <xf numFmtId="164" fontId="17" fillId="0" borderId="3" xfId="0" applyNumberFormat="1" applyFont="1" applyFill="1" applyBorder="1" applyAlignment="1">
      <alignment horizontal="lef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Fill="1" applyBorder="1" applyAlignment="1">
      <alignment horizontal="right" vertical="top" wrapText="1"/>
    </xf>
    <xf numFmtId="0" fontId="1" fillId="0" borderId="0" xfId="0" applyFont="1" applyFill="1" applyAlignment="1">
      <alignment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left" wrapText="1"/>
    </xf>
    <xf numFmtId="2" fontId="4" fillId="0" borderId="0" xfId="0" applyNumberFormat="1" applyFont="1" applyFill="1" applyAlignment="1">
      <alignment horizontal="left" wrapText="1"/>
    </xf>
    <xf numFmtId="2" fontId="1" fillId="0" borderId="0" xfId="0" applyNumberFormat="1" applyFont="1" applyFill="1" applyAlignment="1">
      <alignment horizontal="left" wrapText="1"/>
    </xf>
    <xf numFmtId="2" fontId="5" fillId="0" borderId="0" xfId="0" applyNumberFormat="1" applyFont="1" applyFill="1" applyAlignment="1">
      <alignment horizontal="left" wrapText="1"/>
    </xf>
    <xf numFmtId="0" fontId="6" fillId="0" borderId="0" xfId="0" applyFont="1" applyFill="1" applyAlignment="1">
      <alignment horizontal="right"/>
    </xf>
    <xf numFmtId="4" fontId="18" fillId="0" borderId="0" xfId="0" applyNumberFormat="1" applyFont="1" applyFill="1" applyAlignment="1">
      <alignment horizontal="right"/>
    </xf>
    <xf numFmtId="0" fontId="18" fillId="0" borderId="0" xfId="0" applyFont="1" applyFill="1" applyAlignment="1">
      <alignment horizontal="right" wrapText="1"/>
    </xf>
    <xf numFmtId="0" fontId="19" fillId="0" borderId="0" xfId="0" applyFont="1" applyFill="1" applyBorder="1" applyAlignment="1">
      <alignment horizontal="center" vertical="center" wrapText="1"/>
    </xf>
  </cellXfs>
  <cellStyles count="2">
    <cellStyle name="Обычный" xfId="0" builtinId="0"/>
    <cellStyle name="Обычный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topLeftCell="A16" workbookViewId="0">
      <selection activeCell="F23" sqref="F23"/>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50" t="s">
        <v>184</v>
      </c>
      <c r="F2" s="150"/>
      <c r="G2" s="150"/>
      <c r="H2" s="150"/>
      <c r="I2" s="150"/>
    </row>
    <row r="3" spans="1:9" s="11" customFormat="1" ht="15" x14ac:dyDescent="0.25">
      <c r="D3" s="12"/>
      <c r="E3" s="151" t="s">
        <v>185</v>
      </c>
      <c r="F3" s="151"/>
      <c r="G3" s="151"/>
      <c r="H3" s="151"/>
      <c r="I3" s="151"/>
    </row>
    <row r="4" spans="1:9" s="11" customFormat="1" ht="14.1" customHeight="1" x14ac:dyDescent="0.25">
      <c r="D4" s="12"/>
      <c r="E4" s="151" t="s">
        <v>29</v>
      </c>
      <c r="F4" s="151"/>
      <c r="G4" s="151"/>
      <c r="H4" s="151"/>
      <c r="I4" s="151"/>
    </row>
    <row r="5" spans="1:9" s="11" customFormat="1" ht="15" customHeight="1" x14ac:dyDescent="0.25">
      <c r="D5" s="12"/>
      <c r="E5" s="150" t="s">
        <v>244</v>
      </c>
      <c r="F5" s="150"/>
      <c r="G5" s="150"/>
      <c r="H5" s="150"/>
      <c r="I5" s="150"/>
    </row>
    <row r="6" spans="1:9" x14ac:dyDescent="0.25">
      <c r="A6" s="152" t="s">
        <v>136</v>
      </c>
      <c r="B6" s="152"/>
      <c r="C6" s="152"/>
      <c r="D6" s="153"/>
      <c r="E6" s="153"/>
      <c r="F6" s="153"/>
      <c r="G6" s="153"/>
      <c r="H6" s="153"/>
      <c r="I6" s="153"/>
    </row>
    <row r="7" spans="1:9" x14ac:dyDescent="0.25">
      <c r="A7" s="152" t="s">
        <v>137</v>
      </c>
      <c r="B7" s="152"/>
      <c r="C7" s="152"/>
      <c r="D7" s="152"/>
      <c r="E7" s="152"/>
      <c r="F7" s="152"/>
      <c r="G7" s="152"/>
      <c r="H7" s="152"/>
      <c r="I7" s="152"/>
    </row>
    <row r="8" spans="1:9" s="45" customFormat="1" ht="15" x14ac:dyDescent="0.2">
      <c r="A8" s="44" t="s">
        <v>72</v>
      </c>
      <c r="B8" s="161" t="s">
        <v>73</v>
      </c>
      <c r="C8" s="162"/>
      <c r="D8" s="162"/>
      <c r="E8" s="162"/>
      <c r="F8" s="162"/>
      <c r="G8" s="162"/>
      <c r="H8" s="162"/>
      <c r="I8" s="163"/>
    </row>
    <row r="9" spans="1:9" s="45" customFormat="1" ht="15.75" customHeight="1" x14ac:dyDescent="0.2">
      <c r="A9" s="164" t="s">
        <v>74</v>
      </c>
      <c r="B9" s="157" t="s">
        <v>75</v>
      </c>
      <c r="C9" s="157" t="s">
        <v>3</v>
      </c>
      <c r="D9" s="154" t="s">
        <v>76</v>
      </c>
      <c r="E9" s="154"/>
      <c r="F9" s="154"/>
      <c r="G9" s="154"/>
      <c r="H9" s="154"/>
      <c r="I9" s="154"/>
    </row>
    <row r="10" spans="1:9" s="45" customFormat="1" ht="15" x14ac:dyDescent="0.2">
      <c r="A10" s="164"/>
      <c r="B10" s="159"/>
      <c r="C10" s="159"/>
      <c r="D10" s="46" t="s">
        <v>131</v>
      </c>
      <c r="E10" s="46" t="s">
        <v>132</v>
      </c>
      <c r="F10" s="46" t="s">
        <v>133</v>
      </c>
      <c r="G10" s="46" t="s">
        <v>134</v>
      </c>
      <c r="H10" s="46" t="s">
        <v>135</v>
      </c>
      <c r="I10" s="47" t="s">
        <v>2</v>
      </c>
    </row>
    <row r="11" spans="1:9" s="45" customFormat="1" ht="30" x14ac:dyDescent="0.2">
      <c r="A11" s="154"/>
      <c r="B11" s="154" t="s">
        <v>77</v>
      </c>
      <c r="C11" s="48" t="s">
        <v>78</v>
      </c>
      <c r="D11" s="49">
        <f>'Приложение 4'!G218</f>
        <v>220759.53600000002</v>
      </c>
      <c r="E11" s="49">
        <f>'Приложение 4'!H218</f>
        <v>377571.32000000007</v>
      </c>
      <c r="F11" s="49">
        <f>'Приложение 4'!I218</f>
        <v>479375.99</v>
      </c>
      <c r="G11" s="49">
        <f>'Приложение 4'!J218</f>
        <v>460097.41</v>
      </c>
      <c r="H11" s="49">
        <f>'Приложение 4'!K218</f>
        <v>117000</v>
      </c>
      <c r="I11" s="49">
        <f>SUM(D11:H11)</f>
        <v>1654804.2560000001</v>
      </c>
    </row>
    <row r="12" spans="1:9" s="45" customFormat="1" ht="45" x14ac:dyDescent="0.2">
      <c r="A12" s="154"/>
      <c r="B12" s="154"/>
      <c r="C12" s="44" t="s">
        <v>1</v>
      </c>
      <c r="D12" s="49">
        <f>'Приложение 4'!G219</f>
        <v>60558.01</v>
      </c>
      <c r="E12" s="49">
        <f>'Приложение 4'!H219</f>
        <v>0</v>
      </c>
      <c r="F12" s="49">
        <f>'Приложение 4'!I219</f>
        <v>0</v>
      </c>
      <c r="G12" s="49">
        <f>'Приложение 4'!J219</f>
        <v>140220</v>
      </c>
      <c r="H12" s="49">
        <f>'Приложение 4'!K219</f>
        <v>0</v>
      </c>
      <c r="I12" s="49">
        <f>SUM(D12:H12)</f>
        <v>200778.01</v>
      </c>
    </row>
    <row r="13" spans="1:9" s="45" customFormat="1" ht="30" x14ac:dyDescent="0.2">
      <c r="A13" s="154"/>
      <c r="B13" s="154"/>
      <c r="C13" s="44" t="s">
        <v>7</v>
      </c>
      <c r="D13" s="49">
        <f>'Приложение 4'!G220</f>
        <v>84701.66</v>
      </c>
      <c r="E13" s="49">
        <f>'Приложение 4'!H220</f>
        <v>136138.52000000002</v>
      </c>
      <c r="F13" s="49">
        <f>'Приложение 4'!I220</f>
        <v>284669.93</v>
      </c>
      <c r="G13" s="49">
        <f>'Приложение 4'!J220</f>
        <v>76369.67</v>
      </c>
      <c r="H13" s="49">
        <f>'Приложение 4'!K220</f>
        <v>0</v>
      </c>
      <c r="I13" s="49">
        <f>SUM(D13:H13)</f>
        <v>581879.78</v>
      </c>
    </row>
    <row r="14" spans="1:9" s="45" customFormat="1" ht="45" x14ac:dyDescent="0.2">
      <c r="A14" s="154"/>
      <c r="B14" s="154"/>
      <c r="C14" s="44" t="s">
        <v>79</v>
      </c>
      <c r="D14" s="49">
        <f>'Приложение 4'!G221</f>
        <v>75499.865999999995</v>
      </c>
      <c r="E14" s="49">
        <f>'Приложение 4'!H221</f>
        <v>241432.80000000002</v>
      </c>
      <c r="F14" s="49">
        <f>'Приложение 4'!I221</f>
        <v>194706.06</v>
      </c>
      <c r="G14" s="49">
        <f>'Приложение 4'!J221</f>
        <v>243507.74</v>
      </c>
      <c r="H14" s="49">
        <f>'Приложение 4'!K221</f>
        <v>117000</v>
      </c>
      <c r="I14" s="49">
        <f>SUM(D14:H14)</f>
        <v>872146.46600000001</v>
      </c>
    </row>
    <row r="15" spans="1:9" s="45" customFormat="1" ht="30" x14ac:dyDescent="0.2">
      <c r="A15" s="154"/>
      <c r="B15" s="154"/>
      <c r="C15" s="42" t="s">
        <v>26</v>
      </c>
      <c r="D15" s="49">
        <f>'Приложение 4'!G222</f>
        <v>0</v>
      </c>
      <c r="E15" s="49">
        <f>'Приложение 4'!H222</f>
        <v>0</v>
      </c>
      <c r="F15" s="49">
        <f>'Приложение 4'!I222</f>
        <v>0</v>
      </c>
      <c r="G15" s="49">
        <f>'Приложение 4'!J222</f>
        <v>0</v>
      </c>
      <c r="H15" s="49">
        <f>'Приложение 4'!K222</f>
        <v>0</v>
      </c>
      <c r="I15" s="49">
        <f>SUM(D15:H15)</f>
        <v>0</v>
      </c>
    </row>
    <row r="16" spans="1:9" s="45" customFormat="1" ht="15.75" customHeight="1" x14ac:dyDescent="0.2">
      <c r="A16" s="155" t="s">
        <v>138</v>
      </c>
      <c r="B16" s="155"/>
      <c r="C16" s="155"/>
      <c r="D16" s="155"/>
      <c r="E16" s="155"/>
      <c r="F16" s="155"/>
      <c r="G16" s="155"/>
      <c r="H16" s="155"/>
      <c r="I16" s="155"/>
    </row>
    <row r="17" spans="1:9" s="45" customFormat="1" ht="15.75" customHeight="1" x14ac:dyDescent="0.2">
      <c r="A17" s="156" t="s">
        <v>147</v>
      </c>
      <c r="B17" s="156"/>
      <c r="C17" s="156"/>
      <c r="D17" s="156"/>
      <c r="E17" s="156"/>
      <c r="F17" s="156"/>
      <c r="G17" s="156"/>
      <c r="H17" s="156"/>
      <c r="I17" s="156"/>
    </row>
    <row r="18" spans="1:9" s="45" customFormat="1" ht="15" x14ac:dyDescent="0.2">
      <c r="A18" s="44" t="s">
        <v>72</v>
      </c>
      <c r="B18" s="164" t="s">
        <v>73</v>
      </c>
      <c r="C18" s="164"/>
      <c r="D18" s="164"/>
      <c r="E18" s="164"/>
      <c r="F18" s="164"/>
      <c r="G18" s="164"/>
      <c r="H18" s="164"/>
      <c r="I18" s="164"/>
    </row>
    <row r="19" spans="1:9" s="45" customFormat="1" ht="15.75" customHeight="1" x14ac:dyDescent="0.2">
      <c r="A19" s="164" t="s">
        <v>74</v>
      </c>
      <c r="B19" s="157" t="s">
        <v>75</v>
      </c>
      <c r="C19" s="157" t="s">
        <v>3</v>
      </c>
      <c r="D19" s="154" t="s">
        <v>76</v>
      </c>
      <c r="E19" s="154"/>
      <c r="F19" s="154"/>
      <c r="G19" s="154"/>
      <c r="H19" s="154"/>
      <c r="I19" s="154"/>
    </row>
    <row r="20" spans="1:9" s="45" customFormat="1" ht="15" x14ac:dyDescent="0.2">
      <c r="A20" s="164"/>
      <c r="B20" s="159"/>
      <c r="C20" s="159"/>
      <c r="D20" s="46" t="s">
        <v>131</v>
      </c>
      <c r="E20" s="46" t="s">
        <v>132</v>
      </c>
      <c r="F20" s="46" t="s">
        <v>133</v>
      </c>
      <c r="G20" s="46" t="s">
        <v>134</v>
      </c>
      <c r="H20" s="46" t="s">
        <v>135</v>
      </c>
      <c r="I20" s="47" t="s">
        <v>2</v>
      </c>
    </row>
    <row r="21" spans="1:9" s="45" customFormat="1" ht="30" x14ac:dyDescent="0.2">
      <c r="A21" s="154"/>
      <c r="B21" s="157" t="s">
        <v>77</v>
      </c>
      <c r="C21" s="50" t="s">
        <v>78</v>
      </c>
      <c r="D21" s="49">
        <f>'Приложение 4'!G344</f>
        <v>481469.85000000003</v>
      </c>
      <c r="E21" s="49">
        <f>'Приложение 4'!H344</f>
        <v>493693.3</v>
      </c>
      <c r="F21" s="49">
        <f>'Приложение 4'!I344</f>
        <v>622220</v>
      </c>
      <c r="G21" s="49">
        <f>'Приложение 4'!J344</f>
        <v>607012.80000000005</v>
      </c>
      <c r="H21" s="49">
        <f>'Приложение 4'!K344</f>
        <v>607012.80000000005</v>
      </c>
      <c r="I21" s="49">
        <f>SUM(D21:H21)</f>
        <v>2811408.75</v>
      </c>
    </row>
    <row r="22" spans="1:9" s="45" customFormat="1" ht="45" x14ac:dyDescent="0.2">
      <c r="A22" s="154"/>
      <c r="B22" s="158"/>
      <c r="C22" s="44" t="s">
        <v>1</v>
      </c>
      <c r="D22" s="49">
        <f>'Приложение 4'!G345</f>
        <v>0</v>
      </c>
      <c r="E22" s="49">
        <f>'Приложение 4'!H345</f>
        <v>0</v>
      </c>
      <c r="F22" s="49">
        <f>'Приложение 4'!I345</f>
        <v>0</v>
      </c>
      <c r="G22" s="49">
        <f>'Приложение 4'!J345</f>
        <v>0</v>
      </c>
      <c r="H22" s="49">
        <f>'Приложение 4'!K345</f>
        <v>0</v>
      </c>
      <c r="I22" s="49">
        <f>SUM(D22:H22)</f>
        <v>0</v>
      </c>
    </row>
    <row r="23" spans="1:9" s="45" customFormat="1" ht="30" x14ac:dyDescent="0.2">
      <c r="A23" s="154"/>
      <c r="B23" s="158"/>
      <c r="C23" s="44" t="s">
        <v>7</v>
      </c>
      <c r="D23" s="49">
        <f>'Приложение 4'!G346</f>
        <v>0</v>
      </c>
      <c r="E23" s="49">
        <f>'Приложение 4'!H346</f>
        <v>0</v>
      </c>
      <c r="F23" s="49">
        <f>'Приложение 4'!I346</f>
        <v>0</v>
      </c>
      <c r="G23" s="49">
        <f>'Приложение 4'!J346</f>
        <v>0</v>
      </c>
      <c r="H23" s="49">
        <f>'Приложение 4'!K346</f>
        <v>0</v>
      </c>
      <c r="I23" s="49">
        <f>SUM(D23:H23)</f>
        <v>0</v>
      </c>
    </row>
    <row r="24" spans="1:9" s="45" customFormat="1" ht="45" x14ac:dyDescent="0.2">
      <c r="A24" s="154"/>
      <c r="B24" s="158"/>
      <c r="C24" s="44" t="s">
        <v>79</v>
      </c>
      <c r="D24" s="49">
        <f>'Приложение 4'!G347</f>
        <v>481469.85000000003</v>
      </c>
      <c r="E24" s="49">
        <f>'Приложение 4'!H347</f>
        <v>493693.3</v>
      </c>
      <c r="F24" s="49">
        <f>'Приложение 4'!I347</f>
        <v>622220</v>
      </c>
      <c r="G24" s="49">
        <f>'Приложение 4'!J347</f>
        <v>607012.80000000005</v>
      </c>
      <c r="H24" s="49">
        <f>'Приложение 4'!K347</f>
        <v>607012.80000000005</v>
      </c>
      <c r="I24" s="49">
        <f>SUM(D24:H24)</f>
        <v>2811408.75</v>
      </c>
    </row>
    <row r="25" spans="1:9" s="45" customFormat="1" ht="30" x14ac:dyDescent="0.2">
      <c r="A25" s="154"/>
      <c r="B25" s="159"/>
      <c r="C25" s="42" t="s">
        <v>26</v>
      </c>
      <c r="D25" s="49">
        <f>'Приложение 4'!G348</f>
        <v>0</v>
      </c>
      <c r="E25" s="49">
        <f>'Приложение 4'!H348</f>
        <v>0</v>
      </c>
      <c r="F25" s="49">
        <f>'Приложение 4'!I348</f>
        <v>0</v>
      </c>
      <c r="G25" s="49">
        <f>'Приложение 4'!J348</f>
        <v>0</v>
      </c>
      <c r="H25" s="49">
        <f>'Приложение 4'!K348</f>
        <v>0</v>
      </c>
      <c r="I25" s="49">
        <f>SUM(D25:H25)</f>
        <v>0</v>
      </c>
    </row>
    <row r="26" spans="1:9" s="45" customFormat="1" ht="14.25" x14ac:dyDescent="0.2">
      <c r="A26" s="155" t="s">
        <v>139</v>
      </c>
      <c r="B26" s="155"/>
      <c r="C26" s="155"/>
      <c r="D26" s="160"/>
      <c r="E26" s="160"/>
      <c r="F26" s="160"/>
      <c r="G26" s="160"/>
      <c r="H26" s="160"/>
      <c r="I26" s="160"/>
    </row>
    <row r="27" spans="1:9" s="45" customFormat="1" ht="14.25" x14ac:dyDescent="0.2">
      <c r="A27" s="155" t="s">
        <v>248</v>
      </c>
      <c r="B27" s="155"/>
      <c r="C27" s="155"/>
      <c r="D27" s="155"/>
      <c r="E27" s="155"/>
      <c r="F27" s="155"/>
      <c r="G27" s="155"/>
      <c r="H27" s="155"/>
      <c r="I27" s="155"/>
    </row>
    <row r="28" spans="1:9" s="45" customFormat="1" ht="15" x14ac:dyDescent="0.2">
      <c r="A28" s="44" t="s">
        <v>72</v>
      </c>
      <c r="B28" s="161" t="s">
        <v>73</v>
      </c>
      <c r="C28" s="162"/>
      <c r="D28" s="162"/>
      <c r="E28" s="162"/>
      <c r="F28" s="162"/>
      <c r="G28" s="162"/>
      <c r="H28" s="162"/>
      <c r="I28" s="163"/>
    </row>
    <row r="29" spans="1:9" s="45" customFormat="1" ht="15" x14ac:dyDescent="0.2">
      <c r="A29" s="157" t="s">
        <v>74</v>
      </c>
      <c r="B29" s="157" t="s">
        <v>75</v>
      </c>
      <c r="C29" s="157" t="s">
        <v>3</v>
      </c>
      <c r="D29" s="154" t="s">
        <v>76</v>
      </c>
      <c r="E29" s="154"/>
      <c r="F29" s="154"/>
      <c r="G29" s="154"/>
      <c r="H29" s="154"/>
      <c r="I29" s="154"/>
    </row>
    <row r="30" spans="1:9" s="45" customFormat="1" ht="15" x14ac:dyDescent="0.2">
      <c r="A30" s="158"/>
      <c r="B30" s="159"/>
      <c r="C30" s="159"/>
      <c r="D30" s="46" t="s">
        <v>131</v>
      </c>
      <c r="E30" s="46" t="s">
        <v>132</v>
      </c>
      <c r="F30" s="46" t="s">
        <v>133</v>
      </c>
      <c r="G30" s="46" t="s">
        <v>134</v>
      </c>
      <c r="H30" s="46" t="s">
        <v>135</v>
      </c>
      <c r="I30" s="47" t="s">
        <v>2</v>
      </c>
    </row>
    <row r="31" spans="1:9" s="45" customFormat="1" ht="30" x14ac:dyDescent="0.2">
      <c r="A31" s="158"/>
      <c r="B31" s="157" t="s">
        <v>77</v>
      </c>
      <c r="C31" s="50" t="s">
        <v>78</v>
      </c>
      <c r="D31" s="49">
        <f>'Приложение 4'!G385</f>
        <v>8232.32</v>
      </c>
      <c r="E31" s="49">
        <f>'Приложение 4'!H385</f>
        <v>22740.010000000002</v>
      </c>
      <c r="F31" s="49">
        <f>'Приложение 4'!I385</f>
        <v>9265.5</v>
      </c>
      <c r="G31" s="49">
        <f>'Приложение 4'!J385</f>
        <v>10766.5</v>
      </c>
      <c r="H31" s="49">
        <f>'Приложение 4'!K385</f>
        <v>10766.5</v>
      </c>
      <c r="I31" s="49">
        <f>SUM(D31:H31)</f>
        <v>61770.83</v>
      </c>
    </row>
    <row r="32" spans="1:9" s="45" customFormat="1" ht="45" x14ac:dyDescent="0.2">
      <c r="A32" s="158"/>
      <c r="B32" s="158"/>
      <c r="C32" s="44" t="s">
        <v>1</v>
      </c>
      <c r="D32" s="49">
        <f>'Приложение 4'!G386</f>
        <v>0</v>
      </c>
      <c r="E32" s="49">
        <f>'Приложение 4'!H386</f>
        <v>0</v>
      </c>
      <c r="F32" s="49">
        <f>'Приложение 4'!I386</f>
        <v>0</v>
      </c>
      <c r="G32" s="49">
        <f>'Приложение 4'!J386</f>
        <v>0</v>
      </c>
      <c r="H32" s="49">
        <f>'Приложение 4'!K386</f>
        <v>0</v>
      </c>
      <c r="I32" s="49">
        <f>SUM(D32:H32)</f>
        <v>0</v>
      </c>
    </row>
    <row r="33" spans="1:9" s="45" customFormat="1" ht="30" x14ac:dyDescent="0.2">
      <c r="A33" s="158"/>
      <c r="B33" s="158"/>
      <c r="C33" s="44" t="s">
        <v>7</v>
      </c>
      <c r="D33" s="49">
        <f>'Приложение 4'!G387</f>
        <v>1632.35</v>
      </c>
      <c r="E33" s="49">
        <f>'Приложение 4'!H387</f>
        <v>5451.95</v>
      </c>
      <c r="F33" s="49">
        <f>'Приложение 4'!I387</f>
        <v>2734.18</v>
      </c>
      <c r="G33" s="49">
        <f>'Приложение 4'!J387</f>
        <v>3696.32</v>
      </c>
      <c r="H33" s="49">
        <f>'Приложение 4'!K387</f>
        <v>3696.32</v>
      </c>
      <c r="I33" s="49">
        <f>SUM(D33:H33)</f>
        <v>17211.12</v>
      </c>
    </row>
    <row r="34" spans="1:9" s="45" customFormat="1" ht="45" x14ac:dyDescent="0.2">
      <c r="A34" s="158"/>
      <c r="B34" s="158"/>
      <c r="C34" s="44" t="s">
        <v>79</v>
      </c>
      <c r="D34" s="49">
        <f>'Приложение 4'!G388</f>
        <v>5389.2699999999995</v>
      </c>
      <c r="E34" s="49">
        <f>'Приложение 4'!H388</f>
        <v>7974.5599999999995</v>
      </c>
      <c r="F34" s="49">
        <f>'Приложение 4'!I388</f>
        <v>6531.32</v>
      </c>
      <c r="G34" s="49">
        <f>'Приложение 4'!J388</f>
        <v>7070.18</v>
      </c>
      <c r="H34" s="49">
        <f>'Приложение 4'!K388</f>
        <v>7070.18</v>
      </c>
      <c r="I34" s="49">
        <f>SUM(D34:H34)</f>
        <v>34035.509999999995</v>
      </c>
    </row>
    <row r="35" spans="1:9" s="45" customFormat="1" ht="30" x14ac:dyDescent="0.2">
      <c r="A35" s="159"/>
      <c r="B35" s="159"/>
      <c r="C35" s="42" t="s">
        <v>26</v>
      </c>
      <c r="D35" s="49">
        <f>'Приложение 4'!G389</f>
        <v>1210.7</v>
      </c>
      <c r="E35" s="49">
        <f>'Приложение 4'!H389</f>
        <v>9313.5</v>
      </c>
      <c r="F35" s="49">
        <f>'Приложение 4'!I389</f>
        <v>0</v>
      </c>
      <c r="G35" s="49">
        <f>'Приложение 4'!J389</f>
        <v>0</v>
      </c>
      <c r="H35" s="49">
        <f>'Приложение 4'!K389</f>
        <v>0</v>
      </c>
      <c r="I35" s="49">
        <f>SUM(D35:H35)</f>
        <v>10524.2</v>
      </c>
    </row>
    <row r="36" spans="1:9" s="45" customFormat="1" ht="15" x14ac:dyDescent="0.25">
      <c r="A36" s="24"/>
      <c r="B36" s="24"/>
      <c r="C36" s="24"/>
      <c r="D36" s="24"/>
      <c r="E36" s="24"/>
      <c r="F36" s="24"/>
      <c r="G36" s="24"/>
      <c r="H36" s="24"/>
      <c r="I36" s="24"/>
    </row>
  </sheetData>
  <mergeCells count="30">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 ref="A29:A35"/>
    <mergeCell ref="B29:B30"/>
    <mergeCell ref="C29:C30"/>
    <mergeCell ref="D29:I29"/>
    <mergeCell ref="B31:B35"/>
    <mergeCell ref="E2:I2"/>
    <mergeCell ref="E3:I3"/>
    <mergeCell ref="A6:I6"/>
    <mergeCell ref="A7:I7"/>
    <mergeCell ref="D19:I19"/>
    <mergeCell ref="A16:I16"/>
    <mergeCell ref="A17:I17"/>
    <mergeCell ref="E4:I4"/>
    <mergeCell ref="E5:I5"/>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5"/>
  <sheetViews>
    <sheetView topLeftCell="A40" zoomScale="90" zoomScaleNormal="90" workbookViewId="0">
      <selection activeCell="B66" sqref="B66"/>
    </sheetView>
  </sheetViews>
  <sheetFormatPr defaultColWidth="9.140625" defaultRowHeight="15.75" x14ac:dyDescent="0.25"/>
  <cols>
    <col min="1" max="1" width="9.140625" style="56"/>
    <col min="2" max="2" width="48.85546875" style="84" customWidth="1"/>
    <col min="3" max="3" width="14.28515625" style="84" customWidth="1"/>
    <col min="4" max="4" width="12" style="84" customWidth="1"/>
    <col min="5" max="5" width="14" style="84" customWidth="1"/>
    <col min="6" max="7" width="12.5703125" style="84" customWidth="1"/>
    <col min="8" max="8" width="12" style="84" customWidth="1"/>
    <col min="9" max="10" width="11.85546875" style="84" customWidth="1"/>
    <col min="11" max="11" width="26" style="84" customWidth="1"/>
    <col min="12" max="12" width="1.85546875" style="27" hidden="1" customWidth="1"/>
    <col min="13" max="16384" width="9.140625" style="4"/>
  </cols>
  <sheetData>
    <row r="2" spans="1:14" s="11" customFormat="1" ht="15" customHeight="1" x14ac:dyDescent="0.25">
      <c r="C2" s="12"/>
      <c r="D2" s="12"/>
      <c r="E2" s="61"/>
      <c r="F2" s="150" t="s">
        <v>166</v>
      </c>
      <c r="G2" s="150"/>
      <c r="H2" s="150"/>
      <c r="I2" s="150"/>
      <c r="J2" s="150"/>
      <c r="K2" s="150"/>
      <c r="L2" s="119"/>
      <c r="M2" s="34"/>
    </row>
    <row r="3" spans="1:14" s="11" customFormat="1" ht="15" x14ac:dyDescent="0.25">
      <c r="C3" s="12"/>
      <c r="D3" s="12"/>
      <c r="E3" s="61"/>
      <c r="F3" s="151" t="s">
        <v>122</v>
      </c>
      <c r="G3" s="151"/>
      <c r="H3" s="151"/>
      <c r="I3" s="151"/>
      <c r="J3" s="151"/>
      <c r="K3" s="151"/>
      <c r="L3" s="120"/>
      <c r="M3" s="8"/>
    </row>
    <row r="4" spans="1:14" s="11" customFormat="1" ht="14.1" customHeight="1" x14ac:dyDescent="0.25">
      <c r="C4" s="151" t="s">
        <v>29</v>
      </c>
      <c r="D4" s="151"/>
      <c r="E4" s="151"/>
      <c r="F4" s="151"/>
      <c r="G4" s="151"/>
      <c r="H4" s="151"/>
      <c r="I4" s="151"/>
      <c r="J4" s="151"/>
      <c r="K4" s="151"/>
      <c r="L4" s="120"/>
      <c r="M4" s="8"/>
    </row>
    <row r="5" spans="1:14" s="11" customFormat="1" ht="15" customHeight="1" x14ac:dyDescent="0.25">
      <c r="C5" s="12"/>
      <c r="D5" s="12"/>
      <c r="E5" s="61"/>
      <c r="F5" s="150" t="s">
        <v>244</v>
      </c>
      <c r="G5" s="150"/>
      <c r="H5" s="150"/>
      <c r="I5" s="150"/>
      <c r="J5" s="150"/>
      <c r="K5" s="150"/>
      <c r="L5" s="119"/>
      <c r="M5" s="34"/>
    </row>
    <row r="7" spans="1:14" s="29" customFormat="1" x14ac:dyDescent="0.2">
      <c r="A7" s="171" t="s">
        <v>146</v>
      </c>
      <c r="B7" s="171"/>
      <c r="C7" s="171"/>
      <c r="D7" s="171"/>
      <c r="E7" s="171"/>
      <c r="F7" s="171"/>
      <c r="G7" s="171"/>
      <c r="H7" s="171"/>
      <c r="I7" s="171"/>
      <c r="J7" s="171"/>
      <c r="K7" s="171"/>
      <c r="L7" s="171"/>
      <c r="M7" s="171"/>
      <c r="N7" s="28"/>
    </row>
    <row r="8" spans="1:14" s="29" customFormat="1" x14ac:dyDescent="0.2">
      <c r="A8" s="171" t="s">
        <v>123</v>
      </c>
      <c r="B8" s="171"/>
      <c r="C8" s="171"/>
      <c r="D8" s="171"/>
      <c r="E8" s="171"/>
      <c r="F8" s="171"/>
      <c r="G8" s="171"/>
      <c r="H8" s="171"/>
      <c r="I8" s="171"/>
      <c r="J8" s="171"/>
      <c r="K8" s="171"/>
      <c r="L8" s="171"/>
      <c r="M8" s="171"/>
      <c r="N8" s="28"/>
    </row>
    <row r="9" spans="1:14" x14ac:dyDescent="0.25">
      <c r="B9" s="30"/>
      <c r="C9" s="30"/>
      <c r="D9" s="30"/>
      <c r="E9" s="30"/>
      <c r="F9" s="30"/>
      <c r="G9" s="30"/>
      <c r="H9" s="30"/>
      <c r="I9" s="30"/>
      <c r="J9" s="30"/>
      <c r="K9" s="30"/>
    </row>
    <row r="11" spans="1:14" ht="24.75" customHeight="1" x14ac:dyDescent="0.2">
      <c r="A11" s="172" t="s">
        <v>145</v>
      </c>
      <c r="B11" s="173" t="s">
        <v>17</v>
      </c>
      <c r="C11" s="169" t="s">
        <v>27</v>
      </c>
      <c r="D11" s="173" t="s">
        <v>14</v>
      </c>
      <c r="E11" s="173" t="s">
        <v>18</v>
      </c>
      <c r="F11" s="167" t="s">
        <v>5</v>
      </c>
      <c r="G11" s="168"/>
      <c r="H11" s="168"/>
      <c r="I11" s="168"/>
      <c r="J11" s="168"/>
      <c r="K11" s="169"/>
    </row>
    <row r="12" spans="1:14" ht="69" customHeight="1" x14ac:dyDescent="0.2">
      <c r="A12" s="172"/>
      <c r="B12" s="173"/>
      <c r="C12" s="169"/>
      <c r="D12" s="173"/>
      <c r="E12" s="173"/>
      <c r="F12" s="91" t="s">
        <v>131</v>
      </c>
      <c r="G12" s="91" t="s">
        <v>132</v>
      </c>
      <c r="H12" s="91" t="s">
        <v>133</v>
      </c>
      <c r="I12" s="91" t="s">
        <v>134</v>
      </c>
      <c r="J12" s="91" t="s">
        <v>135</v>
      </c>
      <c r="K12" s="122" t="s">
        <v>19</v>
      </c>
    </row>
    <row r="13" spans="1:14" x14ac:dyDescent="0.2">
      <c r="A13" s="57"/>
      <c r="B13" s="122">
        <v>2</v>
      </c>
      <c r="C13" s="122">
        <v>3</v>
      </c>
      <c r="D13" s="122">
        <v>4</v>
      </c>
      <c r="E13" s="122">
        <v>5</v>
      </c>
      <c r="F13" s="122">
        <v>6</v>
      </c>
      <c r="G13" s="122">
        <v>7</v>
      </c>
      <c r="H13" s="122">
        <v>8</v>
      </c>
      <c r="I13" s="122">
        <v>9</v>
      </c>
      <c r="J13" s="122">
        <v>10</v>
      </c>
      <c r="K13" s="122">
        <v>11</v>
      </c>
    </row>
    <row r="14" spans="1:14" ht="18" customHeight="1" x14ac:dyDescent="0.2">
      <c r="A14" s="57"/>
      <c r="B14" s="170" t="s">
        <v>124</v>
      </c>
      <c r="C14" s="165"/>
      <c r="D14" s="165"/>
      <c r="E14" s="165"/>
      <c r="F14" s="165"/>
      <c r="G14" s="165"/>
      <c r="H14" s="165"/>
      <c r="I14" s="165"/>
      <c r="J14" s="166"/>
      <c r="K14" s="121" t="s">
        <v>20</v>
      </c>
    </row>
    <row r="15" spans="1:14" ht="64.5" customHeight="1" x14ac:dyDescent="0.2">
      <c r="A15" s="57">
        <v>1</v>
      </c>
      <c r="B15" s="54" t="s">
        <v>313</v>
      </c>
      <c r="C15" s="121" t="s">
        <v>314</v>
      </c>
      <c r="D15" s="121" t="s">
        <v>40</v>
      </c>
      <c r="E15" s="20" t="s">
        <v>44</v>
      </c>
      <c r="F15" s="20" t="s">
        <v>44</v>
      </c>
      <c r="G15" s="20" t="s">
        <v>44</v>
      </c>
      <c r="H15" s="20" t="s">
        <v>388</v>
      </c>
      <c r="I15" s="20" t="s">
        <v>308</v>
      </c>
      <c r="J15" s="20" t="s">
        <v>44</v>
      </c>
      <c r="K15" s="121" t="s">
        <v>207</v>
      </c>
      <c r="L15" s="32" t="s">
        <v>46</v>
      </c>
    </row>
    <row r="16" spans="1:14" ht="78" customHeight="1" x14ac:dyDescent="0.2">
      <c r="A16" s="57">
        <v>2</v>
      </c>
      <c r="B16" s="54" t="s">
        <v>315</v>
      </c>
      <c r="C16" s="121" t="s">
        <v>314</v>
      </c>
      <c r="D16" s="121" t="s">
        <v>40</v>
      </c>
      <c r="E16" s="20" t="s">
        <v>188</v>
      </c>
      <c r="F16" s="20" t="s">
        <v>44</v>
      </c>
      <c r="G16" s="20" t="s">
        <v>44</v>
      </c>
      <c r="H16" s="20" t="s">
        <v>177</v>
      </c>
      <c r="I16" s="20" t="s">
        <v>177</v>
      </c>
      <c r="J16" s="20" t="s">
        <v>177</v>
      </c>
      <c r="K16" s="121" t="s">
        <v>208</v>
      </c>
      <c r="L16" s="32"/>
    </row>
    <row r="17" spans="1:17" ht="51" customHeight="1" x14ac:dyDescent="0.2">
      <c r="A17" s="57">
        <v>3</v>
      </c>
      <c r="B17" s="54" t="s">
        <v>316</v>
      </c>
      <c r="C17" s="121" t="s">
        <v>500</v>
      </c>
      <c r="D17" s="121" t="s">
        <v>40</v>
      </c>
      <c r="E17" s="20" t="s">
        <v>44</v>
      </c>
      <c r="F17" s="20" t="s">
        <v>177</v>
      </c>
      <c r="G17" s="20" t="s">
        <v>44</v>
      </c>
      <c r="H17" s="20" t="s">
        <v>188</v>
      </c>
      <c r="I17" s="20" t="s">
        <v>188</v>
      </c>
      <c r="J17" s="20" t="s">
        <v>188</v>
      </c>
      <c r="K17" s="121" t="s">
        <v>208</v>
      </c>
      <c r="L17" s="32"/>
    </row>
    <row r="18" spans="1:17" ht="54" customHeight="1" x14ac:dyDescent="0.2">
      <c r="A18" s="57">
        <v>4</v>
      </c>
      <c r="B18" s="55" t="s">
        <v>317</v>
      </c>
      <c r="C18" s="121" t="s">
        <v>500</v>
      </c>
      <c r="D18" s="121" t="s">
        <v>40</v>
      </c>
      <c r="E18" s="121">
        <v>2</v>
      </c>
      <c r="F18" s="121">
        <v>0</v>
      </c>
      <c r="G18" s="121">
        <v>1</v>
      </c>
      <c r="H18" s="20" t="s">
        <v>188</v>
      </c>
      <c r="I18" s="20" t="s">
        <v>188</v>
      </c>
      <c r="J18" s="20" t="s">
        <v>188</v>
      </c>
      <c r="K18" s="121" t="s">
        <v>208</v>
      </c>
      <c r="L18" s="32"/>
    </row>
    <row r="19" spans="1:17" ht="70.5" customHeight="1" x14ac:dyDescent="0.2">
      <c r="A19" s="57">
        <v>5</v>
      </c>
      <c r="B19" s="54" t="s">
        <v>318</v>
      </c>
      <c r="C19" s="121" t="s">
        <v>39</v>
      </c>
      <c r="D19" s="121" t="s">
        <v>40</v>
      </c>
      <c r="E19" s="121">
        <v>0</v>
      </c>
      <c r="F19" s="121">
        <v>0</v>
      </c>
      <c r="G19" s="121">
        <v>5</v>
      </c>
      <c r="H19" s="121">
        <v>2</v>
      </c>
      <c r="I19" s="121">
        <v>0</v>
      </c>
      <c r="J19" s="121">
        <v>0</v>
      </c>
      <c r="K19" s="121" t="s">
        <v>208</v>
      </c>
      <c r="L19" s="32"/>
    </row>
    <row r="20" spans="1:17" ht="70.5" customHeight="1" x14ac:dyDescent="0.2">
      <c r="A20" s="57">
        <v>6</v>
      </c>
      <c r="B20" s="54" t="s">
        <v>319</v>
      </c>
      <c r="C20" s="121" t="s">
        <v>39</v>
      </c>
      <c r="D20" s="121" t="s">
        <v>40</v>
      </c>
      <c r="E20" s="81">
        <v>21</v>
      </c>
      <c r="F20" s="81">
        <v>3</v>
      </c>
      <c r="G20" s="81">
        <v>22</v>
      </c>
      <c r="H20" s="81">
        <v>22</v>
      </c>
      <c r="I20" s="81">
        <v>41</v>
      </c>
      <c r="J20" s="81">
        <v>41</v>
      </c>
      <c r="K20" s="121" t="s">
        <v>208</v>
      </c>
      <c r="L20" s="32"/>
    </row>
    <row r="21" spans="1:17" ht="110.25" x14ac:dyDescent="0.2">
      <c r="A21" s="57">
        <v>7</v>
      </c>
      <c r="B21" s="54" t="s">
        <v>320</v>
      </c>
      <c r="C21" s="121" t="s">
        <v>115</v>
      </c>
      <c r="D21" s="121" t="s">
        <v>42</v>
      </c>
      <c r="E21" s="121">
        <v>6</v>
      </c>
      <c r="F21" s="121">
        <v>12</v>
      </c>
      <c r="G21" s="121">
        <v>15</v>
      </c>
      <c r="H21" s="121">
        <v>20</v>
      </c>
      <c r="I21" s="121">
        <v>25</v>
      </c>
      <c r="J21" s="121">
        <v>30</v>
      </c>
      <c r="K21" s="121" t="s">
        <v>140</v>
      </c>
      <c r="L21" s="32"/>
    </row>
    <row r="22" spans="1:17" ht="78.75" x14ac:dyDescent="0.2">
      <c r="A22" s="57">
        <v>8</v>
      </c>
      <c r="B22" s="54" t="s">
        <v>321</v>
      </c>
      <c r="C22" s="121" t="s">
        <v>117</v>
      </c>
      <c r="D22" s="121" t="s">
        <v>40</v>
      </c>
      <c r="E22" s="121">
        <v>0</v>
      </c>
      <c r="F22" s="121">
        <v>0</v>
      </c>
      <c r="G22" s="121">
        <v>0</v>
      </c>
      <c r="H22" s="121">
        <v>0</v>
      </c>
      <c r="I22" s="121">
        <v>0</v>
      </c>
      <c r="J22" s="121">
        <v>0</v>
      </c>
      <c r="K22" s="121" t="s">
        <v>140</v>
      </c>
      <c r="L22" s="32"/>
    </row>
    <row r="23" spans="1:17" ht="63" x14ac:dyDescent="0.2">
      <c r="A23" s="57">
        <v>9</v>
      </c>
      <c r="B23" s="54" t="s">
        <v>322</v>
      </c>
      <c r="C23" s="121" t="s">
        <v>116</v>
      </c>
      <c r="D23" s="121" t="s">
        <v>40</v>
      </c>
      <c r="E23" s="121">
        <v>2</v>
      </c>
      <c r="F23" s="121">
        <v>7</v>
      </c>
      <c r="G23" s="121">
        <v>2</v>
      </c>
      <c r="H23" s="121">
        <v>2</v>
      </c>
      <c r="I23" s="121">
        <v>2</v>
      </c>
      <c r="J23" s="121">
        <v>2</v>
      </c>
      <c r="K23" s="121" t="s">
        <v>140</v>
      </c>
      <c r="L23" s="32"/>
    </row>
    <row r="24" spans="1:17" ht="63" x14ac:dyDescent="0.2">
      <c r="A24" s="57">
        <v>10</v>
      </c>
      <c r="B24" s="54" t="s">
        <v>387</v>
      </c>
      <c r="C24" s="121" t="s">
        <v>116</v>
      </c>
      <c r="D24" s="121" t="s">
        <v>40</v>
      </c>
      <c r="E24" s="121">
        <v>2</v>
      </c>
      <c r="F24" s="121">
        <v>0</v>
      </c>
      <c r="G24" s="121">
        <v>0</v>
      </c>
      <c r="H24" s="121">
        <v>1</v>
      </c>
      <c r="I24" s="121">
        <v>2</v>
      </c>
      <c r="J24" s="121">
        <v>2</v>
      </c>
      <c r="K24" s="121" t="s">
        <v>140</v>
      </c>
      <c r="L24" s="32"/>
    </row>
    <row r="25" spans="1:17" ht="47.25" x14ac:dyDescent="0.2">
      <c r="A25" s="57">
        <v>11</v>
      </c>
      <c r="B25" s="54" t="s">
        <v>323</v>
      </c>
      <c r="C25" s="121" t="s">
        <v>116</v>
      </c>
      <c r="D25" s="121" t="s">
        <v>42</v>
      </c>
      <c r="E25" s="121">
        <v>25</v>
      </c>
      <c r="F25" s="121">
        <v>100</v>
      </c>
      <c r="G25" s="121">
        <v>83.3</v>
      </c>
      <c r="H25" s="121">
        <v>100</v>
      </c>
      <c r="I25" s="121">
        <v>80</v>
      </c>
      <c r="J25" s="121">
        <v>100</v>
      </c>
      <c r="K25" s="121" t="s">
        <v>140</v>
      </c>
      <c r="L25" s="32"/>
      <c r="Q25" s="58"/>
    </row>
    <row r="26" spans="1:17" ht="64.5" customHeight="1" x14ac:dyDescent="0.2">
      <c r="A26" s="57">
        <v>12</v>
      </c>
      <c r="B26" s="54" t="s">
        <v>324</v>
      </c>
      <c r="C26" s="121" t="s">
        <v>39</v>
      </c>
      <c r="D26" s="121" t="s">
        <v>42</v>
      </c>
      <c r="E26" s="121">
        <v>115</v>
      </c>
      <c r="F26" s="121">
        <v>107</v>
      </c>
      <c r="G26" s="121">
        <v>110</v>
      </c>
      <c r="H26" s="121">
        <v>112</v>
      </c>
      <c r="I26" s="121">
        <v>116</v>
      </c>
      <c r="J26" s="121">
        <v>119</v>
      </c>
      <c r="K26" s="121" t="s">
        <v>140</v>
      </c>
      <c r="L26" s="32"/>
      <c r="Q26" s="58"/>
    </row>
    <row r="27" spans="1:17" ht="62.25" customHeight="1" x14ac:dyDescent="0.2">
      <c r="A27" s="57">
        <v>13</v>
      </c>
      <c r="B27" s="54" t="s">
        <v>189</v>
      </c>
      <c r="C27" s="121" t="s">
        <v>43</v>
      </c>
      <c r="D27" s="121" t="s">
        <v>40</v>
      </c>
      <c r="E27" s="121">
        <v>1</v>
      </c>
      <c r="F27" s="121">
        <v>2</v>
      </c>
      <c r="G27" s="121">
        <v>1</v>
      </c>
      <c r="H27" s="121">
        <v>0</v>
      </c>
      <c r="I27" s="121">
        <v>0</v>
      </c>
      <c r="J27" s="121">
        <v>0</v>
      </c>
      <c r="K27" s="121" t="s">
        <v>140</v>
      </c>
      <c r="L27" s="32"/>
    </row>
    <row r="28" spans="1:17" ht="63" x14ac:dyDescent="0.2">
      <c r="A28" s="57">
        <v>14</v>
      </c>
      <c r="B28" s="54" t="s">
        <v>326</v>
      </c>
      <c r="C28" s="121" t="s">
        <v>43</v>
      </c>
      <c r="D28" s="121" t="s">
        <v>40</v>
      </c>
      <c r="E28" s="121" t="s">
        <v>188</v>
      </c>
      <c r="F28" s="121" t="s">
        <v>188</v>
      </c>
      <c r="G28" s="121">
        <v>0</v>
      </c>
      <c r="H28" s="121">
        <v>0</v>
      </c>
      <c r="I28" s="121">
        <v>0</v>
      </c>
      <c r="J28" s="121">
        <v>0</v>
      </c>
      <c r="K28" s="121" t="s">
        <v>208</v>
      </c>
      <c r="L28" s="32"/>
    </row>
    <row r="29" spans="1:17" ht="82.5" customHeight="1" x14ac:dyDescent="0.2">
      <c r="A29" s="57">
        <v>15</v>
      </c>
      <c r="B29" s="54" t="s">
        <v>325</v>
      </c>
      <c r="C29" s="121" t="s">
        <v>43</v>
      </c>
      <c r="D29" s="121" t="s">
        <v>186</v>
      </c>
      <c r="E29" s="121">
        <v>0</v>
      </c>
      <c r="F29" s="80">
        <v>12654.9</v>
      </c>
      <c r="G29" s="80">
        <v>3091.19</v>
      </c>
      <c r="H29" s="121">
        <v>0</v>
      </c>
      <c r="I29" s="121" t="s">
        <v>188</v>
      </c>
      <c r="J29" s="121" t="s">
        <v>188</v>
      </c>
      <c r="K29" s="121" t="s">
        <v>140</v>
      </c>
      <c r="L29" s="32"/>
    </row>
    <row r="30" spans="1:17" ht="41.25" customHeight="1" x14ac:dyDescent="0.2">
      <c r="A30" s="57">
        <v>16</v>
      </c>
      <c r="B30" s="54" t="s">
        <v>327</v>
      </c>
      <c r="C30" s="121" t="s">
        <v>43</v>
      </c>
      <c r="D30" s="121" t="s">
        <v>328</v>
      </c>
      <c r="E30" s="121" t="s">
        <v>188</v>
      </c>
      <c r="F30" s="121" t="s">
        <v>188</v>
      </c>
      <c r="G30" s="121">
        <v>10.25</v>
      </c>
      <c r="H30" s="121">
        <v>10</v>
      </c>
      <c r="I30" s="121" t="s">
        <v>188</v>
      </c>
      <c r="J30" s="121" t="s">
        <v>188</v>
      </c>
      <c r="K30" s="121" t="s">
        <v>208</v>
      </c>
      <c r="L30" s="32"/>
    </row>
    <row r="31" spans="1:17" ht="70.5" customHeight="1" x14ac:dyDescent="0.2">
      <c r="A31" s="57">
        <v>17</v>
      </c>
      <c r="B31" s="55" t="s">
        <v>333</v>
      </c>
      <c r="C31" s="121" t="s">
        <v>43</v>
      </c>
      <c r="D31" s="121" t="s">
        <v>40</v>
      </c>
      <c r="E31" s="121">
        <v>0</v>
      </c>
      <c r="F31" s="121">
        <v>1</v>
      </c>
      <c r="G31" s="121" t="s">
        <v>188</v>
      </c>
      <c r="H31" s="121" t="s">
        <v>188</v>
      </c>
      <c r="I31" s="121" t="s">
        <v>188</v>
      </c>
      <c r="J31" s="121" t="s">
        <v>188</v>
      </c>
      <c r="K31" s="121" t="s">
        <v>208</v>
      </c>
      <c r="L31" s="32"/>
    </row>
    <row r="32" spans="1:17" ht="70.5" customHeight="1" x14ac:dyDescent="0.2">
      <c r="A32" s="57">
        <v>18</v>
      </c>
      <c r="B32" s="54" t="s">
        <v>334</v>
      </c>
      <c r="C32" s="121" t="s">
        <v>43</v>
      </c>
      <c r="D32" s="121" t="s">
        <v>40</v>
      </c>
      <c r="E32" s="121" t="s">
        <v>188</v>
      </c>
      <c r="F32" s="121" t="s">
        <v>188</v>
      </c>
      <c r="G32" s="121">
        <v>0</v>
      </c>
      <c r="H32" s="121">
        <v>0</v>
      </c>
      <c r="I32" s="121">
        <v>0</v>
      </c>
      <c r="J32" s="121">
        <v>0</v>
      </c>
      <c r="K32" s="121" t="s">
        <v>208</v>
      </c>
      <c r="L32" s="32"/>
    </row>
    <row r="33" spans="1:12" ht="85.5" customHeight="1" x14ac:dyDescent="0.2">
      <c r="A33" s="57">
        <v>19</v>
      </c>
      <c r="B33" s="128" t="s">
        <v>493</v>
      </c>
      <c r="C33" s="121" t="s">
        <v>500</v>
      </c>
      <c r="D33" s="121" t="s">
        <v>40</v>
      </c>
      <c r="E33" s="121" t="s">
        <v>188</v>
      </c>
      <c r="F33" s="121" t="s">
        <v>188</v>
      </c>
      <c r="G33" s="121">
        <v>1</v>
      </c>
      <c r="H33" s="121">
        <v>0</v>
      </c>
      <c r="I33" s="121">
        <v>0</v>
      </c>
      <c r="J33" s="121">
        <v>0</v>
      </c>
      <c r="K33" s="121" t="s">
        <v>208</v>
      </c>
      <c r="L33" s="32"/>
    </row>
    <row r="34" spans="1:12" ht="117" customHeight="1" x14ac:dyDescent="0.2">
      <c r="A34" s="57">
        <v>20</v>
      </c>
      <c r="B34" s="55" t="s">
        <v>499</v>
      </c>
      <c r="C34" s="121" t="s">
        <v>500</v>
      </c>
      <c r="D34" s="121" t="s">
        <v>40</v>
      </c>
      <c r="E34" s="121" t="s">
        <v>188</v>
      </c>
      <c r="F34" s="121" t="s">
        <v>188</v>
      </c>
      <c r="G34" s="121">
        <v>1</v>
      </c>
      <c r="H34" s="121">
        <v>0</v>
      </c>
      <c r="I34" s="121">
        <v>0</v>
      </c>
      <c r="J34" s="121">
        <v>0</v>
      </c>
      <c r="K34" s="121" t="s">
        <v>208</v>
      </c>
      <c r="L34" s="32"/>
    </row>
    <row r="35" spans="1:12" ht="45" customHeight="1" x14ac:dyDescent="0.2">
      <c r="A35" s="146">
        <v>21</v>
      </c>
      <c r="B35" s="147" t="s">
        <v>531</v>
      </c>
      <c r="C35" s="148" t="s">
        <v>314</v>
      </c>
      <c r="D35" s="148" t="s">
        <v>186</v>
      </c>
      <c r="E35" s="148" t="s">
        <v>188</v>
      </c>
      <c r="F35" s="148" t="s">
        <v>188</v>
      </c>
      <c r="G35" s="148" t="s">
        <v>188</v>
      </c>
      <c r="H35" s="148">
        <v>3</v>
      </c>
      <c r="I35" s="148">
        <v>0</v>
      </c>
      <c r="J35" s="148">
        <v>0</v>
      </c>
      <c r="K35" s="148" t="s">
        <v>208</v>
      </c>
      <c r="L35" s="32"/>
    </row>
    <row r="36" spans="1:12" ht="66" customHeight="1" x14ac:dyDescent="0.2">
      <c r="A36" s="146">
        <v>22</v>
      </c>
      <c r="B36" s="149" t="s">
        <v>532</v>
      </c>
      <c r="C36" s="148" t="s">
        <v>314</v>
      </c>
      <c r="D36" s="148" t="s">
        <v>40</v>
      </c>
      <c r="E36" s="148" t="s">
        <v>188</v>
      </c>
      <c r="F36" s="148" t="s">
        <v>188</v>
      </c>
      <c r="G36" s="148">
        <v>31</v>
      </c>
      <c r="H36" s="148">
        <v>0</v>
      </c>
      <c r="I36" s="148">
        <v>0</v>
      </c>
      <c r="J36" s="148">
        <v>0</v>
      </c>
      <c r="K36" s="148" t="s">
        <v>140</v>
      </c>
      <c r="L36" s="32"/>
    </row>
    <row r="37" spans="1:12" ht="45" customHeight="1" x14ac:dyDescent="0.2">
      <c r="A37" s="146">
        <v>23</v>
      </c>
      <c r="B37" s="149" t="s">
        <v>537</v>
      </c>
      <c r="C37" s="148" t="s">
        <v>314</v>
      </c>
      <c r="D37" s="148" t="s">
        <v>40</v>
      </c>
      <c r="E37" s="148" t="s">
        <v>188</v>
      </c>
      <c r="F37" s="148" t="s">
        <v>188</v>
      </c>
      <c r="G37" s="148">
        <v>1</v>
      </c>
      <c r="H37" s="148">
        <v>0</v>
      </c>
      <c r="I37" s="148">
        <v>0</v>
      </c>
      <c r="J37" s="148">
        <v>0</v>
      </c>
      <c r="K37" s="148" t="s">
        <v>140</v>
      </c>
      <c r="L37" s="32"/>
    </row>
    <row r="38" spans="1:12" ht="66" customHeight="1" x14ac:dyDescent="0.2">
      <c r="A38" s="146">
        <v>24</v>
      </c>
      <c r="B38" s="149" t="s">
        <v>533</v>
      </c>
      <c r="C38" s="148" t="s">
        <v>314</v>
      </c>
      <c r="D38" s="148" t="s">
        <v>40</v>
      </c>
      <c r="E38" s="148" t="s">
        <v>188</v>
      </c>
      <c r="F38" s="148" t="s">
        <v>188</v>
      </c>
      <c r="G38" s="148" t="s">
        <v>188</v>
      </c>
      <c r="H38" s="148">
        <v>0</v>
      </c>
      <c r="I38" s="148">
        <v>0</v>
      </c>
      <c r="J38" s="148">
        <v>0</v>
      </c>
      <c r="K38" s="148" t="s">
        <v>208</v>
      </c>
      <c r="L38" s="32"/>
    </row>
    <row r="39" spans="1:12" ht="18" customHeight="1" x14ac:dyDescent="0.2">
      <c r="A39" s="57"/>
      <c r="B39" s="165" t="s">
        <v>125</v>
      </c>
      <c r="C39" s="165"/>
      <c r="D39" s="165"/>
      <c r="E39" s="165"/>
      <c r="F39" s="165"/>
      <c r="G39" s="165"/>
      <c r="H39" s="165"/>
      <c r="I39" s="165"/>
      <c r="J39" s="166"/>
      <c r="K39" s="121" t="s">
        <v>20</v>
      </c>
    </row>
    <row r="40" spans="1:12" ht="110.25" x14ac:dyDescent="0.2">
      <c r="A40" s="57">
        <v>1</v>
      </c>
      <c r="B40" s="54" t="s">
        <v>331</v>
      </c>
      <c r="C40" s="121" t="s">
        <v>43</v>
      </c>
      <c r="D40" s="121" t="s">
        <v>332</v>
      </c>
      <c r="E40" s="121">
        <v>95.89</v>
      </c>
      <c r="F40" s="121">
        <v>100</v>
      </c>
      <c r="G40" s="121" t="s">
        <v>188</v>
      </c>
      <c r="H40" s="121" t="s">
        <v>188</v>
      </c>
      <c r="I40" s="121" t="s">
        <v>188</v>
      </c>
      <c r="J40" s="121" t="s">
        <v>188</v>
      </c>
      <c r="K40" s="121" t="s">
        <v>208</v>
      </c>
    </row>
    <row r="41" spans="1:12" ht="52.5" customHeight="1" x14ac:dyDescent="0.2">
      <c r="A41" s="146">
        <v>2</v>
      </c>
      <c r="B41" s="149" t="s">
        <v>534</v>
      </c>
      <c r="C41" s="148" t="s">
        <v>314</v>
      </c>
      <c r="D41" s="148" t="s">
        <v>40</v>
      </c>
      <c r="E41" s="148" t="s">
        <v>188</v>
      </c>
      <c r="F41" s="148" t="s">
        <v>188</v>
      </c>
      <c r="G41" s="148" t="s">
        <v>188</v>
      </c>
      <c r="H41" s="148">
        <v>0</v>
      </c>
      <c r="I41" s="148">
        <v>0</v>
      </c>
      <c r="J41" s="148">
        <v>0</v>
      </c>
      <c r="K41" s="148" t="s">
        <v>208</v>
      </c>
      <c r="L41" s="32"/>
    </row>
    <row r="42" spans="1:12" ht="42.75" customHeight="1" x14ac:dyDescent="0.2">
      <c r="A42" s="146">
        <v>3</v>
      </c>
      <c r="B42" s="149" t="s">
        <v>535</v>
      </c>
      <c r="C42" s="148" t="s">
        <v>314</v>
      </c>
      <c r="D42" s="148" t="s">
        <v>40</v>
      </c>
      <c r="E42" s="148" t="s">
        <v>188</v>
      </c>
      <c r="F42" s="148" t="s">
        <v>188</v>
      </c>
      <c r="G42" s="148" t="s">
        <v>188</v>
      </c>
      <c r="H42" s="148">
        <v>0</v>
      </c>
      <c r="I42" s="148">
        <v>0</v>
      </c>
      <c r="J42" s="148">
        <v>0</v>
      </c>
      <c r="K42" s="148" t="s">
        <v>208</v>
      </c>
      <c r="L42" s="32"/>
    </row>
    <row r="43" spans="1:12" ht="21" customHeight="1" x14ac:dyDescent="0.2">
      <c r="A43" s="57"/>
      <c r="B43" s="165" t="s">
        <v>249</v>
      </c>
      <c r="C43" s="165"/>
      <c r="D43" s="165"/>
      <c r="E43" s="165"/>
      <c r="F43" s="165"/>
      <c r="G43" s="165"/>
      <c r="H43" s="165"/>
      <c r="I43" s="165"/>
      <c r="J43" s="166"/>
      <c r="K43" s="121" t="s">
        <v>20</v>
      </c>
    </row>
    <row r="44" spans="1:12" ht="74.25" customHeight="1" x14ac:dyDescent="0.2">
      <c r="A44" s="57">
        <v>1</v>
      </c>
      <c r="B44" s="31" t="s">
        <v>141</v>
      </c>
      <c r="C44" s="121" t="s">
        <v>39</v>
      </c>
      <c r="D44" s="121" t="s">
        <v>40</v>
      </c>
      <c r="E44" s="121">
        <v>471</v>
      </c>
      <c r="F44" s="33">
        <v>12</v>
      </c>
      <c r="G44" s="33">
        <v>70</v>
      </c>
      <c r="H44" s="33">
        <v>0</v>
      </c>
      <c r="I44" s="33">
        <v>0</v>
      </c>
      <c r="J44" s="33">
        <v>0</v>
      </c>
      <c r="K44" s="121" t="s">
        <v>209</v>
      </c>
      <c r="L44" s="32" t="s">
        <v>47</v>
      </c>
    </row>
    <row r="45" spans="1:12" ht="63.75" customHeight="1" x14ac:dyDescent="0.2">
      <c r="A45" s="57">
        <v>2</v>
      </c>
      <c r="B45" s="54" t="s">
        <v>142</v>
      </c>
      <c r="C45" s="121" t="s">
        <v>39</v>
      </c>
      <c r="D45" s="121" t="s">
        <v>40</v>
      </c>
      <c r="E45" s="33">
        <v>28</v>
      </c>
      <c r="F45" s="33">
        <v>33</v>
      </c>
      <c r="G45" s="33">
        <v>139</v>
      </c>
      <c r="H45" s="33">
        <v>138</v>
      </c>
      <c r="I45" s="33">
        <v>0</v>
      </c>
      <c r="J45" s="33">
        <v>0</v>
      </c>
      <c r="K45" s="121" t="s">
        <v>210</v>
      </c>
      <c r="L45" s="32" t="s">
        <v>48</v>
      </c>
    </row>
  </sheetData>
  <mergeCells count="15">
    <mergeCell ref="B43:J43"/>
    <mergeCell ref="F5:K5"/>
    <mergeCell ref="F2:K2"/>
    <mergeCell ref="F3:K3"/>
    <mergeCell ref="C4:K4"/>
    <mergeCell ref="B39:J39"/>
    <mergeCell ref="F11:K11"/>
    <mergeCell ref="B14:J14"/>
    <mergeCell ref="A7:M7"/>
    <mergeCell ref="A8:M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1"/>
  <sheetViews>
    <sheetView view="pageBreakPreview" zoomScale="80" zoomScaleNormal="90" zoomScaleSheetLayoutView="80" workbookViewId="0">
      <selection activeCell="H245" sqref="H245"/>
    </sheetView>
  </sheetViews>
  <sheetFormatPr defaultColWidth="9.140625" defaultRowHeight="12.75" x14ac:dyDescent="0.2"/>
  <cols>
    <col min="1" max="1" width="9.140625" style="51"/>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61"/>
      <c r="F1" s="150" t="s">
        <v>165</v>
      </c>
      <c r="G1" s="150"/>
      <c r="H1" s="150"/>
      <c r="I1" s="150"/>
      <c r="J1" s="150"/>
      <c r="K1" s="150"/>
      <c r="L1" s="136"/>
      <c r="M1" s="34"/>
    </row>
    <row r="2" spans="1:13" s="11" customFormat="1" ht="15" x14ac:dyDescent="0.25">
      <c r="C2" s="12"/>
      <c r="D2" s="12"/>
      <c r="E2" s="61"/>
      <c r="F2" s="151" t="s">
        <v>122</v>
      </c>
      <c r="G2" s="151"/>
      <c r="H2" s="151"/>
      <c r="I2" s="151"/>
      <c r="J2" s="151"/>
      <c r="K2" s="151"/>
      <c r="L2" s="137"/>
      <c r="M2" s="8"/>
    </row>
    <row r="3" spans="1:13" s="11" customFormat="1" ht="14.1" customHeight="1" x14ac:dyDescent="0.25">
      <c r="C3" s="151" t="s">
        <v>29</v>
      </c>
      <c r="D3" s="151"/>
      <c r="E3" s="151"/>
      <c r="F3" s="151"/>
      <c r="G3" s="151"/>
      <c r="H3" s="151"/>
      <c r="I3" s="151"/>
      <c r="J3" s="151"/>
      <c r="K3" s="151"/>
      <c r="L3" s="137"/>
      <c r="M3" s="8"/>
    </row>
    <row r="4" spans="1:13" s="11" customFormat="1" ht="15" customHeight="1" x14ac:dyDescent="0.25">
      <c r="C4" s="12"/>
      <c r="D4" s="12"/>
      <c r="E4" s="61"/>
      <c r="F4" s="150" t="s">
        <v>244</v>
      </c>
      <c r="G4" s="150"/>
      <c r="H4" s="150"/>
      <c r="I4" s="150"/>
      <c r="J4" s="150"/>
      <c r="K4" s="150"/>
      <c r="L4" s="136"/>
      <c r="M4" s="34"/>
    </row>
    <row r="5" spans="1:13" ht="45" customHeight="1" x14ac:dyDescent="0.2">
      <c r="B5" s="171" t="s">
        <v>144</v>
      </c>
      <c r="C5" s="171"/>
      <c r="D5" s="171"/>
      <c r="E5" s="171"/>
      <c r="F5" s="171"/>
      <c r="G5" s="171"/>
      <c r="H5" s="171"/>
      <c r="I5" s="171"/>
      <c r="J5" s="171"/>
      <c r="K5" s="171"/>
      <c r="L5" s="138"/>
    </row>
    <row r="6" spans="1:13" ht="15.75" x14ac:dyDescent="0.2">
      <c r="B6" s="13"/>
      <c r="C6" s="13"/>
      <c r="D6" s="13"/>
      <c r="E6" s="13"/>
      <c r="F6" s="21"/>
      <c r="G6" s="21"/>
      <c r="H6" s="13"/>
      <c r="I6" s="13"/>
      <c r="J6" s="13"/>
      <c r="K6" s="13"/>
      <c r="L6" s="13"/>
    </row>
    <row r="7" spans="1:13" ht="31.5" customHeight="1" x14ac:dyDescent="0.2">
      <c r="A7" s="184" t="s">
        <v>4</v>
      </c>
      <c r="B7" s="184" t="s">
        <v>37</v>
      </c>
      <c r="C7" s="184" t="s">
        <v>3</v>
      </c>
      <c r="D7" s="184" t="s">
        <v>35</v>
      </c>
      <c r="E7" s="200" t="s">
        <v>34</v>
      </c>
      <c r="F7" s="201"/>
      <c r="G7" s="201"/>
      <c r="H7" s="201"/>
      <c r="I7" s="201"/>
      <c r="J7" s="202"/>
      <c r="K7" s="184" t="s">
        <v>36</v>
      </c>
      <c r="L7" s="62"/>
    </row>
    <row r="8" spans="1:13" ht="40.5" customHeight="1" x14ac:dyDescent="0.2">
      <c r="A8" s="185"/>
      <c r="B8" s="185"/>
      <c r="C8" s="185"/>
      <c r="D8" s="185"/>
      <c r="E8" s="140" t="s">
        <v>0</v>
      </c>
      <c r="F8" s="82" t="s">
        <v>131</v>
      </c>
      <c r="G8" s="82" t="s">
        <v>132</v>
      </c>
      <c r="H8" s="82" t="s">
        <v>133</v>
      </c>
      <c r="I8" s="82" t="s">
        <v>134</v>
      </c>
      <c r="J8" s="82" t="s">
        <v>135</v>
      </c>
      <c r="K8" s="185"/>
      <c r="L8" s="62"/>
    </row>
    <row r="9" spans="1:13" ht="15.75" customHeight="1" x14ac:dyDescent="0.2">
      <c r="A9" s="52"/>
      <c r="B9" s="186" t="s">
        <v>124</v>
      </c>
      <c r="C9" s="187"/>
      <c r="D9" s="187"/>
      <c r="E9" s="187"/>
      <c r="F9" s="187"/>
      <c r="G9" s="187"/>
      <c r="H9" s="187"/>
      <c r="I9" s="187"/>
      <c r="J9" s="187"/>
      <c r="K9" s="188"/>
      <c r="L9" s="63"/>
    </row>
    <row r="10" spans="1:13" ht="75" x14ac:dyDescent="0.2">
      <c r="A10" s="139" t="s">
        <v>49</v>
      </c>
      <c r="B10" s="14" t="s">
        <v>211</v>
      </c>
      <c r="C10" s="141"/>
      <c r="D10" s="141"/>
      <c r="E10" s="141"/>
      <c r="F10" s="7"/>
      <c r="G10" s="7"/>
      <c r="H10" s="141"/>
      <c r="I10" s="141"/>
      <c r="J10" s="141"/>
      <c r="K10" s="141"/>
      <c r="L10" s="64"/>
    </row>
    <row r="11" spans="1:13" ht="15" customHeight="1" x14ac:dyDescent="0.2">
      <c r="A11" s="178" t="s">
        <v>12</v>
      </c>
      <c r="B11" s="179" t="s">
        <v>195</v>
      </c>
      <c r="C11" s="141" t="s">
        <v>2</v>
      </c>
      <c r="D11" s="182" t="s">
        <v>38</v>
      </c>
      <c r="E11" s="7">
        <f t="shared" ref="E11:E20" si="0">SUM(F11:J11)</f>
        <v>15158</v>
      </c>
      <c r="F11" s="7">
        <f t="shared" ref="F11:J11" si="1">SUM(F12:F15)</f>
        <v>0</v>
      </c>
      <c r="G11" s="7">
        <f t="shared" si="1"/>
        <v>0</v>
      </c>
      <c r="H11" s="7">
        <f t="shared" si="1"/>
        <v>15158</v>
      </c>
      <c r="I11" s="7">
        <f t="shared" si="1"/>
        <v>0</v>
      </c>
      <c r="J11" s="7">
        <f t="shared" si="1"/>
        <v>0</v>
      </c>
      <c r="K11" s="5"/>
      <c r="L11" s="65"/>
    </row>
    <row r="12" spans="1:13" ht="30" x14ac:dyDescent="0.2">
      <c r="A12" s="178"/>
      <c r="B12" s="180"/>
      <c r="C12" s="141" t="s">
        <v>1</v>
      </c>
      <c r="D12" s="182"/>
      <c r="E12" s="7">
        <f t="shared" si="0"/>
        <v>0</v>
      </c>
      <c r="F12" s="7">
        <v>0</v>
      </c>
      <c r="G12" s="7">
        <v>0</v>
      </c>
      <c r="H12" s="7">
        <v>0</v>
      </c>
      <c r="I12" s="7">
        <v>0</v>
      </c>
      <c r="J12" s="7">
        <v>0</v>
      </c>
      <c r="K12" s="5"/>
      <c r="L12" s="65"/>
    </row>
    <row r="13" spans="1:13" ht="30" x14ac:dyDescent="0.2">
      <c r="A13" s="178"/>
      <c r="B13" s="180"/>
      <c r="C13" s="141" t="s">
        <v>7</v>
      </c>
      <c r="D13" s="182"/>
      <c r="E13" s="7">
        <f t="shared" si="0"/>
        <v>14400</v>
      </c>
      <c r="F13" s="7">
        <v>0</v>
      </c>
      <c r="G13" s="7">
        <v>0</v>
      </c>
      <c r="H13" s="7">
        <v>14400</v>
      </c>
      <c r="I13" s="7">
        <v>0</v>
      </c>
      <c r="J13" s="7">
        <v>0</v>
      </c>
      <c r="K13" s="5"/>
      <c r="L13" s="65"/>
    </row>
    <row r="14" spans="1:13" ht="45" x14ac:dyDescent="0.2">
      <c r="A14" s="178"/>
      <c r="B14" s="180"/>
      <c r="C14" s="141" t="s">
        <v>16</v>
      </c>
      <c r="D14" s="182"/>
      <c r="E14" s="7">
        <f t="shared" si="0"/>
        <v>758</v>
      </c>
      <c r="F14" s="7">
        <v>0</v>
      </c>
      <c r="G14" s="7">
        <v>0</v>
      </c>
      <c r="H14" s="7">
        <v>758</v>
      </c>
      <c r="I14" s="7">
        <v>0</v>
      </c>
      <c r="J14" s="7">
        <v>0</v>
      </c>
      <c r="K14" s="5"/>
      <c r="L14" s="65"/>
    </row>
    <row r="15" spans="1:13" ht="30" x14ac:dyDescent="0.2">
      <c r="A15" s="178"/>
      <c r="B15" s="181"/>
      <c r="C15" s="141" t="s">
        <v>26</v>
      </c>
      <c r="D15" s="182"/>
      <c r="E15" s="7">
        <f t="shared" si="0"/>
        <v>0</v>
      </c>
      <c r="F15" s="7">
        <v>0</v>
      </c>
      <c r="G15" s="7">
        <v>0</v>
      </c>
      <c r="H15" s="7">
        <v>0</v>
      </c>
      <c r="I15" s="7">
        <v>0</v>
      </c>
      <c r="J15" s="7">
        <v>0</v>
      </c>
      <c r="K15" s="5"/>
      <c r="L15" s="65"/>
    </row>
    <row r="16" spans="1:13" ht="15" customHeight="1" x14ac:dyDescent="0.2">
      <c r="A16" s="178" t="s">
        <v>155</v>
      </c>
      <c r="B16" s="179" t="s">
        <v>212</v>
      </c>
      <c r="C16" s="141" t="s">
        <v>2</v>
      </c>
      <c r="D16" s="182" t="s">
        <v>38</v>
      </c>
      <c r="E16" s="7">
        <f t="shared" si="0"/>
        <v>155659.50999999998</v>
      </c>
      <c r="F16" s="7">
        <f t="shared" ref="F16:J16" si="2">SUM(F17:F20)</f>
        <v>7081</v>
      </c>
      <c r="G16" s="7">
        <f t="shared" si="2"/>
        <v>148578.50999999998</v>
      </c>
      <c r="H16" s="7">
        <f t="shared" si="2"/>
        <v>0</v>
      </c>
      <c r="I16" s="7">
        <f t="shared" si="2"/>
        <v>0</v>
      </c>
      <c r="J16" s="7">
        <f t="shared" si="2"/>
        <v>0</v>
      </c>
      <c r="K16" s="5"/>
      <c r="L16" s="65"/>
    </row>
    <row r="17" spans="1:12" ht="30" x14ac:dyDescent="0.2">
      <c r="A17" s="178"/>
      <c r="B17" s="180"/>
      <c r="C17" s="141" t="s">
        <v>1</v>
      </c>
      <c r="D17" s="182"/>
      <c r="E17" s="7">
        <f t="shared" si="0"/>
        <v>0</v>
      </c>
      <c r="F17" s="7">
        <v>0</v>
      </c>
      <c r="G17" s="7">
        <v>0</v>
      </c>
      <c r="H17" s="7">
        <v>0</v>
      </c>
      <c r="I17" s="7">
        <v>0</v>
      </c>
      <c r="J17" s="7">
        <v>0</v>
      </c>
      <c r="K17" s="5"/>
      <c r="L17" s="65"/>
    </row>
    <row r="18" spans="1:12" ht="30" x14ac:dyDescent="0.2">
      <c r="A18" s="178"/>
      <c r="B18" s="180"/>
      <c r="C18" s="141" t="s">
        <v>7</v>
      </c>
      <c r="D18" s="182"/>
      <c r="E18" s="7">
        <f t="shared" si="0"/>
        <v>489.46</v>
      </c>
      <c r="F18" s="7">
        <v>0</v>
      </c>
      <c r="G18" s="7">
        <v>489.46</v>
      </c>
      <c r="H18" s="7">
        <v>0</v>
      </c>
      <c r="I18" s="7">
        <v>0</v>
      </c>
      <c r="J18" s="7">
        <v>0</v>
      </c>
      <c r="K18" s="5"/>
      <c r="L18" s="65"/>
    </row>
    <row r="19" spans="1:12" ht="45" x14ac:dyDescent="0.2">
      <c r="A19" s="178"/>
      <c r="B19" s="180"/>
      <c r="C19" s="141" t="s">
        <v>16</v>
      </c>
      <c r="D19" s="182"/>
      <c r="E19" s="7">
        <f t="shared" si="0"/>
        <v>155170.04999999999</v>
      </c>
      <c r="F19" s="7">
        <v>7081</v>
      </c>
      <c r="G19" s="7">
        <v>148089.04999999999</v>
      </c>
      <c r="H19" s="7">
        <v>0</v>
      </c>
      <c r="I19" s="7">
        <v>0</v>
      </c>
      <c r="J19" s="7">
        <v>0</v>
      </c>
      <c r="K19" s="5"/>
      <c r="L19" s="65"/>
    </row>
    <row r="20" spans="1:12" ht="30" x14ac:dyDescent="0.2">
      <c r="A20" s="178"/>
      <c r="B20" s="181"/>
      <c r="C20" s="141" t="s">
        <v>26</v>
      </c>
      <c r="D20" s="182"/>
      <c r="E20" s="7">
        <f t="shared" si="0"/>
        <v>0</v>
      </c>
      <c r="F20" s="7">
        <v>0</v>
      </c>
      <c r="G20" s="7">
        <v>0</v>
      </c>
      <c r="H20" s="7">
        <v>0</v>
      </c>
      <c r="I20" s="7">
        <v>0</v>
      </c>
      <c r="J20" s="7">
        <v>0</v>
      </c>
      <c r="K20" s="5"/>
      <c r="L20" s="65"/>
    </row>
    <row r="21" spans="1:12" ht="15" x14ac:dyDescent="0.2">
      <c r="A21" s="178" t="s">
        <v>152</v>
      </c>
      <c r="B21" s="179" t="s">
        <v>485</v>
      </c>
      <c r="C21" s="141" t="s">
        <v>2</v>
      </c>
      <c r="D21" s="182" t="s">
        <v>38</v>
      </c>
      <c r="E21" s="7">
        <v>0</v>
      </c>
      <c r="F21" s="7">
        <v>0</v>
      </c>
      <c r="G21" s="7">
        <v>0</v>
      </c>
      <c r="H21" s="7">
        <v>0</v>
      </c>
      <c r="I21" s="7">
        <v>0</v>
      </c>
      <c r="J21" s="7">
        <v>0</v>
      </c>
      <c r="K21" s="5"/>
      <c r="L21" s="65"/>
    </row>
    <row r="22" spans="1:12" ht="30" x14ac:dyDescent="0.2">
      <c r="A22" s="178"/>
      <c r="B22" s="180"/>
      <c r="C22" s="141" t="s">
        <v>1</v>
      </c>
      <c r="D22" s="182"/>
      <c r="E22" s="7">
        <v>0</v>
      </c>
      <c r="F22" s="7">
        <v>0</v>
      </c>
      <c r="G22" s="7">
        <v>0</v>
      </c>
      <c r="H22" s="7">
        <v>0</v>
      </c>
      <c r="I22" s="7">
        <v>0</v>
      </c>
      <c r="J22" s="7">
        <v>0</v>
      </c>
      <c r="K22" s="5"/>
      <c r="L22" s="65"/>
    </row>
    <row r="23" spans="1:12" ht="30" x14ac:dyDescent="0.2">
      <c r="A23" s="178"/>
      <c r="B23" s="180"/>
      <c r="C23" s="141" t="s">
        <v>7</v>
      </c>
      <c r="D23" s="182"/>
      <c r="E23" s="7">
        <v>0</v>
      </c>
      <c r="F23" s="7">
        <v>0</v>
      </c>
      <c r="G23" s="7">
        <v>0</v>
      </c>
      <c r="H23" s="7">
        <v>0</v>
      </c>
      <c r="I23" s="7">
        <v>0</v>
      </c>
      <c r="J23" s="7">
        <v>0</v>
      </c>
      <c r="K23" s="5"/>
      <c r="L23" s="65"/>
    </row>
    <row r="24" spans="1:12" ht="45" x14ac:dyDescent="0.2">
      <c r="A24" s="178"/>
      <c r="B24" s="180"/>
      <c r="C24" s="141" t="s">
        <v>16</v>
      </c>
      <c r="D24" s="182"/>
      <c r="E24" s="7">
        <v>0</v>
      </c>
      <c r="F24" s="7">
        <v>0</v>
      </c>
      <c r="G24" s="7">
        <v>0</v>
      </c>
      <c r="H24" s="7">
        <v>0</v>
      </c>
      <c r="I24" s="7">
        <v>0</v>
      </c>
      <c r="J24" s="7">
        <v>0</v>
      </c>
      <c r="K24" s="5"/>
      <c r="L24" s="65"/>
    </row>
    <row r="25" spans="1:12" ht="30" x14ac:dyDescent="0.2">
      <c r="A25" s="178"/>
      <c r="B25" s="181"/>
      <c r="C25" s="141" t="s">
        <v>26</v>
      </c>
      <c r="D25" s="182"/>
      <c r="E25" s="7">
        <v>0</v>
      </c>
      <c r="F25" s="7">
        <v>0</v>
      </c>
      <c r="G25" s="7">
        <v>0</v>
      </c>
      <c r="H25" s="7">
        <v>0</v>
      </c>
      <c r="I25" s="7">
        <v>0</v>
      </c>
      <c r="J25" s="7">
        <v>0</v>
      </c>
      <c r="K25" s="5"/>
      <c r="L25" s="65"/>
    </row>
    <row r="26" spans="1:12" ht="15" customHeight="1" x14ac:dyDescent="0.2">
      <c r="A26" s="178" t="s">
        <v>154</v>
      </c>
      <c r="B26" s="179" t="s">
        <v>197</v>
      </c>
      <c r="C26" s="141" t="s">
        <v>2</v>
      </c>
      <c r="D26" s="182" t="s">
        <v>38</v>
      </c>
      <c r="E26" s="7">
        <f t="shared" ref="E26:E35" si="3">SUM(F26:J26)</f>
        <v>34678.639999999999</v>
      </c>
      <c r="F26" s="7">
        <f t="shared" ref="F26:J26" si="4">SUM(F27:F30)</f>
        <v>0</v>
      </c>
      <c r="G26" s="7">
        <f t="shared" si="4"/>
        <v>34678.639999999999</v>
      </c>
      <c r="H26" s="7">
        <f t="shared" si="4"/>
        <v>0</v>
      </c>
      <c r="I26" s="7">
        <f t="shared" si="4"/>
        <v>0</v>
      </c>
      <c r="J26" s="7">
        <f t="shared" si="4"/>
        <v>0</v>
      </c>
      <c r="K26" s="5"/>
      <c r="L26" s="65"/>
    </row>
    <row r="27" spans="1:12" ht="30" x14ac:dyDescent="0.2">
      <c r="A27" s="178"/>
      <c r="B27" s="180"/>
      <c r="C27" s="141" t="s">
        <v>1</v>
      </c>
      <c r="D27" s="182"/>
      <c r="E27" s="7">
        <f t="shared" si="3"/>
        <v>0</v>
      </c>
      <c r="F27" s="7">
        <v>0</v>
      </c>
      <c r="G27" s="7">
        <v>0</v>
      </c>
      <c r="H27" s="7">
        <v>0</v>
      </c>
      <c r="I27" s="7">
        <v>0</v>
      </c>
      <c r="J27" s="7">
        <v>0</v>
      </c>
      <c r="K27" s="5"/>
      <c r="L27" s="65"/>
    </row>
    <row r="28" spans="1:12" ht="30" x14ac:dyDescent="0.2">
      <c r="A28" s="178"/>
      <c r="B28" s="180"/>
      <c r="C28" s="141" t="s">
        <v>7</v>
      </c>
      <c r="D28" s="182"/>
      <c r="E28" s="7">
        <f t="shared" si="3"/>
        <v>7058.64</v>
      </c>
      <c r="F28" s="7">
        <v>0</v>
      </c>
      <c r="G28" s="7">
        <v>7058.64</v>
      </c>
      <c r="H28" s="7">
        <v>0</v>
      </c>
      <c r="I28" s="7">
        <v>0</v>
      </c>
      <c r="J28" s="7">
        <v>0</v>
      </c>
      <c r="K28" s="5"/>
      <c r="L28" s="65"/>
    </row>
    <row r="29" spans="1:12" ht="45" x14ac:dyDescent="0.2">
      <c r="A29" s="178"/>
      <c r="B29" s="180"/>
      <c r="C29" s="141" t="s">
        <v>16</v>
      </c>
      <c r="D29" s="182"/>
      <c r="E29" s="7">
        <f t="shared" si="3"/>
        <v>27620</v>
      </c>
      <c r="F29" s="7">
        <v>0</v>
      </c>
      <c r="G29" s="7">
        <v>27620</v>
      </c>
      <c r="H29" s="7">
        <v>0</v>
      </c>
      <c r="I29" s="7">
        <v>0</v>
      </c>
      <c r="J29" s="7">
        <v>0</v>
      </c>
      <c r="K29" s="5"/>
      <c r="L29" s="65"/>
    </row>
    <row r="30" spans="1:12" ht="30" x14ac:dyDescent="0.2">
      <c r="A30" s="178"/>
      <c r="B30" s="181"/>
      <c r="C30" s="141" t="s">
        <v>26</v>
      </c>
      <c r="D30" s="182"/>
      <c r="E30" s="7">
        <f t="shared" si="3"/>
        <v>0</v>
      </c>
      <c r="F30" s="7">
        <v>0</v>
      </c>
      <c r="G30" s="7">
        <v>0</v>
      </c>
      <c r="H30" s="7">
        <v>0</v>
      </c>
      <c r="I30" s="7">
        <v>0</v>
      </c>
      <c r="J30" s="7">
        <v>0</v>
      </c>
      <c r="K30" s="5"/>
      <c r="L30" s="65"/>
    </row>
    <row r="31" spans="1:12" ht="15" customHeight="1" x14ac:dyDescent="0.2">
      <c r="A31" s="178" t="s">
        <v>163</v>
      </c>
      <c r="B31" s="179" t="s">
        <v>267</v>
      </c>
      <c r="C31" s="141" t="s">
        <v>2</v>
      </c>
      <c r="D31" s="182" t="s">
        <v>38</v>
      </c>
      <c r="E31" s="7">
        <f t="shared" si="3"/>
        <v>0</v>
      </c>
      <c r="F31" s="7">
        <f t="shared" ref="F31:J31" si="5">SUM(F32:F35)</f>
        <v>0</v>
      </c>
      <c r="G31" s="7">
        <f t="shared" si="5"/>
        <v>0</v>
      </c>
      <c r="H31" s="7">
        <f t="shared" si="5"/>
        <v>0</v>
      </c>
      <c r="I31" s="7">
        <f t="shared" si="5"/>
        <v>0</v>
      </c>
      <c r="J31" s="7">
        <f t="shared" si="5"/>
        <v>0</v>
      </c>
      <c r="K31" s="5"/>
      <c r="L31" s="65"/>
    </row>
    <row r="32" spans="1:12" ht="30" x14ac:dyDescent="0.2">
      <c r="A32" s="178"/>
      <c r="B32" s="180"/>
      <c r="C32" s="141" t="s">
        <v>1</v>
      </c>
      <c r="D32" s="182"/>
      <c r="E32" s="7">
        <f t="shared" si="3"/>
        <v>0</v>
      </c>
      <c r="F32" s="7">
        <v>0</v>
      </c>
      <c r="G32" s="7">
        <v>0</v>
      </c>
      <c r="H32" s="7">
        <v>0</v>
      </c>
      <c r="I32" s="7">
        <v>0</v>
      </c>
      <c r="J32" s="7">
        <v>0</v>
      </c>
      <c r="K32" s="5"/>
      <c r="L32" s="65"/>
    </row>
    <row r="33" spans="1:12" ht="30" x14ac:dyDescent="0.2">
      <c r="A33" s="178"/>
      <c r="B33" s="180"/>
      <c r="C33" s="141" t="s">
        <v>7</v>
      </c>
      <c r="D33" s="182"/>
      <c r="E33" s="7">
        <f t="shared" si="3"/>
        <v>0</v>
      </c>
      <c r="F33" s="7">
        <v>0</v>
      </c>
      <c r="G33" s="7">
        <v>0</v>
      </c>
      <c r="H33" s="7">
        <v>0</v>
      </c>
      <c r="I33" s="7">
        <v>0</v>
      </c>
      <c r="J33" s="7">
        <v>0</v>
      </c>
      <c r="K33" s="5"/>
      <c r="L33" s="65"/>
    </row>
    <row r="34" spans="1:12" ht="45" x14ac:dyDescent="0.2">
      <c r="A34" s="178"/>
      <c r="B34" s="180"/>
      <c r="C34" s="141" t="s">
        <v>16</v>
      </c>
      <c r="D34" s="182"/>
      <c r="E34" s="7">
        <f t="shared" si="3"/>
        <v>0</v>
      </c>
      <c r="F34" s="7">
        <v>0</v>
      </c>
      <c r="G34" s="7">
        <v>0</v>
      </c>
      <c r="H34" s="7">
        <v>0</v>
      </c>
      <c r="I34" s="7">
        <v>0</v>
      </c>
      <c r="J34" s="7">
        <v>0</v>
      </c>
      <c r="K34" s="5"/>
      <c r="L34" s="65"/>
    </row>
    <row r="35" spans="1:12" ht="30" x14ac:dyDescent="0.2">
      <c r="A35" s="178"/>
      <c r="B35" s="181"/>
      <c r="C35" s="141" t="s">
        <v>26</v>
      </c>
      <c r="D35" s="182"/>
      <c r="E35" s="7">
        <f t="shared" si="3"/>
        <v>0</v>
      </c>
      <c r="F35" s="7">
        <v>0</v>
      </c>
      <c r="G35" s="7">
        <v>0</v>
      </c>
      <c r="H35" s="7">
        <v>0</v>
      </c>
      <c r="I35" s="7">
        <v>0</v>
      </c>
      <c r="J35" s="7">
        <v>0</v>
      </c>
      <c r="K35" s="5"/>
      <c r="L35" s="65"/>
    </row>
    <row r="36" spans="1:12" ht="15" customHeight="1" x14ac:dyDescent="0.2">
      <c r="A36" s="178" t="s">
        <v>167</v>
      </c>
      <c r="B36" s="179" t="s">
        <v>254</v>
      </c>
      <c r="C36" s="141" t="s">
        <v>2</v>
      </c>
      <c r="D36" s="182" t="s">
        <v>38</v>
      </c>
      <c r="E36" s="7">
        <f t="shared" ref="E36:E40" si="6">SUM(F36:J36)</f>
        <v>23022</v>
      </c>
      <c r="F36" s="7">
        <f t="shared" ref="F36:J36" si="7">SUM(F37:F40)</f>
        <v>653</v>
      </c>
      <c r="G36" s="7">
        <f t="shared" si="7"/>
        <v>8094</v>
      </c>
      <c r="H36" s="7">
        <f t="shared" si="7"/>
        <v>14275</v>
      </c>
      <c r="I36" s="7">
        <f t="shared" si="7"/>
        <v>0</v>
      </c>
      <c r="J36" s="7">
        <f t="shared" si="7"/>
        <v>0</v>
      </c>
      <c r="K36" s="5"/>
      <c r="L36" s="65"/>
    </row>
    <row r="37" spans="1:12" ht="30" x14ac:dyDescent="0.2">
      <c r="A37" s="178"/>
      <c r="B37" s="180"/>
      <c r="C37" s="141" t="s">
        <v>1</v>
      </c>
      <c r="D37" s="182"/>
      <c r="E37" s="7">
        <f t="shared" si="6"/>
        <v>0</v>
      </c>
      <c r="F37" s="7">
        <v>0</v>
      </c>
      <c r="G37" s="7">
        <v>0</v>
      </c>
      <c r="H37" s="7">
        <v>0</v>
      </c>
      <c r="I37" s="7">
        <v>0</v>
      </c>
      <c r="J37" s="7">
        <v>0</v>
      </c>
      <c r="K37" s="5"/>
      <c r="L37" s="65"/>
    </row>
    <row r="38" spans="1:12" ht="30" x14ac:dyDescent="0.2">
      <c r="A38" s="178"/>
      <c r="B38" s="180"/>
      <c r="C38" s="141" t="s">
        <v>7</v>
      </c>
      <c r="D38" s="182"/>
      <c r="E38" s="7">
        <f t="shared" si="6"/>
        <v>0</v>
      </c>
      <c r="F38" s="7">
        <v>0</v>
      </c>
      <c r="G38" s="7">
        <v>0</v>
      </c>
      <c r="H38" s="7">
        <v>0</v>
      </c>
      <c r="I38" s="7">
        <v>0</v>
      </c>
      <c r="J38" s="7">
        <v>0</v>
      </c>
      <c r="K38" s="5"/>
      <c r="L38" s="65"/>
    </row>
    <row r="39" spans="1:12" ht="45" x14ac:dyDescent="0.2">
      <c r="A39" s="178"/>
      <c r="B39" s="180"/>
      <c r="C39" s="141" t="s">
        <v>16</v>
      </c>
      <c r="D39" s="182"/>
      <c r="E39" s="7">
        <f t="shared" si="6"/>
        <v>23022</v>
      </c>
      <c r="F39" s="7">
        <v>653</v>
      </c>
      <c r="G39" s="7">
        <v>8094</v>
      </c>
      <c r="H39" s="100">
        <v>14275</v>
      </c>
      <c r="I39" s="7">
        <v>0</v>
      </c>
      <c r="J39" s="7">
        <v>0</v>
      </c>
      <c r="K39" s="5"/>
      <c r="L39" s="65"/>
    </row>
    <row r="40" spans="1:12" ht="30" x14ac:dyDescent="0.2">
      <c r="A40" s="178"/>
      <c r="B40" s="181"/>
      <c r="C40" s="141" t="s">
        <v>26</v>
      </c>
      <c r="D40" s="182"/>
      <c r="E40" s="7">
        <f t="shared" si="6"/>
        <v>0</v>
      </c>
      <c r="F40" s="7">
        <v>0</v>
      </c>
      <c r="G40" s="7">
        <v>0</v>
      </c>
      <c r="H40" s="7">
        <v>0</v>
      </c>
      <c r="I40" s="7">
        <v>0</v>
      </c>
      <c r="J40" s="7">
        <v>0</v>
      </c>
      <c r="K40" s="5"/>
      <c r="L40" s="65"/>
    </row>
    <row r="41" spans="1:12" ht="15" customHeight="1" x14ac:dyDescent="0.2">
      <c r="A41" s="178" t="s">
        <v>168</v>
      </c>
      <c r="B41" s="179" t="s">
        <v>489</v>
      </c>
      <c r="C41" s="141" t="s">
        <v>2</v>
      </c>
      <c r="D41" s="182" t="s">
        <v>38</v>
      </c>
      <c r="E41" s="7">
        <f t="shared" ref="E41:E50" si="8">SUM(F41:J41)</f>
        <v>34600</v>
      </c>
      <c r="F41" s="7">
        <f t="shared" ref="F41:J41" si="9">SUM(F42:F45)</f>
        <v>0</v>
      </c>
      <c r="G41" s="7">
        <f t="shared" si="9"/>
        <v>10600</v>
      </c>
      <c r="H41" s="7">
        <f t="shared" si="9"/>
        <v>0</v>
      </c>
      <c r="I41" s="7">
        <f t="shared" si="9"/>
        <v>12000</v>
      </c>
      <c r="J41" s="7">
        <f t="shared" si="9"/>
        <v>12000</v>
      </c>
      <c r="K41" s="5"/>
      <c r="L41" s="65"/>
    </row>
    <row r="42" spans="1:12" ht="30" x14ac:dyDescent="0.2">
      <c r="A42" s="178"/>
      <c r="B42" s="180"/>
      <c r="C42" s="141" t="s">
        <v>1</v>
      </c>
      <c r="D42" s="182"/>
      <c r="E42" s="7">
        <f t="shared" si="8"/>
        <v>0</v>
      </c>
      <c r="F42" s="7">
        <v>0</v>
      </c>
      <c r="G42" s="7">
        <v>0</v>
      </c>
      <c r="H42" s="7">
        <v>0</v>
      </c>
      <c r="I42" s="7">
        <v>0</v>
      </c>
      <c r="J42" s="7">
        <v>0</v>
      </c>
      <c r="K42" s="5"/>
      <c r="L42" s="65"/>
    </row>
    <row r="43" spans="1:12" ht="30" x14ac:dyDescent="0.2">
      <c r="A43" s="178"/>
      <c r="B43" s="180"/>
      <c r="C43" s="141" t="s">
        <v>7</v>
      </c>
      <c r="D43" s="182"/>
      <c r="E43" s="7">
        <f t="shared" si="8"/>
        <v>0</v>
      </c>
      <c r="F43" s="7">
        <v>0</v>
      </c>
      <c r="G43" s="7">
        <v>0</v>
      </c>
      <c r="H43" s="7">
        <v>0</v>
      </c>
      <c r="I43" s="7">
        <v>0</v>
      </c>
      <c r="J43" s="7">
        <v>0</v>
      </c>
      <c r="K43" s="5"/>
      <c r="L43" s="65"/>
    </row>
    <row r="44" spans="1:12" ht="45" x14ac:dyDescent="0.2">
      <c r="A44" s="178"/>
      <c r="B44" s="180"/>
      <c r="C44" s="141" t="s">
        <v>16</v>
      </c>
      <c r="D44" s="182"/>
      <c r="E44" s="7">
        <f t="shared" si="8"/>
        <v>34600</v>
      </c>
      <c r="F44" s="7">
        <v>0</v>
      </c>
      <c r="G44" s="7">
        <v>10600</v>
      </c>
      <c r="H44" s="7">
        <v>0</v>
      </c>
      <c r="I44" s="7">
        <v>12000</v>
      </c>
      <c r="J44" s="7">
        <v>12000</v>
      </c>
      <c r="K44" s="5"/>
      <c r="L44" s="65"/>
    </row>
    <row r="45" spans="1:12" ht="30" x14ac:dyDescent="0.2">
      <c r="A45" s="178"/>
      <c r="B45" s="181"/>
      <c r="C45" s="141" t="s">
        <v>26</v>
      </c>
      <c r="D45" s="182"/>
      <c r="E45" s="7">
        <f t="shared" si="8"/>
        <v>0</v>
      </c>
      <c r="F45" s="7">
        <v>0</v>
      </c>
      <c r="G45" s="7">
        <v>0</v>
      </c>
      <c r="H45" s="7">
        <v>0</v>
      </c>
      <c r="I45" s="7">
        <v>0</v>
      </c>
      <c r="J45" s="7">
        <v>0</v>
      </c>
      <c r="K45" s="5"/>
      <c r="L45" s="65"/>
    </row>
    <row r="46" spans="1:12" ht="15" customHeight="1" x14ac:dyDescent="0.2">
      <c r="A46" s="178" t="s">
        <v>170</v>
      </c>
      <c r="B46" s="179" t="s">
        <v>271</v>
      </c>
      <c r="C46" s="141" t="s">
        <v>2</v>
      </c>
      <c r="D46" s="182" t="s">
        <v>38</v>
      </c>
      <c r="E46" s="7">
        <f t="shared" si="8"/>
        <v>0</v>
      </c>
      <c r="F46" s="7">
        <f t="shared" ref="F46:J46" si="10">SUM(F47:F50)</f>
        <v>0</v>
      </c>
      <c r="G46" s="7">
        <f t="shared" si="10"/>
        <v>0</v>
      </c>
      <c r="H46" s="7">
        <f t="shared" si="10"/>
        <v>0</v>
      </c>
      <c r="I46" s="7">
        <f t="shared" si="10"/>
        <v>0</v>
      </c>
      <c r="J46" s="7">
        <f t="shared" si="10"/>
        <v>0</v>
      </c>
      <c r="K46" s="5"/>
      <c r="L46" s="65"/>
    </row>
    <row r="47" spans="1:12" ht="30" x14ac:dyDescent="0.2">
      <c r="A47" s="178"/>
      <c r="B47" s="180"/>
      <c r="C47" s="141" t="s">
        <v>1</v>
      </c>
      <c r="D47" s="182"/>
      <c r="E47" s="7">
        <f t="shared" si="8"/>
        <v>0</v>
      </c>
      <c r="F47" s="7">
        <v>0</v>
      </c>
      <c r="G47" s="7">
        <v>0</v>
      </c>
      <c r="H47" s="7">
        <v>0</v>
      </c>
      <c r="I47" s="7">
        <v>0</v>
      </c>
      <c r="J47" s="7">
        <v>0</v>
      </c>
      <c r="K47" s="5"/>
      <c r="L47" s="65"/>
    </row>
    <row r="48" spans="1:12" ht="30" x14ac:dyDescent="0.2">
      <c r="A48" s="178"/>
      <c r="B48" s="180"/>
      <c r="C48" s="141" t="s">
        <v>7</v>
      </c>
      <c r="D48" s="182"/>
      <c r="E48" s="7">
        <f t="shared" si="8"/>
        <v>0</v>
      </c>
      <c r="F48" s="7">
        <v>0</v>
      </c>
      <c r="G48" s="7">
        <v>0</v>
      </c>
      <c r="H48" s="7">
        <v>0</v>
      </c>
      <c r="I48" s="7">
        <v>0</v>
      </c>
      <c r="J48" s="7">
        <v>0</v>
      </c>
      <c r="K48" s="5"/>
      <c r="L48" s="65"/>
    </row>
    <row r="49" spans="1:12" ht="45" x14ac:dyDescent="0.2">
      <c r="A49" s="178"/>
      <c r="B49" s="180"/>
      <c r="C49" s="141" t="s">
        <v>16</v>
      </c>
      <c r="D49" s="182"/>
      <c r="E49" s="7">
        <f t="shared" si="8"/>
        <v>0</v>
      </c>
      <c r="F49" s="7">
        <v>0</v>
      </c>
      <c r="G49" s="7">
        <v>0</v>
      </c>
      <c r="H49" s="7">
        <v>0</v>
      </c>
      <c r="I49" s="7">
        <v>0</v>
      </c>
      <c r="J49" s="7">
        <v>0</v>
      </c>
      <c r="K49" s="5"/>
      <c r="L49" s="65"/>
    </row>
    <row r="50" spans="1:12" ht="30" x14ac:dyDescent="0.2">
      <c r="A50" s="178"/>
      <c r="B50" s="181"/>
      <c r="C50" s="141" t="s">
        <v>26</v>
      </c>
      <c r="D50" s="182"/>
      <c r="E50" s="7">
        <f t="shared" si="8"/>
        <v>0</v>
      </c>
      <c r="F50" s="7">
        <v>0</v>
      </c>
      <c r="G50" s="7">
        <v>0</v>
      </c>
      <c r="H50" s="7">
        <v>0</v>
      </c>
      <c r="I50" s="7">
        <v>0</v>
      </c>
      <c r="J50" s="7">
        <v>0</v>
      </c>
      <c r="K50" s="5"/>
      <c r="L50" s="65"/>
    </row>
    <row r="51" spans="1:12" ht="15" customHeight="1" x14ac:dyDescent="0.2">
      <c r="A51" s="178" t="s">
        <v>171</v>
      </c>
      <c r="B51" s="179" t="s">
        <v>486</v>
      </c>
      <c r="C51" s="141" t="s">
        <v>2</v>
      </c>
      <c r="D51" s="182" t="s">
        <v>38</v>
      </c>
      <c r="E51" s="7">
        <f t="shared" ref="E51:E55" si="11">SUM(F51:J51)</f>
        <v>0</v>
      </c>
      <c r="F51" s="7">
        <f t="shared" ref="F51:J51" si="12">SUM(F52:F55)</f>
        <v>0</v>
      </c>
      <c r="G51" s="7">
        <f t="shared" si="12"/>
        <v>0</v>
      </c>
      <c r="H51" s="7">
        <f t="shared" si="12"/>
        <v>0</v>
      </c>
      <c r="I51" s="7">
        <f t="shared" si="12"/>
        <v>0</v>
      </c>
      <c r="J51" s="7">
        <f t="shared" si="12"/>
        <v>0</v>
      </c>
      <c r="K51" s="5"/>
      <c r="L51" s="65"/>
    </row>
    <row r="52" spans="1:12" ht="30" x14ac:dyDescent="0.2">
      <c r="A52" s="178"/>
      <c r="B52" s="180"/>
      <c r="C52" s="141" t="s">
        <v>1</v>
      </c>
      <c r="D52" s="182"/>
      <c r="E52" s="7">
        <f t="shared" si="11"/>
        <v>0</v>
      </c>
      <c r="F52" s="7">
        <v>0</v>
      </c>
      <c r="G52" s="7">
        <v>0</v>
      </c>
      <c r="H52" s="7">
        <v>0</v>
      </c>
      <c r="I52" s="7">
        <v>0</v>
      </c>
      <c r="J52" s="7">
        <v>0</v>
      </c>
      <c r="K52" s="5"/>
      <c r="L52" s="65"/>
    </row>
    <row r="53" spans="1:12" ht="30" x14ac:dyDescent="0.2">
      <c r="A53" s="178"/>
      <c r="B53" s="180"/>
      <c r="C53" s="141" t="s">
        <v>7</v>
      </c>
      <c r="D53" s="182"/>
      <c r="E53" s="7">
        <f t="shared" si="11"/>
        <v>0</v>
      </c>
      <c r="F53" s="7">
        <v>0</v>
      </c>
      <c r="G53" s="7">
        <v>0</v>
      </c>
      <c r="H53" s="7">
        <v>0</v>
      </c>
      <c r="I53" s="7">
        <v>0</v>
      </c>
      <c r="J53" s="7">
        <v>0</v>
      </c>
      <c r="K53" s="5"/>
      <c r="L53" s="65"/>
    </row>
    <row r="54" spans="1:12" ht="45" x14ac:dyDescent="0.2">
      <c r="A54" s="178"/>
      <c r="B54" s="180"/>
      <c r="C54" s="141" t="s">
        <v>16</v>
      </c>
      <c r="D54" s="182"/>
      <c r="E54" s="7">
        <f t="shared" si="11"/>
        <v>0</v>
      </c>
      <c r="F54" s="7">
        <v>0</v>
      </c>
      <c r="G54" s="7">
        <v>0</v>
      </c>
      <c r="H54" s="7">
        <v>0</v>
      </c>
      <c r="I54" s="7">
        <v>0</v>
      </c>
      <c r="J54" s="7">
        <v>0</v>
      </c>
      <c r="K54" s="5"/>
      <c r="L54" s="65"/>
    </row>
    <row r="55" spans="1:12" ht="30" x14ac:dyDescent="0.2">
      <c r="A55" s="178"/>
      <c r="B55" s="181"/>
      <c r="C55" s="141" t="s">
        <v>26</v>
      </c>
      <c r="D55" s="182"/>
      <c r="E55" s="7">
        <f t="shared" si="11"/>
        <v>0</v>
      </c>
      <c r="F55" s="7">
        <v>0</v>
      </c>
      <c r="G55" s="7">
        <v>0</v>
      </c>
      <c r="H55" s="7">
        <v>0</v>
      </c>
      <c r="I55" s="7">
        <v>0</v>
      </c>
      <c r="J55" s="7">
        <v>0</v>
      </c>
      <c r="K55" s="5"/>
      <c r="L55" s="65"/>
    </row>
    <row r="56" spans="1:12" ht="15" customHeight="1" x14ac:dyDescent="0.2">
      <c r="A56" s="178" t="s">
        <v>172</v>
      </c>
      <c r="B56" s="179" t="s">
        <v>252</v>
      </c>
      <c r="C56" s="141" t="s">
        <v>2</v>
      </c>
      <c r="D56" s="182" t="s">
        <v>38</v>
      </c>
      <c r="E56" s="7">
        <f t="shared" ref="E56:E65" si="13">SUM(F56:J56)</f>
        <v>1710.28</v>
      </c>
      <c r="F56" s="7">
        <f t="shared" ref="F56:J56" si="14">SUM(F57:F60)</f>
        <v>1710.28</v>
      </c>
      <c r="G56" s="7">
        <f t="shared" si="14"/>
        <v>0</v>
      </c>
      <c r="H56" s="7">
        <f t="shared" si="14"/>
        <v>0</v>
      </c>
      <c r="I56" s="7">
        <f t="shared" si="14"/>
        <v>0</v>
      </c>
      <c r="J56" s="7">
        <f t="shared" si="14"/>
        <v>0</v>
      </c>
      <c r="K56" s="5"/>
      <c r="L56" s="65"/>
    </row>
    <row r="57" spans="1:12" ht="30" x14ac:dyDescent="0.2">
      <c r="A57" s="178"/>
      <c r="B57" s="180"/>
      <c r="C57" s="141" t="s">
        <v>1</v>
      </c>
      <c r="D57" s="182"/>
      <c r="E57" s="7">
        <f t="shared" si="13"/>
        <v>0</v>
      </c>
      <c r="F57" s="7">
        <v>0</v>
      </c>
      <c r="G57" s="7">
        <v>0</v>
      </c>
      <c r="H57" s="7">
        <v>0</v>
      </c>
      <c r="I57" s="7">
        <v>0</v>
      </c>
      <c r="J57" s="7">
        <v>0</v>
      </c>
      <c r="K57" s="5"/>
      <c r="L57" s="65"/>
    </row>
    <row r="58" spans="1:12" ht="30" x14ac:dyDescent="0.2">
      <c r="A58" s="178"/>
      <c r="B58" s="180"/>
      <c r="C58" s="141" t="s">
        <v>7</v>
      </c>
      <c r="D58" s="182"/>
      <c r="E58" s="7">
        <f t="shared" si="13"/>
        <v>0</v>
      </c>
      <c r="F58" s="7">
        <v>0</v>
      </c>
      <c r="G58" s="7">
        <v>0</v>
      </c>
      <c r="H58" s="7">
        <v>0</v>
      </c>
      <c r="I58" s="7">
        <v>0</v>
      </c>
      <c r="J58" s="7">
        <v>0</v>
      </c>
      <c r="K58" s="5"/>
      <c r="L58" s="65"/>
    </row>
    <row r="59" spans="1:12" ht="45" x14ac:dyDescent="0.2">
      <c r="A59" s="178"/>
      <c r="B59" s="180"/>
      <c r="C59" s="141" t="s">
        <v>16</v>
      </c>
      <c r="D59" s="182"/>
      <c r="E59" s="7">
        <f t="shared" si="13"/>
        <v>1710.28</v>
      </c>
      <c r="F59" s="7">
        <v>1710.28</v>
      </c>
      <c r="G59" s="7">
        <v>0</v>
      </c>
      <c r="H59" s="7">
        <v>0</v>
      </c>
      <c r="I59" s="7">
        <v>0</v>
      </c>
      <c r="J59" s="7">
        <v>0</v>
      </c>
      <c r="K59" s="5"/>
      <c r="L59" s="65"/>
    </row>
    <row r="60" spans="1:12" ht="30" x14ac:dyDescent="0.2">
      <c r="A60" s="178"/>
      <c r="B60" s="181"/>
      <c r="C60" s="141" t="s">
        <v>26</v>
      </c>
      <c r="D60" s="182"/>
      <c r="E60" s="7">
        <f t="shared" si="13"/>
        <v>0</v>
      </c>
      <c r="F60" s="7">
        <v>0</v>
      </c>
      <c r="G60" s="7">
        <v>0</v>
      </c>
      <c r="H60" s="7">
        <v>0</v>
      </c>
      <c r="I60" s="7">
        <v>0</v>
      </c>
      <c r="J60" s="7">
        <v>0</v>
      </c>
      <c r="K60" s="5"/>
      <c r="L60" s="65"/>
    </row>
    <row r="61" spans="1:12" ht="15" customHeight="1" x14ac:dyDescent="0.2">
      <c r="A61" s="178" t="s">
        <v>174</v>
      </c>
      <c r="B61" s="179" t="s">
        <v>272</v>
      </c>
      <c r="C61" s="141" t="s">
        <v>2</v>
      </c>
      <c r="D61" s="182" t="s">
        <v>38</v>
      </c>
      <c r="E61" s="7">
        <f t="shared" si="13"/>
        <v>0</v>
      </c>
      <c r="F61" s="7">
        <f t="shared" ref="F61:J61" si="15">SUM(F62:F65)</f>
        <v>0</v>
      </c>
      <c r="G61" s="7">
        <f t="shared" si="15"/>
        <v>0</v>
      </c>
      <c r="H61" s="7">
        <f t="shared" si="15"/>
        <v>0</v>
      </c>
      <c r="I61" s="7">
        <f t="shared" si="15"/>
        <v>0</v>
      </c>
      <c r="J61" s="7">
        <f t="shared" si="15"/>
        <v>0</v>
      </c>
      <c r="K61" s="5"/>
      <c r="L61" s="65"/>
    </row>
    <row r="62" spans="1:12" ht="30" x14ac:dyDescent="0.2">
      <c r="A62" s="178"/>
      <c r="B62" s="180"/>
      <c r="C62" s="141" t="s">
        <v>1</v>
      </c>
      <c r="D62" s="182"/>
      <c r="E62" s="7">
        <f t="shared" si="13"/>
        <v>0</v>
      </c>
      <c r="F62" s="7">
        <v>0</v>
      </c>
      <c r="G62" s="7">
        <v>0</v>
      </c>
      <c r="H62" s="7">
        <v>0</v>
      </c>
      <c r="I62" s="7">
        <v>0</v>
      </c>
      <c r="J62" s="7">
        <v>0</v>
      </c>
      <c r="K62" s="5"/>
      <c r="L62" s="65"/>
    </row>
    <row r="63" spans="1:12" ht="30" x14ac:dyDescent="0.2">
      <c r="A63" s="178"/>
      <c r="B63" s="180"/>
      <c r="C63" s="141" t="s">
        <v>7</v>
      </c>
      <c r="D63" s="182"/>
      <c r="E63" s="7">
        <f t="shared" si="13"/>
        <v>0</v>
      </c>
      <c r="F63" s="7">
        <v>0</v>
      </c>
      <c r="G63" s="7">
        <v>0</v>
      </c>
      <c r="H63" s="7">
        <v>0</v>
      </c>
      <c r="I63" s="7">
        <v>0</v>
      </c>
      <c r="J63" s="7">
        <v>0</v>
      </c>
      <c r="K63" s="5"/>
      <c r="L63" s="65"/>
    </row>
    <row r="64" spans="1:12" ht="45" x14ac:dyDescent="0.2">
      <c r="A64" s="178"/>
      <c r="B64" s="180"/>
      <c r="C64" s="141" t="s">
        <v>16</v>
      </c>
      <c r="D64" s="182"/>
      <c r="E64" s="7">
        <f t="shared" si="13"/>
        <v>0</v>
      </c>
      <c r="F64" s="7">
        <v>0</v>
      </c>
      <c r="G64" s="7">
        <v>0</v>
      </c>
      <c r="H64" s="7">
        <v>0</v>
      </c>
      <c r="I64" s="7">
        <v>0</v>
      </c>
      <c r="J64" s="7">
        <v>0</v>
      </c>
      <c r="K64" s="5"/>
      <c r="L64" s="65"/>
    </row>
    <row r="65" spans="1:12" ht="30" x14ac:dyDescent="0.2">
      <c r="A65" s="178"/>
      <c r="B65" s="181"/>
      <c r="C65" s="141" t="s">
        <v>26</v>
      </c>
      <c r="D65" s="182"/>
      <c r="E65" s="7">
        <f t="shared" si="13"/>
        <v>0</v>
      </c>
      <c r="F65" s="7">
        <v>0</v>
      </c>
      <c r="G65" s="7">
        <v>0</v>
      </c>
      <c r="H65" s="7">
        <v>0</v>
      </c>
      <c r="I65" s="7">
        <v>0</v>
      </c>
      <c r="J65" s="7">
        <v>0</v>
      </c>
      <c r="K65" s="5"/>
      <c r="L65" s="65"/>
    </row>
    <row r="66" spans="1:12" ht="15" customHeight="1" x14ac:dyDescent="0.2">
      <c r="A66" s="178" t="s">
        <v>187</v>
      </c>
      <c r="B66" s="179" t="s">
        <v>258</v>
      </c>
      <c r="C66" s="141" t="s">
        <v>2</v>
      </c>
      <c r="D66" s="182" t="s">
        <v>38</v>
      </c>
      <c r="E66" s="7">
        <f t="shared" ref="E66:E70" si="16">SUM(F66:J66)</f>
        <v>8970</v>
      </c>
      <c r="F66" s="7">
        <f t="shared" ref="F66:J66" si="17">SUM(F67:F70)</f>
        <v>0</v>
      </c>
      <c r="G66" s="7">
        <f t="shared" si="17"/>
        <v>8970</v>
      </c>
      <c r="H66" s="7">
        <f t="shared" si="17"/>
        <v>0</v>
      </c>
      <c r="I66" s="7">
        <f t="shared" si="17"/>
        <v>0</v>
      </c>
      <c r="J66" s="7">
        <f t="shared" si="17"/>
        <v>0</v>
      </c>
      <c r="K66" s="5"/>
      <c r="L66" s="65"/>
    </row>
    <row r="67" spans="1:12" ht="30" x14ac:dyDescent="0.2">
      <c r="A67" s="178"/>
      <c r="B67" s="180"/>
      <c r="C67" s="141" t="s">
        <v>1</v>
      </c>
      <c r="D67" s="182"/>
      <c r="E67" s="7">
        <f t="shared" si="16"/>
        <v>0</v>
      </c>
      <c r="F67" s="7">
        <v>0</v>
      </c>
      <c r="G67" s="7">
        <v>0</v>
      </c>
      <c r="H67" s="7">
        <v>0</v>
      </c>
      <c r="I67" s="7">
        <v>0</v>
      </c>
      <c r="J67" s="7">
        <v>0</v>
      </c>
      <c r="K67" s="5"/>
      <c r="L67" s="65"/>
    </row>
    <row r="68" spans="1:12" ht="30" x14ac:dyDescent="0.2">
      <c r="A68" s="178"/>
      <c r="B68" s="180"/>
      <c r="C68" s="141" t="s">
        <v>7</v>
      </c>
      <c r="D68" s="182"/>
      <c r="E68" s="7">
        <f t="shared" si="16"/>
        <v>0</v>
      </c>
      <c r="F68" s="7">
        <v>0</v>
      </c>
      <c r="G68" s="7">
        <v>0</v>
      </c>
      <c r="H68" s="7">
        <v>0</v>
      </c>
      <c r="I68" s="7">
        <v>0</v>
      </c>
      <c r="J68" s="7">
        <v>0</v>
      </c>
      <c r="K68" s="5"/>
      <c r="L68" s="65"/>
    </row>
    <row r="69" spans="1:12" ht="45" x14ac:dyDescent="0.2">
      <c r="A69" s="178"/>
      <c r="B69" s="180"/>
      <c r="C69" s="141" t="s">
        <v>16</v>
      </c>
      <c r="D69" s="182"/>
      <c r="E69" s="7">
        <f t="shared" si="16"/>
        <v>8970</v>
      </c>
      <c r="F69" s="7">
        <v>0</v>
      </c>
      <c r="G69" s="7">
        <v>8970</v>
      </c>
      <c r="H69" s="7">
        <v>0</v>
      </c>
      <c r="I69" s="7">
        <v>0</v>
      </c>
      <c r="J69" s="7">
        <v>0</v>
      </c>
      <c r="K69" s="5"/>
      <c r="L69" s="65"/>
    </row>
    <row r="70" spans="1:12" ht="30" x14ac:dyDescent="0.2">
      <c r="A70" s="178"/>
      <c r="B70" s="181"/>
      <c r="C70" s="141" t="s">
        <v>26</v>
      </c>
      <c r="D70" s="182"/>
      <c r="E70" s="7">
        <f t="shared" si="16"/>
        <v>0</v>
      </c>
      <c r="F70" s="7">
        <v>0</v>
      </c>
      <c r="G70" s="7">
        <v>0</v>
      </c>
      <c r="H70" s="7">
        <v>0</v>
      </c>
      <c r="I70" s="7">
        <v>0</v>
      </c>
      <c r="J70" s="7">
        <v>0</v>
      </c>
      <c r="K70" s="5"/>
      <c r="L70" s="65"/>
    </row>
    <row r="71" spans="1:12" ht="15" customHeight="1" x14ac:dyDescent="0.2">
      <c r="A71" s="178" t="s">
        <v>219</v>
      </c>
      <c r="B71" s="179" t="s">
        <v>440</v>
      </c>
      <c r="C71" s="141" t="s">
        <v>2</v>
      </c>
      <c r="D71" s="182" t="s">
        <v>38</v>
      </c>
      <c r="E71" s="7">
        <f t="shared" ref="E71:E75" si="18">SUM(F71:J71)</f>
        <v>200000</v>
      </c>
      <c r="F71" s="7">
        <f t="shared" ref="F71:J71" si="19">SUM(F72:F75)</f>
        <v>0</v>
      </c>
      <c r="G71" s="7">
        <f t="shared" si="19"/>
        <v>0</v>
      </c>
      <c r="H71" s="7">
        <f t="shared" si="19"/>
        <v>0</v>
      </c>
      <c r="I71" s="7">
        <f t="shared" si="19"/>
        <v>100000</v>
      </c>
      <c r="J71" s="7">
        <f t="shared" si="19"/>
        <v>100000</v>
      </c>
      <c r="K71" s="5"/>
      <c r="L71" s="65"/>
    </row>
    <row r="72" spans="1:12" ht="30" x14ac:dyDescent="0.2">
      <c r="A72" s="178"/>
      <c r="B72" s="180"/>
      <c r="C72" s="141" t="s">
        <v>1</v>
      </c>
      <c r="D72" s="182"/>
      <c r="E72" s="7">
        <f t="shared" si="18"/>
        <v>0</v>
      </c>
      <c r="F72" s="7">
        <v>0</v>
      </c>
      <c r="G72" s="7">
        <v>0</v>
      </c>
      <c r="H72" s="7">
        <v>0</v>
      </c>
      <c r="I72" s="7">
        <v>0</v>
      </c>
      <c r="J72" s="7">
        <v>0</v>
      </c>
      <c r="K72" s="5"/>
      <c r="L72" s="65"/>
    </row>
    <row r="73" spans="1:12" ht="30" x14ac:dyDescent="0.2">
      <c r="A73" s="178"/>
      <c r="B73" s="180"/>
      <c r="C73" s="141" t="s">
        <v>7</v>
      </c>
      <c r="D73" s="182"/>
      <c r="E73" s="7">
        <f t="shared" si="18"/>
        <v>0</v>
      </c>
      <c r="F73" s="7">
        <v>0</v>
      </c>
      <c r="G73" s="7">
        <v>0</v>
      </c>
      <c r="H73" s="7">
        <v>0</v>
      </c>
      <c r="I73" s="7">
        <v>0</v>
      </c>
      <c r="J73" s="7">
        <v>0</v>
      </c>
      <c r="K73" s="5"/>
      <c r="L73" s="65"/>
    </row>
    <row r="74" spans="1:12" ht="45" x14ac:dyDescent="0.2">
      <c r="A74" s="178"/>
      <c r="B74" s="180"/>
      <c r="C74" s="141" t="s">
        <v>16</v>
      </c>
      <c r="D74" s="182"/>
      <c r="E74" s="7">
        <f t="shared" si="18"/>
        <v>200000</v>
      </c>
      <c r="F74" s="7">
        <v>0</v>
      </c>
      <c r="G74" s="7">
        <v>0</v>
      </c>
      <c r="H74" s="7">
        <v>0</v>
      </c>
      <c r="I74" s="7">
        <v>100000</v>
      </c>
      <c r="J74" s="7">
        <v>100000</v>
      </c>
      <c r="K74" s="5"/>
      <c r="L74" s="65"/>
    </row>
    <row r="75" spans="1:12" ht="30" x14ac:dyDescent="0.2">
      <c r="A75" s="178"/>
      <c r="B75" s="181"/>
      <c r="C75" s="141" t="s">
        <v>26</v>
      </c>
      <c r="D75" s="182"/>
      <c r="E75" s="7">
        <f t="shared" si="18"/>
        <v>0</v>
      </c>
      <c r="F75" s="7">
        <v>0</v>
      </c>
      <c r="G75" s="7">
        <v>0</v>
      </c>
      <c r="H75" s="7">
        <v>0</v>
      </c>
      <c r="I75" s="7">
        <v>0</v>
      </c>
      <c r="J75" s="7">
        <v>0</v>
      </c>
      <c r="K75" s="5"/>
      <c r="L75" s="65"/>
    </row>
    <row r="76" spans="1:12" ht="15" customHeight="1" x14ac:dyDescent="0.2">
      <c r="A76" s="178" t="s">
        <v>220</v>
      </c>
      <c r="B76" s="179" t="s">
        <v>253</v>
      </c>
      <c r="C76" s="141" t="s">
        <v>2</v>
      </c>
      <c r="D76" s="182" t="s">
        <v>38</v>
      </c>
      <c r="E76" s="7">
        <f t="shared" ref="E76:E125" si="20">SUM(F76:J76)</f>
        <v>3091.19</v>
      </c>
      <c r="F76" s="7">
        <f t="shared" ref="F76:J76" si="21">SUM(F77:F80)</f>
        <v>0</v>
      </c>
      <c r="G76" s="7">
        <f t="shared" si="21"/>
        <v>3091.19</v>
      </c>
      <c r="H76" s="7">
        <f t="shared" si="21"/>
        <v>0</v>
      </c>
      <c r="I76" s="7">
        <f t="shared" si="21"/>
        <v>0</v>
      </c>
      <c r="J76" s="7">
        <f t="shared" si="21"/>
        <v>0</v>
      </c>
      <c r="K76" s="5"/>
      <c r="L76" s="65"/>
    </row>
    <row r="77" spans="1:12" ht="30" x14ac:dyDescent="0.2">
      <c r="A77" s="178"/>
      <c r="B77" s="180"/>
      <c r="C77" s="141" t="s">
        <v>1</v>
      </c>
      <c r="D77" s="182"/>
      <c r="E77" s="7">
        <f t="shared" si="20"/>
        <v>0</v>
      </c>
      <c r="F77" s="7">
        <v>0</v>
      </c>
      <c r="G77" s="7">
        <v>0</v>
      </c>
      <c r="H77" s="7">
        <v>0</v>
      </c>
      <c r="I77" s="7">
        <v>0</v>
      </c>
      <c r="J77" s="7">
        <v>0</v>
      </c>
      <c r="K77" s="5"/>
      <c r="L77" s="65"/>
    </row>
    <row r="78" spans="1:12" ht="30" x14ac:dyDescent="0.2">
      <c r="A78" s="178"/>
      <c r="B78" s="180"/>
      <c r="C78" s="141" t="s">
        <v>7</v>
      </c>
      <c r="D78" s="182"/>
      <c r="E78" s="7">
        <f t="shared" si="20"/>
        <v>1999.99</v>
      </c>
      <c r="F78" s="7">
        <v>0</v>
      </c>
      <c r="G78" s="7">
        <v>1999.99</v>
      </c>
      <c r="H78" s="7">
        <v>0</v>
      </c>
      <c r="I78" s="7">
        <v>0</v>
      </c>
      <c r="J78" s="7">
        <v>0</v>
      </c>
      <c r="K78" s="5"/>
      <c r="L78" s="65"/>
    </row>
    <row r="79" spans="1:12" ht="45" x14ac:dyDescent="0.2">
      <c r="A79" s="178"/>
      <c r="B79" s="180"/>
      <c r="C79" s="141" t="s">
        <v>16</v>
      </c>
      <c r="D79" s="182"/>
      <c r="E79" s="7">
        <f t="shared" si="20"/>
        <v>1091.2</v>
      </c>
      <c r="F79" s="7">
        <v>0</v>
      </c>
      <c r="G79" s="7">
        <v>1091.2</v>
      </c>
      <c r="H79" s="7">
        <v>0</v>
      </c>
      <c r="I79" s="7">
        <v>0</v>
      </c>
      <c r="J79" s="7">
        <v>0</v>
      </c>
      <c r="K79" s="5"/>
      <c r="L79" s="65"/>
    </row>
    <row r="80" spans="1:12" ht="30" x14ac:dyDescent="0.2">
      <c r="A80" s="178"/>
      <c r="B80" s="181"/>
      <c r="C80" s="141" t="s">
        <v>26</v>
      </c>
      <c r="D80" s="182"/>
      <c r="E80" s="7">
        <f t="shared" si="20"/>
        <v>0</v>
      </c>
      <c r="F80" s="7">
        <v>0</v>
      </c>
      <c r="G80" s="7">
        <v>0</v>
      </c>
      <c r="H80" s="7">
        <v>0</v>
      </c>
      <c r="I80" s="7">
        <v>0</v>
      </c>
      <c r="J80" s="7">
        <v>0</v>
      </c>
      <c r="K80" s="5"/>
      <c r="L80" s="65"/>
    </row>
    <row r="81" spans="1:12" ht="15" customHeight="1" x14ac:dyDescent="0.2">
      <c r="A81" s="178" t="s">
        <v>221</v>
      </c>
      <c r="B81" s="179" t="s">
        <v>312</v>
      </c>
      <c r="C81" s="141" t="s">
        <v>2</v>
      </c>
      <c r="D81" s="182" t="s">
        <v>38</v>
      </c>
      <c r="E81" s="7">
        <f t="shared" ref="E81:E95" si="22">SUM(F81:J81)</f>
        <v>8483.64</v>
      </c>
      <c r="F81" s="7">
        <f t="shared" ref="F81:J81" si="23">SUM(F82:F85)</f>
        <v>0</v>
      </c>
      <c r="G81" s="7">
        <f t="shared" si="23"/>
        <v>8483.64</v>
      </c>
      <c r="H81" s="7">
        <f t="shared" si="23"/>
        <v>0</v>
      </c>
      <c r="I81" s="7">
        <f t="shared" si="23"/>
        <v>0</v>
      </c>
      <c r="J81" s="7">
        <f t="shared" si="23"/>
        <v>0</v>
      </c>
      <c r="K81" s="5"/>
      <c r="L81" s="65"/>
    </row>
    <row r="82" spans="1:12" ht="30" x14ac:dyDescent="0.2">
      <c r="A82" s="178"/>
      <c r="B82" s="180"/>
      <c r="C82" s="141" t="s">
        <v>1</v>
      </c>
      <c r="D82" s="182"/>
      <c r="E82" s="7">
        <f t="shared" si="22"/>
        <v>0</v>
      </c>
      <c r="F82" s="7">
        <v>0</v>
      </c>
      <c r="G82" s="7">
        <v>0</v>
      </c>
      <c r="H82" s="7">
        <v>0</v>
      </c>
      <c r="I82" s="7">
        <v>0</v>
      </c>
      <c r="J82" s="7">
        <v>0</v>
      </c>
      <c r="K82" s="5"/>
      <c r="L82" s="65"/>
    </row>
    <row r="83" spans="1:12" ht="30" x14ac:dyDescent="0.2">
      <c r="A83" s="178"/>
      <c r="B83" s="180"/>
      <c r="C83" s="141" t="s">
        <v>7</v>
      </c>
      <c r="D83" s="182"/>
      <c r="E83" s="7">
        <f t="shared" si="22"/>
        <v>5488.91</v>
      </c>
      <c r="F83" s="7">
        <v>0</v>
      </c>
      <c r="G83" s="7">
        <v>5488.91</v>
      </c>
      <c r="H83" s="7">
        <v>0</v>
      </c>
      <c r="I83" s="7">
        <v>0</v>
      </c>
      <c r="J83" s="7">
        <v>0</v>
      </c>
      <c r="K83" s="5"/>
      <c r="L83" s="65"/>
    </row>
    <row r="84" spans="1:12" ht="45" x14ac:dyDescent="0.2">
      <c r="A84" s="178"/>
      <c r="B84" s="180"/>
      <c r="C84" s="141" t="s">
        <v>16</v>
      </c>
      <c r="D84" s="182"/>
      <c r="E84" s="7">
        <f t="shared" si="22"/>
        <v>2994.73</v>
      </c>
      <c r="F84" s="7">
        <v>0</v>
      </c>
      <c r="G84" s="7">
        <v>2994.73</v>
      </c>
      <c r="H84" s="7">
        <v>0</v>
      </c>
      <c r="I84" s="7">
        <v>0</v>
      </c>
      <c r="J84" s="7">
        <v>0</v>
      </c>
      <c r="K84" s="5"/>
      <c r="L84" s="65"/>
    </row>
    <row r="85" spans="1:12" ht="30" x14ac:dyDescent="0.2">
      <c r="A85" s="178"/>
      <c r="B85" s="181"/>
      <c r="C85" s="141" t="s">
        <v>26</v>
      </c>
      <c r="D85" s="182"/>
      <c r="E85" s="7">
        <f t="shared" si="22"/>
        <v>0</v>
      </c>
      <c r="F85" s="7">
        <v>0</v>
      </c>
      <c r="G85" s="7">
        <v>0</v>
      </c>
      <c r="H85" s="7">
        <v>0</v>
      </c>
      <c r="I85" s="7">
        <v>0</v>
      </c>
      <c r="J85" s="7">
        <v>0</v>
      </c>
      <c r="K85" s="5"/>
      <c r="L85" s="65"/>
    </row>
    <row r="86" spans="1:12" ht="15" customHeight="1" x14ac:dyDescent="0.2">
      <c r="A86" s="178" t="s">
        <v>268</v>
      </c>
      <c r="B86" s="179" t="s">
        <v>441</v>
      </c>
      <c r="C86" s="141" t="s">
        <v>2</v>
      </c>
      <c r="D86" s="182" t="s">
        <v>38</v>
      </c>
      <c r="E86" s="7">
        <f t="shared" ref="E86:E90" si="24">SUM(F86:J86)</f>
        <v>9492.43</v>
      </c>
      <c r="F86" s="7">
        <f t="shared" ref="F86:J86" si="25">SUM(F87:F90)</f>
        <v>0</v>
      </c>
      <c r="G86" s="7">
        <f t="shared" si="25"/>
        <v>9492.43</v>
      </c>
      <c r="H86" s="7">
        <f t="shared" si="25"/>
        <v>0</v>
      </c>
      <c r="I86" s="7">
        <f t="shared" si="25"/>
        <v>0</v>
      </c>
      <c r="J86" s="7">
        <f t="shared" si="25"/>
        <v>0</v>
      </c>
      <c r="K86" s="5"/>
      <c r="L86" s="65"/>
    </row>
    <row r="87" spans="1:12" ht="30" x14ac:dyDescent="0.2">
      <c r="A87" s="178"/>
      <c r="B87" s="180"/>
      <c r="C87" s="141" t="s">
        <v>1</v>
      </c>
      <c r="D87" s="182"/>
      <c r="E87" s="7">
        <f t="shared" si="24"/>
        <v>0</v>
      </c>
      <c r="F87" s="7">
        <v>0</v>
      </c>
      <c r="G87" s="7">
        <v>0</v>
      </c>
      <c r="H87" s="7">
        <v>0</v>
      </c>
      <c r="I87" s="7">
        <v>0</v>
      </c>
      <c r="J87" s="7">
        <v>0</v>
      </c>
      <c r="K87" s="5"/>
      <c r="L87" s="65"/>
    </row>
    <row r="88" spans="1:12" ht="30" x14ac:dyDescent="0.2">
      <c r="A88" s="178"/>
      <c r="B88" s="180"/>
      <c r="C88" s="141" t="s">
        <v>7</v>
      </c>
      <c r="D88" s="182"/>
      <c r="E88" s="7">
        <f t="shared" si="24"/>
        <v>6141.6</v>
      </c>
      <c r="F88" s="7">
        <v>0</v>
      </c>
      <c r="G88" s="7">
        <v>6141.6</v>
      </c>
      <c r="H88" s="7">
        <v>0</v>
      </c>
      <c r="I88" s="7">
        <v>0</v>
      </c>
      <c r="J88" s="7">
        <v>0</v>
      </c>
      <c r="K88" s="5"/>
      <c r="L88" s="65"/>
    </row>
    <row r="89" spans="1:12" ht="45" x14ac:dyDescent="0.2">
      <c r="A89" s="178"/>
      <c r="B89" s="180"/>
      <c r="C89" s="141" t="s">
        <v>16</v>
      </c>
      <c r="D89" s="182"/>
      <c r="E89" s="7">
        <f t="shared" si="24"/>
        <v>3350.83</v>
      </c>
      <c r="F89" s="7">
        <v>0</v>
      </c>
      <c r="G89" s="7">
        <v>3350.83</v>
      </c>
      <c r="H89" s="7">
        <v>0</v>
      </c>
      <c r="I89" s="7">
        <v>0</v>
      </c>
      <c r="J89" s="7">
        <v>0</v>
      </c>
      <c r="K89" s="5"/>
      <c r="L89" s="65"/>
    </row>
    <row r="90" spans="1:12" ht="30" x14ac:dyDescent="0.2">
      <c r="A90" s="178"/>
      <c r="B90" s="181"/>
      <c r="C90" s="141" t="s">
        <v>26</v>
      </c>
      <c r="D90" s="182"/>
      <c r="E90" s="7">
        <f t="shared" si="24"/>
        <v>0</v>
      </c>
      <c r="F90" s="7">
        <v>0</v>
      </c>
      <c r="G90" s="7">
        <v>0</v>
      </c>
      <c r="H90" s="7">
        <v>0</v>
      </c>
      <c r="I90" s="7">
        <v>0</v>
      </c>
      <c r="J90" s="7">
        <v>0</v>
      </c>
      <c r="K90" s="5"/>
      <c r="L90" s="65"/>
    </row>
    <row r="91" spans="1:12" ht="15" customHeight="1" x14ac:dyDescent="0.2">
      <c r="A91" s="178" t="s">
        <v>276</v>
      </c>
      <c r="B91" s="179" t="s">
        <v>384</v>
      </c>
      <c r="C91" s="141" t="s">
        <v>2</v>
      </c>
      <c r="D91" s="182" t="s">
        <v>38</v>
      </c>
      <c r="E91" s="7">
        <f t="shared" si="22"/>
        <v>2400</v>
      </c>
      <c r="F91" s="7">
        <f t="shared" ref="F91:J91" si="26">SUM(F92:F95)</f>
        <v>0</v>
      </c>
      <c r="G91" s="7">
        <f t="shared" si="26"/>
        <v>2400</v>
      </c>
      <c r="H91" s="7">
        <f t="shared" si="26"/>
        <v>0</v>
      </c>
      <c r="I91" s="7">
        <f t="shared" si="26"/>
        <v>0</v>
      </c>
      <c r="J91" s="7">
        <f t="shared" si="26"/>
        <v>0</v>
      </c>
      <c r="K91" s="5"/>
      <c r="L91" s="65"/>
    </row>
    <row r="92" spans="1:12" ht="30" x14ac:dyDescent="0.2">
      <c r="A92" s="178"/>
      <c r="B92" s="180"/>
      <c r="C92" s="141" t="s">
        <v>1</v>
      </c>
      <c r="D92" s="182"/>
      <c r="E92" s="7">
        <f t="shared" si="22"/>
        <v>0</v>
      </c>
      <c r="F92" s="7">
        <v>0</v>
      </c>
      <c r="G92" s="7">
        <v>0</v>
      </c>
      <c r="H92" s="7">
        <v>0</v>
      </c>
      <c r="I92" s="7">
        <v>0</v>
      </c>
      <c r="J92" s="7">
        <v>0</v>
      </c>
      <c r="K92" s="5"/>
      <c r="L92" s="65"/>
    </row>
    <row r="93" spans="1:12" ht="30" x14ac:dyDescent="0.2">
      <c r="A93" s="178"/>
      <c r="B93" s="180"/>
      <c r="C93" s="141" t="s">
        <v>7</v>
      </c>
      <c r="D93" s="182"/>
      <c r="E93" s="7">
        <f t="shared" si="22"/>
        <v>1552.8</v>
      </c>
      <c r="F93" s="7">
        <v>0</v>
      </c>
      <c r="G93" s="7">
        <v>1552.8</v>
      </c>
      <c r="H93" s="7">
        <v>0</v>
      </c>
      <c r="I93" s="7">
        <v>0</v>
      </c>
      <c r="J93" s="7">
        <v>0</v>
      </c>
      <c r="K93" s="5"/>
      <c r="L93" s="65"/>
    </row>
    <row r="94" spans="1:12" ht="45" x14ac:dyDescent="0.2">
      <c r="A94" s="178"/>
      <c r="B94" s="180"/>
      <c r="C94" s="141" t="s">
        <v>16</v>
      </c>
      <c r="D94" s="182"/>
      <c r="E94" s="7">
        <f t="shared" si="22"/>
        <v>847.2</v>
      </c>
      <c r="F94" s="7">
        <v>0</v>
      </c>
      <c r="G94" s="7">
        <v>847.2</v>
      </c>
      <c r="H94" s="7">
        <v>0</v>
      </c>
      <c r="I94" s="7">
        <v>0</v>
      </c>
      <c r="J94" s="7">
        <v>0</v>
      </c>
      <c r="K94" s="5"/>
      <c r="L94" s="65"/>
    </row>
    <row r="95" spans="1:12" ht="30" x14ac:dyDescent="0.2">
      <c r="A95" s="178"/>
      <c r="B95" s="181"/>
      <c r="C95" s="141" t="s">
        <v>26</v>
      </c>
      <c r="D95" s="182"/>
      <c r="E95" s="7">
        <f t="shared" si="22"/>
        <v>0</v>
      </c>
      <c r="F95" s="7">
        <v>0</v>
      </c>
      <c r="G95" s="7">
        <v>0</v>
      </c>
      <c r="H95" s="7">
        <v>0</v>
      </c>
      <c r="I95" s="7">
        <v>0</v>
      </c>
      <c r="J95" s="7">
        <v>0</v>
      </c>
      <c r="K95" s="5"/>
      <c r="L95" s="65"/>
    </row>
    <row r="96" spans="1:12" ht="15" customHeight="1" x14ac:dyDescent="0.2">
      <c r="A96" s="178" t="s">
        <v>385</v>
      </c>
      <c r="B96" s="179" t="s">
        <v>389</v>
      </c>
      <c r="C96" s="141" t="s">
        <v>2</v>
      </c>
      <c r="D96" s="182" t="s">
        <v>38</v>
      </c>
      <c r="E96" s="7">
        <f t="shared" ref="E96:E100" si="27">SUM(F96:J96)</f>
        <v>60000</v>
      </c>
      <c r="F96" s="7">
        <f t="shared" ref="F96:J96" si="28">SUM(F97:F100)</f>
        <v>0</v>
      </c>
      <c r="G96" s="7">
        <f t="shared" si="28"/>
        <v>60000</v>
      </c>
      <c r="H96" s="7">
        <f t="shared" si="28"/>
        <v>0</v>
      </c>
      <c r="I96" s="7">
        <f t="shared" si="28"/>
        <v>0</v>
      </c>
      <c r="J96" s="7">
        <f t="shared" si="28"/>
        <v>0</v>
      </c>
      <c r="K96" s="5"/>
      <c r="L96" s="65"/>
    </row>
    <row r="97" spans="1:12" ht="30" x14ac:dyDescent="0.2">
      <c r="A97" s="178"/>
      <c r="B97" s="180"/>
      <c r="C97" s="141" t="s">
        <v>1</v>
      </c>
      <c r="D97" s="182"/>
      <c r="E97" s="7">
        <f t="shared" si="27"/>
        <v>0</v>
      </c>
      <c r="F97" s="7">
        <v>0</v>
      </c>
      <c r="G97" s="7">
        <v>0</v>
      </c>
      <c r="H97" s="7">
        <v>0</v>
      </c>
      <c r="I97" s="7">
        <v>0</v>
      </c>
      <c r="J97" s="7">
        <v>0</v>
      </c>
      <c r="K97" s="5"/>
      <c r="L97" s="65"/>
    </row>
    <row r="98" spans="1:12" ht="30" x14ac:dyDescent="0.2">
      <c r="A98" s="178"/>
      <c r="B98" s="180"/>
      <c r="C98" s="141" t="s">
        <v>7</v>
      </c>
      <c r="D98" s="182"/>
      <c r="E98" s="7">
        <f t="shared" si="27"/>
        <v>57000</v>
      </c>
      <c r="F98" s="7">
        <v>0</v>
      </c>
      <c r="G98" s="7">
        <v>57000</v>
      </c>
      <c r="H98" s="7">
        <v>0</v>
      </c>
      <c r="I98" s="7">
        <v>0</v>
      </c>
      <c r="J98" s="7">
        <v>0</v>
      </c>
      <c r="K98" s="5"/>
      <c r="L98" s="65"/>
    </row>
    <row r="99" spans="1:12" ht="45" x14ac:dyDescent="0.2">
      <c r="A99" s="178"/>
      <c r="B99" s="180"/>
      <c r="C99" s="141" t="s">
        <v>16</v>
      </c>
      <c r="D99" s="182"/>
      <c r="E99" s="7">
        <f t="shared" si="27"/>
        <v>3000</v>
      </c>
      <c r="F99" s="7">
        <v>0</v>
      </c>
      <c r="G99" s="7">
        <v>3000</v>
      </c>
      <c r="H99" s="7">
        <v>0</v>
      </c>
      <c r="I99" s="7">
        <v>0</v>
      </c>
      <c r="J99" s="7">
        <v>0</v>
      </c>
      <c r="K99" s="5"/>
      <c r="L99" s="65"/>
    </row>
    <row r="100" spans="1:12" ht="30" x14ac:dyDescent="0.2">
      <c r="A100" s="178"/>
      <c r="B100" s="181"/>
      <c r="C100" s="141" t="s">
        <v>26</v>
      </c>
      <c r="D100" s="182"/>
      <c r="E100" s="7">
        <f t="shared" si="27"/>
        <v>0</v>
      </c>
      <c r="F100" s="7">
        <v>0</v>
      </c>
      <c r="G100" s="7">
        <v>0</v>
      </c>
      <c r="H100" s="7">
        <v>0</v>
      </c>
      <c r="I100" s="7">
        <v>0</v>
      </c>
      <c r="J100" s="7">
        <v>0</v>
      </c>
      <c r="K100" s="5"/>
      <c r="L100" s="65"/>
    </row>
    <row r="101" spans="1:12" ht="15" customHeight="1" x14ac:dyDescent="0.2">
      <c r="A101" s="178" t="s">
        <v>386</v>
      </c>
      <c r="B101" s="179" t="s">
        <v>487</v>
      </c>
      <c r="C101" s="141" t="s">
        <v>2</v>
      </c>
      <c r="D101" s="182" t="s">
        <v>38</v>
      </c>
      <c r="E101" s="7">
        <f t="shared" ref="E101:E105" si="29">SUM(F101:J101)</f>
        <v>53413.36</v>
      </c>
      <c r="F101" s="7">
        <f t="shared" ref="F101:J101" si="30">SUM(F102:F105)</f>
        <v>0</v>
      </c>
      <c r="G101" s="7">
        <f t="shared" si="30"/>
        <v>0</v>
      </c>
      <c r="H101" s="7">
        <f t="shared" si="30"/>
        <v>43631.09</v>
      </c>
      <c r="I101" s="7">
        <f t="shared" si="30"/>
        <v>9782.27</v>
      </c>
      <c r="J101" s="7">
        <f t="shared" si="30"/>
        <v>0</v>
      </c>
      <c r="K101" s="5"/>
      <c r="L101" s="65"/>
    </row>
    <row r="102" spans="1:12" ht="30" x14ac:dyDescent="0.2">
      <c r="A102" s="178"/>
      <c r="B102" s="180"/>
      <c r="C102" s="141" t="s">
        <v>1</v>
      </c>
      <c r="D102" s="182"/>
      <c r="E102" s="7">
        <f t="shared" si="29"/>
        <v>0</v>
      </c>
      <c r="F102" s="7">
        <v>0</v>
      </c>
      <c r="G102" s="7">
        <v>0</v>
      </c>
      <c r="H102" s="7">
        <v>0</v>
      </c>
      <c r="I102" s="7">
        <v>0</v>
      </c>
      <c r="J102" s="7">
        <v>0</v>
      </c>
      <c r="K102" s="5"/>
      <c r="L102" s="65"/>
    </row>
    <row r="103" spans="1:12" ht="30" x14ac:dyDescent="0.2">
      <c r="A103" s="178"/>
      <c r="B103" s="180"/>
      <c r="C103" s="141" t="s">
        <v>7</v>
      </c>
      <c r="D103" s="182"/>
      <c r="E103" s="7">
        <f t="shared" si="29"/>
        <v>16023.98</v>
      </c>
      <c r="F103" s="7">
        <v>0</v>
      </c>
      <c r="G103" s="7">
        <v>0</v>
      </c>
      <c r="H103" s="7">
        <v>13089.31</v>
      </c>
      <c r="I103" s="7">
        <v>2934.67</v>
      </c>
      <c r="J103" s="7">
        <v>0</v>
      </c>
      <c r="K103" s="5"/>
      <c r="L103" s="65"/>
    </row>
    <row r="104" spans="1:12" ht="45" x14ac:dyDescent="0.2">
      <c r="A104" s="178"/>
      <c r="B104" s="180"/>
      <c r="C104" s="141" t="s">
        <v>16</v>
      </c>
      <c r="D104" s="182"/>
      <c r="E104" s="7">
        <f t="shared" si="29"/>
        <v>37389.379999999997</v>
      </c>
      <c r="F104" s="7">
        <v>0</v>
      </c>
      <c r="G104" s="7">
        <v>0</v>
      </c>
      <c r="H104" s="7">
        <v>30541.78</v>
      </c>
      <c r="I104" s="7">
        <v>6847.6</v>
      </c>
      <c r="J104" s="7">
        <v>0</v>
      </c>
      <c r="K104" s="5"/>
      <c r="L104" s="65"/>
    </row>
    <row r="105" spans="1:12" ht="30" x14ac:dyDescent="0.2">
      <c r="A105" s="178"/>
      <c r="B105" s="181"/>
      <c r="C105" s="141" t="s">
        <v>26</v>
      </c>
      <c r="D105" s="182"/>
      <c r="E105" s="7">
        <f t="shared" si="29"/>
        <v>0</v>
      </c>
      <c r="F105" s="7">
        <v>0</v>
      </c>
      <c r="G105" s="7">
        <v>0</v>
      </c>
      <c r="H105" s="7">
        <v>0</v>
      </c>
      <c r="I105" s="7">
        <v>0</v>
      </c>
      <c r="J105" s="7">
        <v>0</v>
      </c>
      <c r="K105" s="5"/>
      <c r="L105" s="65"/>
    </row>
    <row r="106" spans="1:12" ht="15" customHeight="1" x14ac:dyDescent="0.2">
      <c r="A106" s="178" t="s">
        <v>434</v>
      </c>
      <c r="B106" s="179" t="s">
        <v>442</v>
      </c>
      <c r="C106" s="141" t="s">
        <v>2</v>
      </c>
      <c r="D106" s="182" t="s">
        <v>38</v>
      </c>
      <c r="E106" s="7">
        <f t="shared" ref="E106:E110" si="31">SUM(F106:J106)</f>
        <v>164193.46</v>
      </c>
      <c r="F106" s="7">
        <f t="shared" ref="F106:J106" si="32">SUM(F107:F110)</f>
        <v>0</v>
      </c>
      <c r="G106" s="7">
        <f t="shared" si="32"/>
        <v>0</v>
      </c>
      <c r="H106" s="7">
        <f t="shared" si="32"/>
        <v>122547.59</v>
      </c>
      <c r="I106" s="7">
        <f t="shared" si="32"/>
        <v>41645.870000000003</v>
      </c>
      <c r="J106" s="7">
        <f t="shared" si="32"/>
        <v>0</v>
      </c>
      <c r="K106" s="5"/>
      <c r="L106" s="65"/>
    </row>
    <row r="107" spans="1:12" ht="30" x14ac:dyDescent="0.2">
      <c r="A107" s="178"/>
      <c r="B107" s="180"/>
      <c r="C107" s="141" t="s">
        <v>1</v>
      </c>
      <c r="D107" s="182"/>
      <c r="E107" s="7">
        <f t="shared" si="31"/>
        <v>0</v>
      </c>
      <c r="F107" s="7">
        <v>0</v>
      </c>
      <c r="G107" s="7">
        <v>0</v>
      </c>
      <c r="H107" s="7">
        <v>0</v>
      </c>
      <c r="I107" s="7">
        <v>0</v>
      </c>
      <c r="J107" s="7">
        <v>0</v>
      </c>
      <c r="K107" s="5"/>
      <c r="L107" s="65"/>
    </row>
    <row r="108" spans="1:12" ht="30" x14ac:dyDescent="0.2">
      <c r="A108" s="178"/>
      <c r="B108" s="180"/>
      <c r="C108" s="141" t="s">
        <v>7</v>
      </c>
      <c r="D108" s="182"/>
      <c r="E108" s="7">
        <f t="shared" si="31"/>
        <v>105248</v>
      </c>
      <c r="F108" s="7">
        <v>0</v>
      </c>
      <c r="G108" s="7">
        <v>0</v>
      </c>
      <c r="H108" s="7">
        <v>78553</v>
      </c>
      <c r="I108" s="7">
        <v>26695</v>
      </c>
      <c r="J108" s="7">
        <v>0</v>
      </c>
      <c r="K108" s="5"/>
      <c r="L108" s="65"/>
    </row>
    <row r="109" spans="1:12" ht="45" x14ac:dyDescent="0.2">
      <c r="A109" s="178"/>
      <c r="B109" s="180"/>
      <c r="C109" s="141" t="s">
        <v>16</v>
      </c>
      <c r="D109" s="182"/>
      <c r="E109" s="7">
        <f t="shared" si="31"/>
        <v>58945.46</v>
      </c>
      <c r="F109" s="7">
        <v>0</v>
      </c>
      <c r="G109" s="7">
        <v>0</v>
      </c>
      <c r="H109" s="7">
        <v>43994.59</v>
      </c>
      <c r="I109" s="7">
        <v>14950.87</v>
      </c>
      <c r="J109" s="7">
        <v>0</v>
      </c>
      <c r="K109" s="5"/>
      <c r="L109" s="65"/>
    </row>
    <row r="110" spans="1:12" ht="30" x14ac:dyDescent="0.2">
      <c r="A110" s="178"/>
      <c r="B110" s="181"/>
      <c r="C110" s="141" t="s">
        <v>26</v>
      </c>
      <c r="D110" s="182"/>
      <c r="E110" s="7">
        <f t="shared" si="31"/>
        <v>0</v>
      </c>
      <c r="F110" s="7">
        <v>0</v>
      </c>
      <c r="G110" s="7">
        <v>0</v>
      </c>
      <c r="H110" s="7">
        <v>0</v>
      </c>
      <c r="I110" s="7">
        <v>0</v>
      </c>
      <c r="J110" s="7">
        <v>0</v>
      </c>
      <c r="K110" s="5"/>
      <c r="L110" s="65"/>
    </row>
    <row r="111" spans="1:12" ht="15" customHeight="1" x14ac:dyDescent="0.2">
      <c r="A111" s="178" t="s">
        <v>435</v>
      </c>
      <c r="B111" s="179" t="s">
        <v>443</v>
      </c>
      <c r="C111" s="141" t="s">
        <v>2</v>
      </c>
      <c r="D111" s="182" t="s">
        <v>38</v>
      </c>
      <c r="E111" s="7">
        <f t="shared" ref="E111:E115" si="33">SUM(F111:J111)</f>
        <v>15400</v>
      </c>
      <c r="F111" s="7">
        <f t="shared" ref="F111:J111" si="34">SUM(F112:F115)</f>
        <v>0</v>
      </c>
      <c r="G111" s="7">
        <f t="shared" si="34"/>
        <v>0</v>
      </c>
      <c r="H111" s="7">
        <f t="shared" si="34"/>
        <v>15400</v>
      </c>
      <c r="I111" s="7">
        <f t="shared" si="34"/>
        <v>0</v>
      </c>
      <c r="J111" s="7">
        <f t="shared" si="34"/>
        <v>0</v>
      </c>
      <c r="K111" s="5"/>
      <c r="L111" s="65"/>
    </row>
    <row r="112" spans="1:12" ht="30" x14ac:dyDescent="0.2">
      <c r="A112" s="178"/>
      <c r="B112" s="180"/>
      <c r="C112" s="141" t="s">
        <v>1</v>
      </c>
      <c r="D112" s="182"/>
      <c r="E112" s="7">
        <f t="shared" si="33"/>
        <v>0</v>
      </c>
      <c r="F112" s="7">
        <v>0</v>
      </c>
      <c r="G112" s="7">
        <v>0</v>
      </c>
      <c r="H112" s="7">
        <v>0</v>
      </c>
      <c r="I112" s="7">
        <v>0</v>
      </c>
      <c r="J112" s="7">
        <v>0</v>
      </c>
      <c r="K112" s="5"/>
      <c r="L112" s="65"/>
    </row>
    <row r="113" spans="1:12" ht="30" x14ac:dyDescent="0.2">
      <c r="A113" s="178"/>
      <c r="B113" s="180"/>
      <c r="C113" s="141" t="s">
        <v>7</v>
      </c>
      <c r="D113" s="182"/>
      <c r="E113" s="7">
        <f t="shared" si="33"/>
        <v>4620</v>
      </c>
      <c r="F113" s="7">
        <v>0</v>
      </c>
      <c r="G113" s="7">
        <v>0</v>
      </c>
      <c r="H113" s="7">
        <v>4620</v>
      </c>
      <c r="I113" s="7">
        <v>0</v>
      </c>
      <c r="J113" s="7">
        <v>0</v>
      </c>
      <c r="K113" s="5"/>
      <c r="L113" s="65"/>
    </row>
    <row r="114" spans="1:12" ht="45" x14ac:dyDescent="0.2">
      <c r="A114" s="178"/>
      <c r="B114" s="180"/>
      <c r="C114" s="141" t="s">
        <v>16</v>
      </c>
      <c r="D114" s="182"/>
      <c r="E114" s="7">
        <f t="shared" si="33"/>
        <v>10780</v>
      </c>
      <c r="F114" s="7">
        <v>0</v>
      </c>
      <c r="G114" s="7">
        <v>0</v>
      </c>
      <c r="H114" s="7">
        <v>10780</v>
      </c>
      <c r="I114" s="7">
        <v>0</v>
      </c>
      <c r="J114" s="7">
        <v>0</v>
      </c>
      <c r="K114" s="5"/>
      <c r="L114" s="65"/>
    </row>
    <row r="115" spans="1:12" ht="30" x14ac:dyDescent="0.2">
      <c r="A115" s="178"/>
      <c r="B115" s="181"/>
      <c r="C115" s="141" t="s">
        <v>26</v>
      </c>
      <c r="D115" s="182"/>
      <c r="E115" s="7">
        <f t="shared" si="33"/>
        <v>0</v>
      </c>
      <c r="F115" s="7">
        <v>0</v>
      </c>
      <c r="G115" s="7">
        <v>0</v>
      </c>
      <c r="H115" s="7">
        <v>0</v>
      </c>
      <c r="I115" s="7">
        <v>0</v>
      </c>
      <c r="J115" s="7">
        <v>0</v>
      </c>
      <c r="K115" s="5"/>
      <c r="L115" s="65"/>
    </row>
    <row r="116" spans="1:12" ht="15" customHeight="1" x14ac:dyDescent="0.2">
      <c r="A116" s="178" t="s">
        <v>525</v>
      </c>
      <c r="B116" s="179" t="s">
        <v>503</v>
      </c>
      <c r="C116" s="141" t="s">
        <v>2</v>
      </c>
      <c r="D116" s="182" t="s">
        <v>38</v>
      </c>
      <c r="E116" s="7">
        <f t="shared" ref="E116:E120" si="35">SUM(F116:J116)</f>
        <v>10000</v>
      </c>
      <c r="F116" s="7">
        <f t="shared" ref="F116:J116" si="36">SUM(F117:F120)</f>
        <v>0</v>
      </c>
      <c r="G116" s="7">
        <f t="shared" si="36"/>
        <v>0</v>
      </c>
      <c r="H116" s="7">
        <f t="shared" si="36"/>
        <v>10000</v>
      </c>
      <c r="I116" s="7">
        <f t="shared" si="36"/>
        <v>0</v>
      </c>
      <c r="J116" s="7">
        <f t="shared" si="36"/>
        <v>0</v>
      </c>
      <c r="K116" s="5"/>
      <c r="L116" s="65"/>
    </row>
    <row r="117" spans="1:12" ht="30" x14ac:dyDescent="0.2">
      <c r="A117" s="178"/>
      <c r="B117" s="180"/>
      <c r="C117" s="141" t="s">
        <v>1</v>
      </c>
      <c r="D117" s="182"/>
      <c r="E117" s="7">
        <f t="shared" si="35"/>
        <v>0</v>
      </c>
      <c r="F117" s="7">
        <v>0</v>
      </c>
      <c r="G117" s="7">
        <v>0</v>
      </c>
      <c r="H117" s="7">
        <v>0</v>
      </c>
      <c r="I117" s="7">
        <v>0</v>
      </c>
      <c r="J117" s="7">
        <v>0</v>
      </c>
      <c r="K117" s="5"/>
      <c r="L117" s="65"/>
    </row>
    <row r="118" spans="1:12" ht="30" x14ac:dyDescent="0.2">
      <c r="A118" s="178"/>
      <c r="B118" s="180"/>
      <c r="C118" s="141" t="s">
        <v>7</v>
      </c>
      <c r="D118" s="182"/>
      <c r="E118" s="7">
        <f t="shared" si="35"/>
        <v>0</v>
      </c>
      <c r="F118" s="7">
        <v>0</v>
      </c>
      <c r="G118" s="7">
        <v>0</v>
      </c>
      <c r="H118" s="7">
        <v>0</v>
      </c>
      <c r="I118" s="7">
        <v>0</v>
      </c>
      <c r="J118" s="7">
        <v>0</v>
      </c>
      <c r="K118" s="5"/>
      <c r="L118" s="65"/>
    </row>
    <row r="119" spans="1:12" ht="45" x14ac:dyDescent="0.2">
      <c r="A119" s="178"/>
      <c r="B119" s="180"/>
      <c r="C119" s="141" t="s">
        <v>16</v>
      </c>
      <c r="D119" s="182"/>
      <c r="E119" s="7">
        <f t="shared" si="35"/>
        <v>10000</v>
      </c>
      <c r="F119" s="7">
        <v>0</v>
      </c>
      <c r="G119" s="7">
        <v>0</v>
      </c>
      <c r="H119" s="100">
        <v>10000</v>
      </c>
      <c r="I119" s="7">
        <v>0</v>
      </c>
      <c r="J119" s="7">
        <v>0</v>
      </c>
      <c r="K119" s="5"/>
      <c r="L119" s="65"/>
    </row>
    <row r="120" spans="1:12" ht="30" x14ac:dyDescent="0.2">
      <c r="A120" s="178"/>
      <c r="B120" s="181"/>
      <c r="C120" s="141" t="s">
        <v>26</v>
      </c>
      <c r="D120" s="182"/>
      <c r="E120" s="7">
        <f t="shared" si="35"/>
        <v>0</v>
      </c>
      <c r="F120" s="7">
        <v>0</v>
      </c>
      <c r="G120" s="7">
        <v>0</v>
      </c>
      <c r="H120" s="7">
        <v>0</v>
      </c>
      <c r="I120" s="7">
        <v>0</v>
      </c>
      <c r="J120" s="7">
        <v>0</v>
      </c>
      <c r="K120" s="5"/>
      <c r="L120" s="65"/>
    </row>
    <row r="121" spans="1:12" ht="15" customHeight="1" x14ac:dyDescent="0.2">
      <c r="A121" s="178" t="s">
        <v>526</v>
      </c>
      <c r="B121" s="179" t="s">
        <v>273</v>
      </c>
      <c r="C121" s="141" t="s">
        <v>2</v>
      </c>
      <c r="D121" s="182" t="s">
        <v>38</v>
      </c>
      <c r="E121" s="7">
        <f t="shared" si="20"/>
        <v>0</v>
      </c>
      <c r="F121" s="7">
        <f t="shared" ref="F121:J121" si="37">SUM(F122:F125)</f>
        <v>0</v>
      </c>
      <c r="G121" s="7">
        <f t="shared" si="37"/>
        <v>0</v>
      </c>
      <c r="H121" s="7">
        <f t="shared" si="37"/>
        <v>0</v>
      </c>
      <c r="I121" s="7">
        <f t="shared" si="37"/>
        <v>0</v>
      </c>
      <c r="J121" s="7">
        <f t="shared" si="37"/>
        <v>0</v>
      </c>
      <c r="K121" s="5"/>
      <c r="L121" s="65"/>
    </row>
    <row r="122" spans="1:12" ht="30" x14ac:dyDescent="0.2">
      <c r="A122" s="178"/>
      <c r="B122" s="180"/>
      <c r="C122" s="141" t="s">
        <v>1</v>
      </c>
      <c r="D122" s="182"/>
      <c r="E122" s="7">
        <f t="shared" si="20"/>
        <v>0</v>
      </c>
      <c r="F122" s="7">
        <v>0</v>
      </c>
      <c r="G122" s="7">
        <v>0</v>
      </c>
      <c r="H122" s="7">
        <v>0</v>
      </c>
      <c r="I122" s="7">
        <v>0</v>
      </c>
      <c r="J122" s="7">
        <v>0</v>
      </c>
      <c r="K122" s="5"/>
      <c r="L122" s="65"/>
    </row>
    <row r="123" spans="1:12" ht="30" x14ac:dyDescent="0.2">
      <c r="A123" s="178"/>
      <c r="B123" s="180"/>
      <c r="C123" s="141" t="s">
        <v>7</v>
      </c>
      <c r="D123" s="182"/>
      <c r="E123" s="7">
        <f t="shared" si="20"/>
        <v>0</v>
      </c>
      <c r="F123" s="7">
        <v>0</v>
      </c>
      <c r="G123" s="7">
        <v>0</v>
      </c>
      <c r="H123" s="7">
        <v>0</v>
      </c>
      <c r="I123" s="7">
        <v>0</v>
      </c>
      <c r="J123" s="7">
        <v>0</v>
      </c>
      <c r="K123" s="5"/>
      <c r="L123" s="65"/>
    </row>
    <row r="124" spans="1:12" ht="45" x14ac:dyDescent="0.2">
      <c r="A124" s="178"/>
      <c r="B124" s="180"/>
      <c r="C124" s="141" t="s">
        <v>16</v>
      </c>
      <c r="D124" s="182"/>
      <c r="E124" s="7">
        <f t="shared" si="20"/>
        <v>0</v>
      </c>
      <c r="F124" s="7">
        <v>0</v>
      </c>
      <c r="G124" s="7">
        <v>0</v>
      </c>
      <c r="H124" s="7">
        <v>0</v>
      </c>
      <c r="I124" s="7">
        <v>0</v>
      </c>
      <c r="J124" s="7">
        <v>0</v>
      </c>
      <c r="K124" s="5"/>
      <c r="L124" s="65"/>
    </row>
    <row r="125" spans="1:12" ht="30" x14ac:dyDescent="0.2">
      <c r="A125" s="178"/>
      <c r="B125" s="181"/>
      <c r="C125" s="141" t="s">
        <v>26</v>
      </c>
      <c r="D125" s="182"/>
      <c r="E125" s="7">
        <f t="shared" si="20"/>
        <v>0</v>
      </c>
      <c r="F125" s="7">
        <v>0</v>
      </c>
      <c r="G125" s="7">
        <v>0</v>
      </c>
      <c r="H125" s="7">
        <v>0</v>
      </c>
      <c r="I125" s="7">
        <v>0</v>
      </c>
      <c r="J125" s="7">
        <v>0</v>
      </c>
      <c r="K125" s="5"/>
      <c r="L125" s="65"/>
    </row>
    <row r="126" spans="1:12" ht="15" customHeight="1" x14ac:dyDescent="0.2">
      <c r="A126" s="178" t="s">
        <v>527</v>
      </c>
      <c r="B126" s="179" t="s">
        <v>260</v>
      </c>
      <c r="C126" s="141" t="s">
        <v>2</v>
      </c>
      <c r="D126" s="182" t="s">
        <v>38</v>
      </c>
      <c r="E126" s="7">
        <f t="shared" ref="E126:E130" si="38">SUM(F126:J126)</f>
        <v>30380</v>
      </c>
      <c r="F126" s="7">
        <f t="shared" ref="F126:J126" si="39">SUM(F127:F130)</f>
        <v>30380</v>
      </c>
      <c r="G126" s="7">
        <f t="shared" si="39"/>
        <v>0</v>
      </c>
      <c r="H126" s="7">
        <f t="shared" si="39"/>
        <v>0</v>
      </c>
      <c r="I126" s="7">
        <f t="shared" si="39"/>
        <v>0</v>
      </c>
      <c r="J126" s="7">
        <f t="shared" si="39"/>
        <v>0</v>
      </c>
      <c r="K126" s="5"/>
      <c r="L126" s="65"/>
    </row>
    <row r="127" spans="1:12" ht="30" x14ac:dyDescent="0.2">
      <c r="A127" s="178"/>
      <c r="B127" s="180"/>
      <c r="C127" s="141" t="s">
        <v>1</v>
      </c>
      <c r="D127" s="182"/>
      <c r="E127" s="7">
        <f t="shared" si="38"/>
        <v>0</v>
      </c>
      <c r="F127" s="7">
        <v>0</v>
      </c>
      <c r="G127" s="7">
        <v>0</v>
      </c>
      <c r="H127" s="7">
        <v>0</v>
      </c>
      <c r="I127" s="7">
        <v>0</v>
      </c>
      <c r="J127" s="7">
        <v>0</v>
      </c>
      <c r="K127" s="5"/>
      <c r="L127" s="65"/>
    </row>
    <row r="128" spans="1:12" ht="30" x14ac:dyDescent="0.2">
      <c r="A128" s="178"/>
      <c r="B128" s="180"/>
      <c r="C128" s="141" t="s">
        <v>7</v>
      </c>
      <c r="D128" s="182"/>
      <c r="E128" s="7">
        <f t="shared" si="38"/>
        <v>30380</v>
      </c>
      <c r="F128" s="7">
        <v>30380</v>
      </c>
      <c r="G128" s="7">
        <v>0</v>
      </c>
      <c r="H128" s="7">
        <v>0</v>
      </c>
      <c r="I128" s="7">
        <v>0</v>
      </c>
      <c r="J128" s="7">
        <v>0</v>
      </c>
      <c r="K128" s="5"/>
      <c r="L128" s="65"/>
    </row>
    <row r="129" spans="1:12" ht="45" x14ac:dyDescent="0.2">
      <c r="A129" s="178"/>
      <c r="B129" s="180"/>
      <c r="C129" s="141" t="s">
        <v>16</v>
      </c>
      <c r="D129" s="182"/>
      <c r="E129" s="7">
        <f t="shared" si="38"/>
        <v>0</v>
      </c>
      <c r="F129" s="7">
        <v>0</v>
      </c>
      <c r="G129" s="7">
        <v>0</v>
      </c>
      <c r="H129" s="7">
        <v>0</v>
      </c>
      <c r="I129" s="7">
        <v>0</v>
      </c>
      <c r="J129" s="7">
        <v>0</v>
      </c>
      <c r="K129" s="5"/>
      <c r="L129" s="65"/>
    </row>
    <row r="130" spans="1:12" ht="30" x14ac:dyDescent="0.2">
      <c r="A130" s="178"/>
      <c r="B130" s="181"/>
      <c r="C130" s="141" t="s">
        <v>26</v>
      </c>
      <c r="D130" s="182"/>
      <c r="E130" s="7">
        <f t="shared" si="38"/>
        <v>0</v>
      </c>
      <c r="F130" s="7">
        <v>0</v>
      </c>
      <c r="G130" s="7">
        <v>0</v>
      </c>
      <c r="H130" s="7">
        <v>0</v>
      </c>
      <c r="I130" s="7">
        <v>0</v>
      </c>
      <c r="J130" s="7">
        <v>0</v>
      </c>
      <c r="K130" s="5"/>
      <c r="L130" s="65"/>
    </row>
    <row r="131" spans="1:12" ht="15" customHeight="1" x14ac:dyDescent="0.2">
      <c r="A131" s="199" t="s">
        <v>528</v>
      </c>
      <c r="B131" s="174" t="s">
        <v>529</v>
      </c>
      <c r="C131" s="142" t="s">
        <v>2</v>
      </c>
      <c r="D131" s="177" t="s">
        <v>38</v>
      </c>
      <c r="E131" s="100">
        <f t="shared" ref="E131:E135" si="40">SUM(F131:J131)</f>
        <v>8900</v>
      </c>
      <c r="F131" s="100">
        <f t="shared" ref="F131:J131" si="41">SUM(F132:F135)</f>
        <v>0</v>
      </c>
      <c r="G131" s="100">
        <f t="shared" si="41"/>
        <v>0</v>
      </c>
      <c r="H131" s="100">
        <f t="shared" si="41"/>
        <v>8900</v>
      </c>
      <c r="I131" s="100">
        <f t="shared" si="41"/>
        <v>0</v>
      </c>
      <c r="J131" s="100">
        <f t="shared" si="41"/>
        <v>0</v>
      </c>
      <c r="K131" s="145"/>
      <c r="L131" s="65"/>
    </row>
    <row r="132" spans="1:12" ht="30" x14ac:dyDescent="0.2">
      <c r="A132" s="199"/>
      <c r="B132" s="175"/>
      <c r="C132" s="142" t="s">
        <v>1</v>
      </c>
      <c r="D132" s="177"/>
      <c r="E132" s="100">
        <f t="shared" si="40"/>
        <v>0</v>
      </c>
      <c r="F132" s="100">
        <v>0</v>
      </c>
      <c r="G132" s="100">
        <v>0</v>
      </c>
      <c r="H132" s="100">
        <v>0</v>
      </c>
      <c r="I132" s="100">
        <v>0</v>
      </c>
      <c r="J132" s="100">
        <v>0</v>
      </c>
      <c r="K132" s="145"/>
      <c r="L132" s="65"/>
    </row>
    <row r="133" spans="1:12" ht="30" x14ac:dyDescent="0.2">
      <c r="A133" s="199"/>
      <c r="B133" s="175"/>
      <c r="C133" s="142" t="s">
        <v>7</v>
      </c>
      <c r="D133" s="177"/>
      <c r="E133" s="100">
        <f t="shared" si="40"/>
        <v>0</v>
      </c>
      <c r="F133" s="100">
        <v>0</v>
      </c>
      <c r="G133" s="100">
        <v>0</v>
      </c>
      <c r="H133" s="100">
        <v>0</v>
      </c>
      <c r="I133" s="100">
        <v>0</v>
      </c>
      <c r="J133" s="100">
        <v>0</v>
      </c>
      <c r="K133" s="145"/>
      <c r="L133" s="65"/>
    </row>
    <row r="134" spans="1:12" ht="45" x14ac:dyDescent="0.2">
      <c r="A134" s="199"/>
      <c r="B134" s="175"/>
      <c r="C134" s="142" t="s">
        <v>16</v>
      </c>
      <c r="D134" s="177"/>
      <c r="E134" s="100">
        <f t="shared" si="40"/>
        <v>8900</v>
      </c>
      <c r="F134" s="100">
        <v>0</v>
      </c>
      <c r="G134" s="100">
        <v>0</v>
      </c>
      <c r="H134" s="100">
        <v>8900</v>
      </c>
      <c r="I134" s="100">
        <v>0</v>
      </c>
      <c r="J134" s="100">
        <v>0</v>
      </c>
      <c r="K134" s="145"/>
      <c r="L134" s="65"/>
    </row>
    <row r="135" spans="1:12" ht="30" x14ac:dyDescent="0.2">
      <c r="A135" s="199"/>
      <c r="B135" s="176"/>
      <c r="C135" s="142" t="s">
        <v>26</v>
      </c>
      <c r="D135" s="177"/>
      <c r="E135" s="100">
        <f t="shared" si="40"/>
        <v>0</v>
      </c>
      <c r="F135" s="100">
        <v>0</v>
      </c>
      <c r="G135" s="100">
        <v>0</v>
      </c>
      <c r="H135" s="100">
        <v>0</v>
      </c>
      <c r="I135" s="100">
        <v>0</v>
      </c>
      <c r="J135" s="100">
        <v>0</v>
      </c>
      <c r="K135" s="145"/>
      <c r="L135" s="65"/>
    </row>
    <row r="136" spans="1:12" ht="59.25" customHeight="1" x14ac:dyDescent="0.2">
      <c r="A136" s="139" t="s">
        <v>10</v>
      </c>
      <c r="B136" s="14" t="s">
        <v>148</v>
      </c>
      <c r="C136" s="141"/>
      <c r="D136" s="141"/>
      <c r="E136" s="141"/>
      <c r="F136" s="7"/>
      <c r="G136" s="7"/>
      <c r="H136" s="141"/>
      <c r="I136" s="141"/>
      <c r="J136" s="141"/>
      <c r="K136" s="141"/>
      <c r="L136" s="64"/>
    </row>
    <row r="137" spans="1:12" ht="15" customHeight="1" x14ac:dyDescent="0.2">
      <c r="A137" s="178" t="s">
        <v>156</v>
      </c>
      <c r="B137" s="183" t="s">
        <v>269</v>
      </c>
      <c r="C137" s="141" t="s">
        <v>2</v>
      </c>
      <c r="D137" s="182" t="s">
        <v>38</v>
      </c>
      <c r="E137" s="7">
        <f t="shared" ref="E137:J137" si="42">SUM(E138:E141)</f>
        <v>0</v>
      </c>
      <c r="F137" s="7">
        <f t="shared" si="42"/>
        <v>0</v>
      </c>
      <c r="G137" s="7">
        <f t="shared" si="42"/>
        <v>0</v>
      </c>
      <c r="H137" s="7">
        <f t="shared" si="42"/>
        <v>0</v>
      </c>
      <c r="I137" s="7">
        <f t="shared" si="42"/>
        <v>0</v>
      </c>
      <c r="J137" s="7">
        <f t="shared" si="42"/>
        <v>0</v>
      </c>
      <c r="K137" s="5"/>
      <c r="L137" s="65"/>
    </row>
    <row r="138" spans="1:12" ht="30" x14ac:dyDescent="0.2">
      <c r="A138" s="178"/>
      <c r="B138" s="183"/>
      <c r="C138" s="141" t="s">
        <v>1</v>
      </c>
      <c r="D138" s="182"/>
      <c r="E138" s="69">
        <f>SUM(F138:J138)</f>
        <v>0</v>
      </c>
      <c r="F138" s="69">
        <v>0</v>
      </c>
      <c r="G138" s="69">
        <v>0</v>
      </c>
      <c r="H138" s="69">
        <v>0</v>
      </c>
      <c r="I138" s="69">
        <v>0</v>
      </c>
      <c r="J138" s="69">
        <v>0</v>
      </c>
      <c r="K138" s="5"/>
      <c r="L138" s="65"/>
    </row>
    <row r="139" spans="1:12" ht="30" x14ac:dyDescent="0.2">
      <c r="A139" s="178"/>
      <c r="B139" s="183"/>
      <c r="C139" s="141" t="s">
        <v>7</v>
      </c>
      <c r="D139" s="182"/>
      <c r="E139" s="69">
        <f t="shared" ref="E139:E141" si="43">SUM(F139:J139)</f>
        <v>0</v>
      </c>
      <c r="F139" s="69">
        <v>0</v>
      </c>
      <c r="G139" s="69">
        <v>0</v>
      </c>
      <c r="H139" s="69">
        <v>0</v>
      </c>
      <c r="I139" s="69">
        <v>0</v>
      </c>
      <c r="J139" s="69">
        <v>0</v>
      </c>
      <c r="K139" s="5"/>
      <c r="L139" s="65"/>
    </row>
    <row r="140" spans="1:12" ht="45" x14ac:dyDescent="0.2">
      <c r="A140" s="178"/>
      <c r="B140" s="183"/>
      <c r="C140" s="141" t="s">
        <v>16</v>
      </c>
      <c r="D140" s="182"/>
      <c r="E140" s="69">
        <f t="shared" si="43"/>
        <v>0</v>
      </c>
      <c r="F140" s="69">
        <v>0</v>
      </c>
      <c r="G140" s="69">
        <v>0</v>
      </c>
      <c r="H140" s="69">
        <v>0</v>
      </c>
      <c r="I140" s="69">
        <v>0</v>
      </c>
      <c r="J140" s="69">
        <v>0</v>
      </c>
      <c r="K140" s="5"/>
      <c r="L140" s="65"/>
    </row>
    <row r="141" spans="1:12" ht="30" x14ac:dyDescent="0.2">
      <c r="A141" s="178"/>
      <c r="B141" s="183"/>
      <c r="C141" s="141" t="s">
        <v>26</v>
      </c>
      <c r="D141" s="182"/>
      <c r="E141" s="69">
        <f t="shared" si="43"/>
        <v>0</v>
      </c>
      <c r="F141" s="69">
        <v>0</v>
      </c>
      <c r="G141" s="69">
        <v>0</v>
      </c>
      <c r="H141" s="69">
        <v>0</v>
      </c>
      <c r="I141" s="69">
        <v>0</v>
      </c>
      <c r="J141" s="69">
        <v>0</v>
      </c>
      <c r="K141" s="5"/>
      <c r="L141" s="65"/>
    </row>
    <row r="142" spans="1:12" ht="15" customHeight="1" x14ac:dyDescent="0.2">
      <c r="A142" s="178" t="s">
        <v>157</v>
      </c>
      <c r="B142" s="183" t="s">
        <v>213</v>
      </c>
      <c r="C142" s="141" t="s">
        <v>2</v>
      </c>
      <c r="D142" s="182" t="s">
        <v>38</v>
      </c>
      <c r="E142" s="7">
        <f t="shared" ref="E142:J142" si="44">SUM(E143:E146)</f>
        <v>626956.03</v>
      </c>
      <c r="F142" s="7">
        <f t="shared" si="44"/>
        <v>126956.02</v>
      </c>
      <c r="G142" s="7">
        <f t="shared" si="44"/>
        <v>0</v>
      </c>
      <c r="H142" s="7">
        <f t="shared" si="44"/>
        <v>208330.74</v>
      </c>
      <c r="I142" s="7">
        <f t="shared" si="44"/>
        <v>291669.27</v>
      </c>
      <c r="J142" s="7">
        <f t="shared" si="44"/>
        <v>0</v>
      </c>
      <c r="K142" s="5"/>
      <c r="L142" s="65"/>
    </row>
    <row r="143" spans="1:12" ht="30" x14ac:dyDescent="0.2">
      <c r="A143" s="178"/>
      <c r="B143" s="183"/>
      <c r="C143" s="141" t="s">
        <v>1</v>
      </c>
      <c r="D143" s="182"/>
      <c r="E143" s="69">
        <f>SUM(F143:J143)</f>
        <v>200778.01</v>
      </c>
      <c r="F143" s="69">
        <v>60558.01</v>
      </c>
      <c r="G143" s="69">
        <v>0</v>
      </c>
      <c r="H143" s="69">
        <v>0</v>
      </c>
      <c r="I143" s="69">
        <v>140220</v>
      </c>
      <c r="J143" s="69">
        <v>0</v>
      </c>
      <c r="K143" s="5"/>
      <c r="L143" s="65"/>
    </row>
    <row r="144" spans="1:12" ht="30" x14ac:dyDescent="0.2">
      <c r="A144" s="178"/>
      <c r="B144" s="183"/>
      <c r="C144" s="141" t="s">
        <v>7</v>
      </c>
      <c r="D144" s="182"/>
      <c r="E144" s="69">
        <f t="shared" ref="E144:E146" si="45">SUM(F144:J144)</f>
        <v>200466.01</v>
      </c>
      <c r="F144" s="69">
        <v>20186.009999999998</v>
      </c>
      <c r="G144" s="69">
        <v>0</v>
      </c>
      <c r="H144" s="69">
        <v>133540</v>
      </c>
      <c r="I144" s="69">
        <v>46740</v>
      </c>
      <c r="J144" s="69">
        <v>0</v>
      </c>
      <c r="K144" s="5"/>
      <c r="L144" s="65"/>
    </row>
    <row r="145" spans="1:12" ht="45" x14ac:dyDescent="0.2">
      <c r="A145" s="178"/>
      <c r="B145" s="183"/>
      <c r="C145" s="141" t="s">
        <v>16</v>
      </c>
      <c r="D145" s="182"/>
      <c r="E145" s="69">
        <f t="shared" si="45"/>
        <v>225712.01</v>
      </c>
      <c r="F145" s="69">
        <v>46212</v>
      </c>
      <c r="G145" s="69">
        <v>0</v>
      </c>
      <c r="H145" s="69">
        <v>74790.740000000005</v>
      </c>
      <c r="I145" s="69">
        <v>104709.27</v>
      </c>
      <c r="J145" s="69">
        <v>0</v>
      </c>
      <c r="K145" s="5"/>
      <c r="L145" s="65"/>
    </row>
    <row r="146" spans="1:12" ht="30" x14ac:dyDescent="0.2">
      <c r="A146" s="178"/>
      <c r="B146" s="183"/>
      <c r="C146" s="141" t="s">
        <v>26</v>
      </c>
      <c r="D146" s="182"/>
      <c r="E146" s="69">
        <f t="shared" si="45"/>
        <v>0</v>
      </c>
      <c r="F146" s="69">
        <v>0</v>
      </c>
      <c r="G146" s="69">
        <v>0</v>
      </c>
      <c r="H146" s="69">
        <v>0</v>
      </c>
      <c r="I146" s="69">
        <v>0</v>
      </c>
      <c r="J146" s="69">
        <v>0</v>
      </c>
      <c r="K146" s="5"/>
      <c r="L146" s="65"/>
    </row>
    <row r="147" spans="1:12" ht="15" customHeight="1" x14ac:dyDescent="0.2">
      <c r="A147" s="178" t="s">
        <v>158</v>
      </c>
      <c r="B147" s="183" t="s">
        <v>261</v>
      </c>
      <c r="C147" s="141" t="s">
        <v>2</v>
      </c>
      <c r="D147" s="182" t="s">
        <v>38</v>
      </c>
      <c r="E147" s="7">
        <f t="shared" ref="E147:J147" si="46">SUM(E148:E151)</f>
        <v>20000</v>
      </c>
      <c r="F147" s="7">
        <f t="shared" si="46"/>
        <v>0</v>
      </c>
      <c r="G147" s="7">
        <f t="shared" si="46"/>
        <v>20000</v>
      </c>
      <c r="H147" s="7">
        <f t="shared" si="46"/>
        <v>0</v>
      </c>
      <c r="I147" s="7">
        <f t="shared" si="46"/>
        <v>0</v>
      </c>
      <c r="J147" s="7">
        <f t="shared" si="46"/>
        <v>0</v>
      </c>
      <c r="K147" s="5"/>
      <c r="L147" s="65"/>
    </row>
    <row r="148" spans="1:12" ht="30" x14ac:dyDescent="0.2">
      <c r="A148" s="178"/>
      <c r="B148" s="183"/>
      <c r="C148" s="141" t="s">
        <v>1</v>
      </c>
      <c r="D148" s="182"/>
      <c r="E148" s="69">
        <f>SUM(F148:J148)</f>
        <v>0</v>
      </c>
      <c r="F148" s="69">
        <v>0</v>
      </c>
      <c r="G148" s="69">
        <v>0</v>
      </c>
      <c r="H148" s="69">
        <v>0</v>
      </c>
      <c r="I148" s="69">
        <v>0</v>
      </c>
      <c r="J148" s="69">
        <v>0</v>
      </c>
      <c r="K148" s="5"/>
      <c r="L148" s="65"/>
    </row>
    <row r="149" spans="1:12" ht="30" x14ac:dyDescent="0.2">
      <c r="A149" s="178"/>
      <c r="B149" s="183"/>
      <c r="C149" s="141" t="s">
        <v>7</v>
      </c>
      <c r="D149" s="182"/>
      <c r="E149" s="69">
        <f t="shared" ref="E149:E151" si="47">SUM(F149:J149)</f>
        <v>12940</v>
      </c>
      <c r="F149" s="69">
        <v>0</v>
      </c>
      <c r="G149" s="69">
        <v>12940</v>
      </c>
      <c r="H149" s="69">
        <v>0</v>
      </c>
      <c r="I149" s="69">
        <v>0</v>
      </c>
      <c r="J149" s="69">
        <v>0</v>
      </c>
      <c r="K149" s="5"/>
      <c r="L149" s="65"/>
    </row>
    <row r="150" spans="1:12" ht="45" x14ac:dyDescent="0.2">
      <c r="A150" s="178"/>
      <c r="B150" s="183"/>
      <c r="C150" s="141" t="s">
        <v>16</v>
      </c>
      <c r="D150" s="182"/>
      <c r="E150" s="69">
        <f t="shared" si="47"/>
        <v>7060</v>
      </c>
      <c r="F150" s="69">
        <v>0</v>
      </c>
      <c r="G150" s="69">
        <v>7060</v>
      </c>
      <c r="H150" s="69">
        <v>0</v>
      </c>
      <c r="I150" s="69">
        <v>0</v>
      </c>
      <c r="J150" s="69">
        <v>0</v>
      </c>
      <c r="K150" s="5"/>
      <c r="L150" s="65"/>
    </row>
    <row r="151" spans="1:12" ht="30" x14ac:dyDescent="0.2">
      <c r="A151" s="178"/>
      <c r="B151" s="183"/>
      <c r="C151" s="141" t="s">
        <v>26</v>
      </c>
      <c r="D151" s="182"/>
      <c r="E151" s="69">
        <f t="shared" si="47"/>
        <v>0</v>
      </c>
      <c r="F151" s="69">
        <v>0</v>
      </c>
      <c r="G151" s="69">
        <v>0</v>
      </c>
      <c r="H151" s="69">
        <v>0</v>
      </c>
      <c r="I151" s="69">
        <v>0</v>
      </c>
      <c r="J151" s="69">
        <v>0</v>
      </c>
      <c r="K151" s="5"/>
      <c r="L151" s="65"/>
    </row>
    <row r="152" spans="1:12" ht="15" customHeight="1" x14ac:dyDescent="0.2">
      <c r="A152" s="178" t="s">
        <v>159</v>
      </c>
      <c r="B152" s="179" t="s">
        <v>198</v>
      </c>
      <c r="C152" s="141" t="s">
        <v>2</v>
      </c>
      <c r="D152" s="182" t="s">
        <v>38</v>
      </c>
      <c r="E152" s="7">
        <f t="shared" ref="E152:E156" si="48">SUM(F152:J152)</f>
        <v>28764.53</v>
      </c>
      <c r="F152" s="7">
        <f t="shared" ref="F152:J152" si="49">SUM(F153:F156)</f>
        <v>13884.789999999999</v>
      </c>
      <c r="G152" s="7">
        <f t="shared" si="49"/>
        <v>4150.22</v>
      </c>
      <c r="H152" s="7">
        <f t="shared" si="49"/>
        <v>729.52</v>
      </c>
      <c r="I152" s="7">
        <f t="shared" si="49"/>
        <v>5000</v>
      </c>
      <c r="J152" s="7">
        <f t="shared" si="49"/>
        <v>5000</v>
      </c>
      <c r="K152" s="5"/>
      <c r="L152" s="65"/>
    </row>
    <row r="153" spans="1:12" ht="30" x14ac:dyDescent="0.2">
      <c r="A153" s="178"/>
      <c r="B153" s="180"/>
      <c r="C153" s="141" t="s">
        <v>1</v>
      </c>
      <c r="D153" s="182"/>
      <c r="E153" s="7">
        <f t="shared" si="48"/>
        <v>0</v>
      </c>
      <c r="F153" s="7">
        <v>0</v>
      </c>
      <c r="G153" s="7">
        <v>0</v>
      </c>
      <c r="H153" s="7">
        <v>0</v>
      </c>
      <c r="I153" s="7">
        <v>0</v>
      </c>
      <c r="J153" s="7">
        <v>0</v>
      </c>
      <c r="K153" s="5"/>
      <c r="L153" s="65"/>
    </row>
    <row r="154" spans="1:12" ht="30" x14ac:dyDescent="0.2">
      <c r="A154" s="178"/>
      <c r="B154" s="180"/>
      <c r="C154" s="141" t="s">
        <v>7</v>
      </c>
      <c r="D154" s="182"/>
      <c r="E154" s="7">
        <f t="shared" si="48"/>
        <v>11983.52</v>
      </c>
      <c r="F154" s="7">
        <v>8830.7099999999991</v>
      </c>
      <c r="G154" s="7">
        <v>2685.19</v>
      </c>
      <c r="H154" s="7">
        <v>467.62</v>
      </c>
      <c r="I154" s="7">
        <v>0</v>
      </c>
      <c r="J154" s="7">
        <v>0</v>
      </c>
      <c r="K154" s="5"/>
      <c r="L154" s="65"/>
    </row>
    <row r="155" spans="1:12" ht="45" x14ac:dyDescent="0.2">
      <c r="A155" s="178"/>
      <c r="B155" s="180"/>
      <c r="C155" s="141" t="s">
        <v>16</v>
      </c>
      <c r="D155" s="182"/>
      <c r="E155" s="7">
        <f t="shared" si="48"/>
        <v>16781.009999999998</v>
      </c>
      <c r="F155" s="7">
        <v>5054.08</v>
      </c>
      <c r="G155" s="7">
        <v>1465.03</v>
      </c>
      <c r="H155" s="7">
        <v>261.89999999999998</v>
      </c>
      <c r="I155" s="7">
        <v>5000</v>
      </c>
      <c r="J155" s="7">
        <v>5000</v>
      </c>
      <c r="K155" s="5"/>
      <c r="L155" s="65"/>
    </row>
    <row r="156" spans="1:12" ht="30" x14ac:dyDescent="0.2">
      <c r="A156" s="178"/>
      <c r="B156" s="181"/>
      <c r="C156" s="141" t="s">
        <v>26</v>
      </c>
      <c r="D156" s="182"/>
      <c r="E156" s="7">
        <f t="shared" si="48"/>
        <v>0</v>
      </c>
      <c r="F156" s="7">
        <v>0</v>
      </c>
      <c r="G156" s="7">
        <v>0</v>
      </c>
      <c r="H156" s="7">
        <v>0</v>
      </c>
      <c r="I156" s="7">
        <v>0</v>
      </c>
      <c r="J156" s="7">
        <v>0</v>
      </c>
      <c r="K156" s="5"/>
      <c r="L156" s="65"/>
    </row>
    <row r="157" spans="1:12" ht="15" customHeight="1" x14ac:dyDescent="0.2">
      <c r="A157" s="178" t="s">
        <v>150</v>
      </c>
      <c r="B157" s="179" t="s">
        <v>490</v>
      </c>
      <c r="C157" s="141" t="s">
        <v>2</v>
      </c>
      <c r="D157" s="182" t="s">
        <v>38</v>
      </c>
      <c r="E157" s="7">
        <f t="shared" ref="E157:E191" si="50">SUM(F157:J157)</f>
        <v>20747.34</v>
      </c>
      <c r="F157" s="7">
        <f t="shared" ref="F157:J157" si="51">SUM(F158:F161)</f>
        <v>0</v>
      </c>
      <c r="G157" s="7">
        <f t="shared" si="51"/>
        <v>20747.34</v>
      </c>
      <c r="H157" s="7">
        <f t="shared" si="51"/>
        <v>0</v>
      </c>
      <c r="I157" s="7">
        <f t="shared" si="51"/>
        <v>0</v>
      </c>
      <c r="J157" s="7">
        <f t="shared" si="51"/>
        <v>0</v>
      </c>
      <c r="K157" s="5"/>
      <c r="L157" s="65"/>
    </row>
    <row r="158" spans="1:12" ht="30" x14ac:dyDescent="0.2">
      <c r="A158" s="178"/>
      <c r="B158" s="180"/>
      <c r="C158" s="141" t="s">
        <v>1</v>
      </c>
      <c r="D158" s="182"/>
      <c r="E158" s="7">
        <f t="shared" si="50"/>
        <v>0</v>
      </c>
      <c r="F158" s="7">
        <v>0</v>
      </c>
      <c r="G158" s="7">
        <v>0</v>
      </c>
      <c r="H158" s="7">
        <v>0</v>
      </c>
      <c r="I158" s="7">
        <v>0</v>
      </c>
      <c r="J158" s="7">
        <v>0</v>
      </c>
      <c r="K158" s="5"/>
      <c r="L158" s="65"/>
    </row>
    <row r="159" spans="1:12" ht="30" x14ac:dyDescent="0.2">
      <c r="A159" s="178"/>
      <c r="B159" s="180"/>
      <c r="C159" s="141" t="s">
        <v>7</v>
      </c>
      <c r="D159" s="182"/>
      <c r="E159" s="7">
        <f t="shared" si="50"/>
        <v>13423.53</v>
      </c>
      <c r="F159" s="7">
        <v>0</v>
      </c>
      <c r="G159" s="7">
        <v>13423.53</v>
      </c>
      <c r="H159" s="7">
        <v>0</v>
      </c>
      <c r="I159" s="7">
        <v>0</v>
      </c>
      <c r="J159" s="7">
        <v>0</v>
      </c>
      <c r="K159" s="5"/>
      <c r="L159" s="65"/>
    </row>
    <row r="160" spans="1:12" ht="45" x14ac:dyDescent="0.2">
      <c r="A160" s="178"/>
      <c r="B160" s="180"/>
      <c r="C160" s="141" t="s">
        <v>16</v>
      </c>
      <c r="D160" s="182"/>
      <c r="E160" s="7">
        <f t="shared" si="50"/>
        <v>7323.81</v>
      </c>
      <c r="F160" s="7">
        <v>0</v>
      </c>
      <c r="G160" s="7">
        <v>7323.81</v>
      </c>
      <c r="H160" s="7">
        <v>0</v>
      </c>
      <c r="I160" s="7">
        <v>0</v>
      </c>
      <c r="J160" s="7">
        <v>0</v>
      </c>
      <c r="K160" s="5"/>
      <c r="L160" s="65"/>
    </row>
    <row r="161" spans="1:12" ht="30" x14ac:dyDescent="0.2">
      <c r="A161" s="178"/>
      <c r="B161" s="181"/>
      <c r="C161" s="141" t="s">
        <v>26</v>
      </c>
      <c r="D161" s="182"/>
      <c r="E161" s="7">
        <f t="shared" si="50"/>
        <v>0</v>
      </c>
      <c r="F161" s="7">
        <v>0</v>
      </c>
      <c r="G161" s="7">
        <v>0</v>
      </c>
      <c r="H161" s="7">
        <v>0</v>
      </c>
      <c r="I161" s="7">
        <v>0</v>
      </c>
      <c r="J161" s="7">
        <v>0</v>
      </c>
      <c r="K161" s="5"/>
      <c r="L161" s="65"/>
    </row>
    <row r="162" spans="1:12" ht="15" customHeight="1" x14ac:dyDescent="0.2">
      <c r="A162" s="178" t="s">
        <v>151</v>
      </c>
      <c r="B162" s="179" t="s">
        <v>262</v>
      </c>
      <c r="C162" s="141" t="s">
        <v>2</v>
      </c>
      <c r="D162" s="182" t="s">
        <v>38</v>
      </c>
      <c r="E162" s="7">
        <f t="shared" ref="E162:E166" si="52">SUM(F162:J162)</f>
        <v>0</v>
      </c>
      <c r="F162" s="7">
        <f t="shared" ref="F162:J162" si="53">SUM(F163:F166)</f>
        <v>0</v>
      </c>
      <c r="G162" s="7">
        <f t="shared" si="53"/>
        <v>0</v>
      </c>
      <c r="H162" s="7">
        <f t="shared" si="53"/>
        <v>0</v>
      </c>
      <c r="I162" s="7">
        <f t="shared" si="53"/>
        <v>0</v>
      </c>
      <c r="J162" s="7">
        <f t="shared" si="53"/>
        <v>0</v>
      </c>
      <c r="K162" s="5"/>
      <c r="L162" s="65"/>
    </row>
    <row r="163" spans="1:12" ht="30" x14ac:dyDescent="0.2">
      <c r="A163" s="178"/>
      <c r="B163" s="180"/>
      <c r="C163" s="141" t="s">
        <v>1</v>
      </c>
      <c r="D163" s="182"/>
      <c r="E163" s="7">
        <f t="shared" si="52"/>
        <v>0</v>
      </c>
      <c r="F163" s="7">
        <v>0</v>
      </c>
      <c r="G163" s="7">
        <v>0</v>
      </c>
      <c r="H163" s="7">
        <v>0</v>
      </c>
      <c r="I163" s="7">
        <v>0</v>
      </c>
      <c r="J163" s="7">
        <v>0</v>
      </c>
      <c r="K163" s="5"/>
      <c r="L163" s="65"/>
    </row>
    <row r="164" spans="1:12" ht="30" x14ac:dyDescent="0.2">
      <c r="A164" s="178"/>
      <c r="B164" s="180"/>
      <c r="C164" s="141" t="s">
        <v>7</v>
      </c>
      <c r="D164" s="182"/>
      <c r="E164" s="7">
        <f t="shared" si="52"/>
        <v>0</v>
      </c>
      <c r="F164" s="7">
        <v>0</v>
      </c>
      <c r="G164" s="7">
        <v>0</v>
      </c>
      <c r="H164" s="7">
        <v>0</v>
      </c>
      <c r="I164" s="7">
        <v>0</v>
      </c>
      <c r="J164" s="7">
        <v>0</v>
      </c>
      <c r="K164" s="5"/>
      <c r="L164" s="65"/>
    </row>
    <row r="165" spans="1:12" ht="45" x14ac:dyDescent="0.2">
      <c r="A165" s="178"/>
      <c r="B165" s="180"/>
      <c r="C165" s="141" t="s">
        <v>16</v>
      </c>
      <c r="D165" s="182"/>
      <c r="E165" s="7">
        <f t="shared" si="52"/>
        <v>0</v>
      </c>
      <c r="F165" s="7">
        <v>0</v>
      </c>
      <c r="G165" s="7">
        <v>0</v>
      </c>
      <c r="H165" s="7">
        <v>0</v>
      </c>
      <c r="I165" s="7">
        <v>0</v>
      </c>
      <c r="J165" s="7">
        <v>0</v>
      </c>
      <c r="K165" s="5"/>
      <c r="L165" s="65"/>
    </row>
    <row r="166" spans="1:12" ht="30" x14ac:dyDescent="0.2">
      <c r="A166" s="178"/>
      <c r="B166" s="181"/>
      <c r="C166" s="141" t="s">
        <v>26</v>
      </c>
      <c r="D166" s="182"/>
      <c r="E166" s="7">
        <f t="shared" si="52"/>
        <v>0</v>
      </c>
      <c r="F166" s="7">
        <v>0</v>
      </c>
      <c r="G166" s="7">
        <v>0</v>
      </c>
      <c r="H166" s="7">
        <v>0</v>
      </c>
      <c r="I166" s="7">
        <v>0</v>
      </c>
      <c r="J166" s="7">
        <v>0</v>
      </c>
      <c r="K166" s="5"/>
      <c r="L166" s="65"/>
    </row>
    <row r="167" spans="1:12" ht="15" customHeight="1" x14ac:dyDescent="0.2">
      <c r="A167" s="178" t="s">
        <v>160</v>
      </c>
      <c r="B167" s="179" t="s">
        <v>224</v>
      </c>
      <c r="C167" s="141" t="s">
        <v>2</v>
      </c>
      <c r="D167" s="182" t="s">
        <v>38</v>
      </c>
      <c r="E167" s="7">
        <f t="shared" ref="E167:E186" si="54">SUM(F167:J167)</f>
        <v>17866.669999999998</v>
      </c>
      <c r="F167" s="7">
        <f t="shared" ref="F167:J167" si="55">SUM(F168:F171)</f>
        <v>17866.669999999998</v>
      </c>
      <c r="G167" s="7">
        <f t="shared" si="55"/>
        <v>0</v>
      </c>
      <c r="H167" s="7">
        <f t="shared" si="55"/>
        <v>0</v>
      </c>
      <c r="I167" s="7">
        <f t="shared" si="55"/>
        <v>0</v>
      </c>
      <c r="J167" s="7">
        <f t="shared" si="55"/>
        <v>0</v>
      </c>
      <c r="K167" s="5"/>
      <c r="L167" s="65"/>
    </row>
    <row r="168" spans="1:12" ht="30" x14ac:dyDescent="0.2">
      <c r="A168" s="178"/>
      <c r="B168" s="180"/>
      <c r="C168" s="141" t="s">
        <v>1</v>
      </c>
      <c r="D168" s="182"/>
      <c r="E168" s="7">
        <f t="shared" si="54"/>
        <v>0</v>
      </c>
      <c r="F168" s="7">
        <v>0</v>
      </c>
      <c r="G168" s="7">
        <v>0</v>
      </c>
      <c r="H168" s="7">
        <v>0</v>
      </c>
      <c r="I168" s="7">
        <v>0</v>
      </c>
      <c r="J168" s="7">
        <v>0</v>
      </c>
      <c r="K168" s="5"/>
      <c r="L168" s="65"/>
    </row>
    <row r="169" spans="1:12" ht="30" x14ac:dyDescent="0.2">
      <c r="A169" s="178"/>
      <c r="B169" s="180"/>
      <c r="C169" s="141" t="s">
        <v>7</v>
      </c>
      <c r="D169" s="182"/>
      <c r="E169" s="7">
        <f t="shared" si="54"/>
        <v>5360</v>
      </c>
      <c r="F169" s="6">
        <v>5360</v>
      </c>
      <c r="G169" s="7">
        <v>0</v>
      </c>
      <c r="H169" s="7">
        <v>0</v>
      </c>
      <c r="I169" s="7">
        <v>0</v>
      </c>
      <c r="J169" s="7">
        <v>0</v>
      </c>
      <c r="K169" s="5"/>
      <c r="L169" s="65"/>
    </row>
    <row r="170" spans="1:12" ht="45" x14ac:dyDescent="0.2">
      <c r="A170" s="178"/>
      <c r="B170" s="180"/>
      <c r="C170" s="141" t="s">
        <v>16</v>
      </c>
      <c r="D170" s="182"/>
      <c r="E170" s="7">
        <f t="shared" si="54"/>
        <v>12506.67</v>
      </c>
      <c r="F170" s="6">
        <v>12506.67</v>
      </c>
      <c r="G170" s="7">
        <v>0</v>
      </c>
      <c r="H170" s="7">
        <v>0</v>
      </c>
      <c r="I170" s="7">
        <v>0</v>
      </c>
      <c r="J170" s="7">
        <v>0</v>
      </c>
      <c r="K170" s="5"/>
      <c r="L170" s="65"/>
    </row>
    <row r="171" spans="1:12" ht="30" x14ac:dyDescent="0.2">
      <c r="A171" s="178"/>
      <c r="B171" s="181"/>
      <c r="C171" s="141" t="s">
        <v>26</v>
      </c>
      <c r="D171" s="182"/>
      <c r="E171" s="7">
        <f t="shared" si="54"/>
        <v>0</v>
      </c>
      <c r="F171" s="7">
        <v>0</v>
      </c>
      <c r="G171" s="7">
        <v>0</v>
      </c>
      <c r="H171" s="7">
        <v>0</v>
      </c>
      <c r="I171" s="7">
        <v>0</v>
      </c>
      <c r="J171" s="7">
        <v>0</v>
      </c>
      <c r="K171" s="5"/>
      <c r="L171" s="65"/>
    </row>
    <row r="172" spans="1:12" ht="15" customHeight="1" x14ac:dyDescent="0.2">
      <c r="A172" s="178" t="s">
        <v>169</v>
      </c>
      <c r="B172" s="179" t="s">
        <v>225</v>
      </c>
      <c r="C172" s="141" t="s">
        <v>2</v>
      </c>
      <c r="D172" s="182" t="s">
        <v>38</v>
      </c>
      <c r="E172" s="7">
        <f t="shared" si="54"/>
        <v>0</v>
      </c>
      <c r="F172" s="7">
        <f t="shared" ref="F172:J172" si="56">SUM(F173:F176)</f>
        <v>0</v>
      </c>
      <c r="G172" s="7">
        <f t="shared" si="56"/>
        <v>0</v>
      </c>
      <c r="H172" s="7">
        <f t="shared" si="56"/>
        <v>0</v>
      </c>
      <c r="I172" s="7">
        <f t="shared" si="56"/>
        <v>0</v>
      </c>
      <c r="J172" s="7">
        <f t="shared" si="56"/>
        <v>0</v>
      </c>
      <c r="K172" s="5"/>
      <c r="L172" s="65"/>
    </row>
    <row r="173" spans="1:12" ht="30" x14ac:dyDescent="0.2">
      <c r="A173" s="178"/>
      <c r="B173" s="180"/>
      <c r="C173" s="141" t="s">
        <v>1</v>
      </c>
      <c r="D173" s="182"/>
      <c r="E173" s="7">
        <f t="shared" si="54"/>
        <v>0</v>
      </c>
      <c r="F173" s="7">
        <v>0</v>
      </c>
      <c r="G173" s="7">
        <v>0</v>
      </c>
      <c r="H173" s="7">
        <v>0</v>
      </c>
      <c r="I173" s="7">
        <v>0</v>
      </c>
      <c r="J173" s="7">
        <v>0</v>
      </c>
      <c r="K173" s="5"/>
      <c r="L173" s="65"/>
    </row>
    <row r="174" spans="1:12" ht="30" x14ac:dyDescent="0.2">
      <c r="A174" s="178"/>
      <c r="B174" s="180"/>
      <c r="C174" s="141" t="s">
        <v>7</v>
      </c>
      <c r="D174" s="182"/>
      <c r="E174" s="7">
        <f t="shared" si="54"/>
        <v>0</v>
      </c>
      <c r="F174" s="7">
        <v>0</v>
      </c>
      <c r="G174" s="7">
        <v>0</v>
      </c>
      <c r="H174" s="7">
        <v>0</v>
      </c>
      <c r="I174" s="7">
        <v>0</v>
      </c>
      <c r="J174" s="7">
        <v>0</v>
      </c>
      <c r="K174" s="5"/>
      <c r="L174" s="65"/>
    </row>
    <row r="175" spans="1:12" ht="45" x14ac:dyDescent="0.2">
      <c r="A175" s="178"/>
      <c r="B175" s="180"/>
      <c r="C175" s="141" t="s">
        <v>16</v>
      </c>
      <c r="D175" s="182"/>
      <c r="E175" s="7">
        <f t="shared" si="54"/>
        <v>0</v>
      </c>
      <c r="F175" s="7">
        <v>0</v>
      </c>
      <c r="G175" s="7">
        <v>0</v>
      </c>
      <c r="H175" s="7">
        <v>0</v>
      </c>
      <c r="I175" s="7">
        <v>0</v>
      </c>
      <c r="J175" s="7">
        <v>0</v>
      </c>
      <c r="K175" s="5"/>
      <c r="L175" s="65"/>
    </row>
    <row r="176" spans="1:12" ht="30" x14ac:dyDescent="0.2">
      <c r="A176" s="178"/>
      <c r="B176" s="181"/>
      <c r="C176" s="141" t="s">
        <v>26</v>
      </c>
      <c r="D176" s="182"/>
      <c r="E176" s="7">
        <f t="shared" si="54"/>
        <v>0</v>
      </c>
      <c r="F176" s="7">
        <v>0</v>
      </c>
      <c r="G176" s="7">
        <v>0</v>
      </c>
      <c r="H176" s="7">
        <v>0</v>
      </c>
      <c r="I176" s="7">
        <v>0</v>
      </c>
      <c r="J176" s="7">
        <v>0</v>
      </c>
      <c r="K176" s="5"/>
      <c r="L176" s="65"/>
    </row>
    <row r="177" spans="1:12" ht="15" customHeight="1" x14ac:dyDescent="0.2">
      <c r="A177" s="195" t="s">
        <v>274</v>
      </c>
      <c r="B177" s="179" t="s">
        <v>226</v>
      </c>
      <c r="C177" s="141" t="s">
        <v>2</v>
      </c>
      <c r="D177" s="182" t="s">
        <v>38</v>
      </c>
      <c r="E177" s="7">
        <f t="shared" si="54"/>
        <v>27777.78</v>
      </c>
      <c r="F177" s="7">
        <f t="shared" ref="F177:J177" si="57">SUM(F178:F181)</f>
        <v>0</v>
      </c>
      <c r="G177" s="7">
        <f t="shared" si="57"/>
        <v>27777.78</v>
      </c>
      <c r="H177" s="7">
        <f t="shared" si="57"/>
        <v>0</v>
      </c>
      <c r="I177" s="7">
        <f t="shared" si="57"/>
        <v>0</v>
      </c>
      <c r="J177" s="7">
        <f t="shared" si="57"/>
        <v>0</v>
      </c>
      <c r="K177" s="5"/>
      <c r="L177" s="65"/>
    </row>
    <row r="178" spans="1:12" ht="30" x14ac:dyDescent="0.2">
      <c r="A178" s="196"/>
      <c r="B178" s="180"/>
      <c r="C178" s="141" t="s">
        <v>1</v>
      </c>
      <c r="D178" s="182"/>
      <c r="E178" s="7">
        <f t="shared" si="54"/>
        <v>0</v>
      </c>
      <c r="F178" s="7">
        <v>0</v>
      </c>
      <c r="G178" s="7">
        <v>0</v>
      </c>
      <c r="H178" s="7">
        <v>0</v>
      </c>
      <c r="I178" s="7">
        <v>0</v>
      </c>
      <c r="J178" s="7">
        <v>0</v>
      </c>
      <c r="K178" s="5"/>
      <c r="L178" s="65"/>
    </row>
    <row r="179" spans="1:12" ht="30" x14ac:dyDescent="0.2">
      <c r="A179" s="196"/>
      <c r="B179" s="180"/>
      <c r="C179" s="141" t="s">
        <v>7</v>
      </c>
      <c r="D179" s="182"/>
      <c r="E179" s="7">
        <f t="shared" si="54"/>
        <v>27500</v>
      </c>
      <c r="F179" s="7">
        <v>0</v>
      </c>
      <c r="G179" s="7">
        <v>27500</v>
      </c>
      <c r="H179" s="7">
        <v>0</v>
      </c>
      <c r="I179" s="7">
        <v>0</v>
      </c>
      <c r="J179" s="7">
        <v>0</v>
      </c>
      <c r="K179" s="5"/>
      <c r="L179" s="65"/>
    </row>
    <row r="180" spans="1:12" ht="45" x14ac:dyDescent="0.2">
      <c r="A180" s="196"/>
      <c r="B180" s="180"/>
      <c r="C180" s="141" t="s">
        <v>16</v>
      </c>
      <c r="D180" s="182"/>
      <c r="E180" s="7">
        <f t="shared" si="54"/>
        <v>277.77999999999997</v>
      </c>
      <c r="F180" s="7">
        <v>0</v>
      </c>
      <c r="G180" s="7">
        <v>277.77999999999997</v>
      </c>
      <c r="H180" s="7">
        <v>0</v>
      </c>
      <c r="I180" s="7">
        <v>0</v>
      </c>
      <c r="J180" s="7">
        <v>0</v>
      </c>
      <c r="K180" s="5"/>
      <c r="L180" s="65"/>
    </row>
    <row r="181" spans="1:12" ht="30" x14ac:dyDescent="0.2">
      <c r="A181" s="197"/>
      <c r="B181" s="181"/>
      <c r="C181" s="141" t="s">
        <v>26</v>
      </c>
      <c r="D181" s="182"/>
      <c r="E181" s="7">
        <f t="shared" si="54"/>
        <v>0</v>
      </c>
      <c r="F181" s="7">
        <v>0</v>
      </c>
      <c r="G181" s="7">
        <v>0</v>
      </c>
      <c r="H181" s="7">
        <v>0</v>
      </c>
      <c r="I181" s="7">
        <v>0</v>
      </c>
      <c r="J181" s="7">
        <v>0</v>
      </c>
      <c r="K181" s="5"/>
      <c r="L181" s="65"/>
    </row>
    <row r="182" spans="1:12" ht="15" customHeight="1" x14ac:dyDescent="0.2">
      <c r="A182" s="178" t="s">
        <v>173</v>
      </c>
      <c r="B182" s="179" t="s">
        <v>227</v>
      </c>
      <c r="C182" s="141" t="s">
        <v>2</v>
      </c>
      <c r="D182" s="182" t="s">
        <v>38</v>
      </c>
      <c r="E182" s="7">
        <f t="shared" si="54"/>
        <v>16407.02</v>
      </c>
      <c r="F182" s="7">
        <f t="shared" ref="F182:J182" si="58">SUM(F183:F186)</f>
        <v>16407.02</v>
      </c>
      <c r="G182" s="7">
        <f t="shared" si="58"/>
        <v>0</v>
      </c>
      <c r="H182" s="7">
        <f t="shared" si="58"/>
        <v>0</v>
      </c>
      <c r="I182" s="7">
        <f t="shared" si="58"/>
        <v>0</v>
      </c>
      <c r="J182" s="7">
        <f t="shared" si="58"/>
        <v>0</v>
      </c>
      <c r="K182" s="5"/>
      <c r="L182" s="65"/>
    </row>
    <row r="183" spans="1:12" ht="30" x14ac:dyDescent="0.2">
      <c r="A183" s="178"/>
      <c r="B183" s="180"/>
      <c r="C183" s="141" t="s">
        <v>1</v>
      </c>
      <c r="D183" s="182"/>
      <c r="E183" s="7">
        <f t="shared" si="54"/>
        <v>0</v>
      </c>
      <c r="F183" s="7">
        <v>0</v>
      </c>
      <c r="G183" s="7">
        <v>0</v>
      </c>
      <c r="H183" s="7">
        <v>0</v>
      </c>
      <c r="I183" s="7">
        <v>0</v>
      </c>
      <c r="J183" s="7">
        <v>0</v>
      </c>
      <c r="K183" s="5"/>
      <c r="L183" s="65"/>
    </row>
    <row r="184" spans="1:12" ht="30" x14ac:dyDescent="0.2">
      <c r="A184" s="178"/>
      <c r="B184" s="180"/>
      <c r="C184" s="141" t="s">
        <v>7</v>
      </c>
      <c r="D184" s="182"/>
      <c r="E184" s="7">
        <f t="shared" si="54"/>
        <v>16242.94</v>
      </c>
      <c r="F184" s="7">
        <v>16242.94</v>
      </c>
      <c r="G184" s="7">
        <v>0</v>
      </c>
      <c r="H184" s="7">
        <v>0</v>
      </c>
      <c r="I184" s="7">
        <v>0</v>
      </c>
      <c r="J184" s="7">
        <v>0</v>
      </c>
      <c r="K184" s="5"/>
      <c r="L184" s="65"/>
    </row>
    <row r="185" spans="1:12" ht="45" x14ac:dyDescent="0.2">
      <c r="A185" s="178"/>
      <c r="B185" s="180"/>
      <c r="C185" s="141" t="s">
        <v>16</v>
      </c>
      <c r="D185" s="182"/>
      <c r="E185" s="7">
        <f t="shared" si="54"/>
        <v>164.08</v>
      </c>
      <c r="F185" s="7">
        <v>164.08</v>
      </c>
      <c r="G185" s="7">
        <v>0</v>
      </c>
      <c r="H185" s="7">
        <v>0</v>
      </c>
      <c r="I185" s="7">
        <v>0</v>
      </c>
      <c r="J185" s="7">
        <v>0</v>
      </c>
      <c r="K185" s="5"/>
      <c r="L185" s="65"/>
    </row>
    <row r="186" spans="1:12" ht="30" x14ac:dyDescent="0.2">
      <c r="A186" s="178"/>
      <c r="B186" s="181"/>
      <c r="C186" s="141" t="s">
        <v>26</v>
      </c>
      <c r="D186" s="182"/>
      <c r="E186" s="7">
        <f t="shared" si="54"/>
        <v>0</v>
      </c>
      <c r="F186" s="7">
        <v>0</v>
      </c>
      <c r="G186" s="7">
        <v>0</v>
      </c>
      <c r="H186" s="7">
        <v>0</v>
      </c>
      <c r="I186" s="7">
        <v>0</v>
      </c>
      <c r="J186" s="7">
        <v>0</v>
      </c>
      <c r="K186" s="5"/>
      <c r="L186" s="65"/>
    </row>
    <row r="187" spans="1:12" ht="15" customHeight="1" x14ac:dyDescent="0.2">
      <c r="A187" s="189" t="s">
        <v>223</v>
      </c>
      <c r="B187" s="179" t="s">
        <v>228</v>
      </c>
      <c r="C187" s="141" t="s">
        <v>222</v>
      </c>
      <c r="D187" s="182" t="s">
        <v>38</v>
      </c>
      <c r="E187" s="7">
        <f t="shared" si="50"/>
        <v>0</v>
      </c>
      <c r="F187" s="7">
        <f t="shared" ref="F187:J187" si="59">SUM(F188:F191)</f>
        <v>0</v>
      </c>
      <c r="G187" s="7">
        <f t="shared" si="59"/>
        <v>0</v>
      </c>
      <c r="H187" s="7">
        <f t="shared" si="59"/>
        <v>0</v>
      </c>
      <c r="I187" s="7">
        <f t="shared" si="59"/>
        <v>0</v>
      </c>
      <c r="J187" s="7">
        <f t="shared" si="59"/>
        <v>0</v>
      </c>
      <c r="K187" s="5"/>
      <c r="L187" s="65"/>
    </row>
    <row r="188" spans="1:12" ht="30" x14ac:dyDescent="0.2">
      <c r="A188" s="190"/>
      <c r="B188" s="180"/>
      <c r="C188" s="141" t="s">
        <v>1</v>
      </c>
      <c r="D188" s="182"/>
      <c r="E188" s="7">
        <f t="shared" si="50"/>
        <v>0</v>
      </c>
      <c r="F188" s="7">
        <v>0</v>
      </c>
      <c r="G188" s="7">
        <v>0</v>
      </c>
      <c r="H188" s="7">
        <v>0</v>
      </c>
      <c r="I188" s="7">
        <v>0</v>
      </c>
      <c r="J188" s="7">
        <v>0</v>
      </c>
      <c r="K188" s="5"/>
      <c r="L188" s="65"/>
    </row>
    <row r="189" spans="1:12" ht="30" x14ac:dyDescent="0.2">
      <c r="A189" s="190"/>
      <c r="B189" s="180"/>
      <c r="C189" s="141" t="s">
        <v>7</v>
      </c>
      <c r="D189" s="182"/>
      <c r="E189" s="7">
        <f t="shared" si="50"/>
        <v>0</v>
      </c>
      <c r="F189" s="7">
        <v>0</v>
      </c>
      <c r="G189" s="7">
        <v>0</v>
      </c>
      <c r="H189" s="7">
        <v>0</v>
      </c>
      <c r="I189" s="7">
        <v>0</v>
      </c>
      <c r="J189" s="7">
        <v>0</v>
      </c>
      <c r="K189" s="5"/>
      <c r="L189" s="65"/>
    </row>
    <row r="190" spans="1:12" ht="45" x14ac:dyDescent="0.2">
      <c r="A190" s="190"/>
      <c r="B190" s="180"/>
      <c r="C190" s="141" t="s">
        <v>16</v>
      </c>
      <c r="D190" s="182"/>
      <c r="E190" s="7">
        <f t="shared" si="50"/>
        <v>0</v>
      </c>
      <c r="F190" s="7">
        <v>0</v>
      </c>
      <c r="G190" s="7">
        <v>0</v>
      </c>
      <c r="H190" s="7">
        <v>0</v>
      </c>
      <c r="I190" s="7">
        <v>0</v>
      </c>
      <c r="J190" s="7">
        <v>0</v>
      </c>
      <c r="K190" s="5"/>
      <c r="L190" s="65"/>
    </row>
    <row r="191" spans="1:12" ht="30" x14ac:dyDescent="0.2">
      <c r="A191" s="191"/>
      <c r="B191" s="181"/>
      <c r="C191" s="141" t="s">
        <v>26</v>
      </c>
      <c r="D191" s="182"/>
      <c r="E191" s="7">
        <f t="shared" si="50"/>
        <v>0</v>
      </c>
      <c r="F191" s="7">
        <v>0</v>
      </c>
      <c r="G191" s="7">
        <v>0</v>
      </c>
      <c r="H191" s="7">
        <v>0</v>
      </c>
      <c r="I191" s="7">
        <v>0</v>
      </c>
      <c r="J191" s="7">
        <v>0</v>
      </c>
      <c r="K191" s="5"/>
      <c r="L191" s="65"/>
    </row>
    <row r="192" spans="1:12" ht="15" customHeight="1" x14ac:dyDescent="0.2">
      <c r="A192" s="189" t="s">
        <v>246</v>
      </c>
      <c r="B192" s="179" t="s">
        <v>247</v>
      </c>
      <c r="C192" s="141" t="s">
        <v>222</v>
      </c>
      <c r="D192" s="182" t="s">
        <v>38</v>
      </c>
      <c r="E192" s="7">
        <f t="shared" ref="E192:E196" si="60">SUM(F192:J192)</f>
        <v>25820.760000000002</v>
      </c>
      <c r="F192" s="7">
        <f t="shared" ref="F192:J192" si="61">SUM(F193:F196)</f>
        <v>5820.76</v>
      </c>
      <c r="G192" s="7">
        <f t="shared" si="61"/>
        <v>20000</v>
      </c>
      <c r="H192" s="7">
        <f t="shared" si="61"/>
        <v>0</v>
      </c>
      <c r="I192" s="7">
        <f t="shared" si="61"/>
        <v>0</v>
      </c>
      <c r="J192" s="7">
        <f t="shared" si="61"/>
        <v>0</v>
      </c>
      <c r="K192" s="5"/>
      <c r="L192" s="65"/>
    </row>
    <row r="193" spans="1:12" ht="30" x14ac:dyDescent="0.2">
      <c r="A193" s="190"/>
      <c r="B193" s="180"/>
      <c r="C193" s="141" t="s">
        <v>1</v>
      </c>
      <c r="D193" s="182"/>
      <c r="E193" s="7">
        <f t="shared" si="60"/>
        <v>0</v>
      </c>
      <c r="F193" s="7">
        <v>0</v>
      </c>
      <c r="G193" s="7">
        <v>0</v>
      </c>
      <c r="H193" s="7">
        <v>0</v>
      </c>
      <c r="I193" s="7">
        <v>0</v>
      </c>
      <c r="J193" s="7">
        <v>0</v>
      </c>
      <c r="K193" s="5"/>
      <c r="L193" s="65"/>
    </row>
    <row r="194" spans="1:12" ht="30" x14ac:dyDescent="0.2">
      <c r="A194" s="190"/>
      <c r="B194" s="180"/>
      <c r="C194" s="141" t="s">
        <v>7</v>
      </c>
      <c r="D194" s="182"/>
      <c r="E194" s="7">
        <f t="shared" si="60"/>
        <v>9702</v>
      </c>
      <c r="F194" s="69">
        <v>3702</v>
      </c>
      <c r="G194" s="69">
        <v>6000</v>
      </c>
      <c r="H194" s="7">
        <v>0</v>
      </c>
      <c r="I194" s="7">
        <v>0</v>
      </c>
      <c r="J194" s="7">
        <v>0</v>
      </c>
      <c r="K194" s="5"/>
      <c r="L194" s="65"/>
    </row>
    <row r="195" spans="1:12" ht="45" x14ac:dyDescent="0.2">
      <c r="A195" s="190"/>
      <c r="B195" s="180"/>
      <c r="C195" s="141" t="s">
        <v>16</v>
      </c>
      <c r="D195" s="182"/>
      <c r="E195" s="7">
        <f t="shared" si="60"/>
        <v>16118.76</v>
      </c>
      <c r="F195" s="69">
        <v>2118.7600000000002</v>
      </c>
      <c r="G195" s="69">
        <v>14000</v>
      </c>
      <c r="H195" s="7">
        <v>0</v>
      </c>
      <c r="I195" s="7">
        <v>0</v>
      </c>
      <c r="J195" s="7">
        <v>0</v>
      </c>
      <c r="K195" s="5"/>
      <c r="L195" s="65"/>
    </row>
    <row r="196" spans="1:12" ht="30" x14ac:dyDescent="0.2">
      <c r="A196" s="191"/>
      <c r="B196" s="181"/>
      <c r="C196" s="141" t="s">
        <v>26</v>
      </c>
      <c r="D196" s="182"/>
      <c r="E196" s="7">
        <f t="shared" si="60"/>
        <v>0</v>
      </c>
      <c r="F196" s="7">
        <v>0</v>
      </c>
      <c r="G196" s="7">
        <v>0</v>
      </c>
      <c r="H196" s="7">
        <v>0</v>
      </c>
      <c r="I196" s="7">
        <v>0</v>
      </c>
      <c r="J196" s="7">
        <v>0</v>
      </c>
      <c r="K196" s="5"/>
      <c r="L196" s="65"/>
    </row>
    <row r="197" spans="1:12" ht="15" customHeight="1" x14ac:dyDescent="0.2">
      <c r="A197" s="189" t="s">
        <v>275</v>
      </c>
      <c r="B197" s="179" t="s">
        <v>433</v>
      </c>
      <c r="C197" s="141" t="s">
        <v>222</v>
      </c>
      <c r="D197" s="182" t="s">
        <v>38</v>
      </c>
      <c r="E197" s="7">
        <f t="shared" ref="E197:E201" si="62">SUM(F197:J197)</f>
        <v>40404.050000000003</v>
      </c>
      <c r="F197" s="7">
        <f t="shared" ref="F197:J197" si="63">SUM(F198:F201)</f>
        <v>0</v>
      </c>
      <c r="G197" s="7">
        <f t="shared" si="63"/>
        <v>0</v>
      </c>
      <c r="H197" s="7">
        <f t="shared" si="63"/>
        <v>40404.050000000003</v>
      </c>
      <c r="I197" s="7">
        <f t="shared" si="63"/>
        <v>0</v>
      </c>
      <c r="J197" s="7">
        <f t="shared" si="63"/>
        <v>0</v>
      </c>
      <c r="K197" s="5"/>
      <c r="L197" s="65"/>
    </row>
    <row r="198" spans="1:12" ht="30" x14ac:dyDescent="0.2">
      <c r="A198" s="190"/>
      <c r="B198" s="180"/>
      <c r="C198" s="141" t="s">
        <v>1</v>
      </c>
      <c r="D198" s="182"/>
      <c r="E198" s="7">
        <f t="shared" si="62"/>
        <v>0</v>
      </c>
      <c r="F198" s="7">
        <v>0</v>
      </c>
      <c r="G198" s="7">
        <v>0</v>
      </c>
      <c r="H198" s="7">
        <v>0</v>
      </c>
      <c r="I198" s="7">
        <v>0</v>
      </c>
      <c r="J198" s="7">
        <v>0</v>
      </c>
      <c r="K198" s="5"/>
      <c r="L198" s="65"/>
    </row>
    <row r="199" spans="1:12" ht="30" x14ac:dyDescent="0.2">
      <c r="A199" s="190"/>
      <c r="B199" s="180"/>
      <c r="C199" s="141" t="s">
        <v>7</v>
      </c>
      <c r="D199" s="182"/>
      <c r="E199" s="7">
        <f t="shared" si="62"/>
        <v>40000</v>
      </c>
      <c r="F199" s="69">
        <v>0</v>
      </c>
      <c r="G199" s="69">
        <v>0</v>
      </c>
      <c r="H199" s="7">
        <v>40000</v>
      </c>
      <c r="I199" s="7">
        <v>0</v>
      </c>
      <c r="J199" s="7">
        <v>0</v>
      </c>
      <c r="K199" s="5"/>
      <c r="L199" s="65"/>
    </row>
    <row r="200" spans="1:12" ht="45" x14ac:dyDescent="0.2">
      <c r="A200" s="190"/>
      <c r="B200" s="180"/>
      <c r="C200" s="141" t="s">
        <v>16</v>
      </c>
      <c r="D200" s="182"/>
      <c r="E200" s="7">
        <f t="shared" si="62"/>
        <v>404.05</v>
      </c>
      <c r="F200" s="69">
        <v>0</v>
      </c>
      <c r="G200" s="69">
        <v>0</v>
      </c>
      <c r="H200" s="7">
        <v>404.05</v>
      </c>
      <c r="I200" s="7">
        <v>0</v>
      </c>
      <c r="J200" s="7">
        <v>0</v>
      </c>
      <c r="K200" s="5"/>
      <c r="L200" s="65"/>
    </row>
    <row r="201" spans="1:12" ht="30" x14ac:dyDescent="0.2">
      <c r="A201" s="191"/>
      <c r="B201" s="181"/>
      <c r="C201" s="141" t="s">
        <v>26</v>
      </c>
      <c r="D201" s="182"/>
      <c r="E201" s="7">
        <f t="shared" si="62"/>
        <v>0</v>
      </c>
      <c r="F201" s="7">
        <v>0</v>
      </c>
      <c r="G201" s="7">
        <v>0</v>
      </c>
      <c r="H201" s="7">
        <v>0</v>
      </c>
      <c r="I201" s="7">
        <v>0</v>
      </c>
      <c r="J201" s="7">
        <v>0</v>
      </c>
      <c r="K201" s="5"/>
      <c r="L201" s="65"/>
    </row>
    <row r="202" spans="1:12" ht="15" customHeight="1" x14ac:dyDescent="0.2">
      <c r="A202" s="189" t="s">
        <v>447</v>
      </c>
      <c r="B202" s="179" t="s">
        <v>238</v>
      </c>
      <c r="C202" s="141" t="s">
        <v>222</v>
      </c>
      <c r="D202" s="182" t="s">
        <v>38</v>
      </c>
      <c r="E202" s="7">
        <f t="shared" ref="E202:E206" si="64">SUM(F202:J202)</f>
        <v>0</v>
      </c>
      <c r="F202" s="7">
        <f t="shared" ref="F202:J202" si="65">SUM(F203:F206)</f>
        <v>0</v>
      </c>
      <c r="G202" s="7">
        <f t="shared" si="65"/>
        <v>0</v>
      </c>
      <c r="H202" s="7">
        <f t="shared" si="65"/>
        <v>0</v>
      </c>
      <c r="I202" s="7">
        <f t="shared" si="65"/>
        <v>0</v>
      </c>
      <c r="J202" s="7">
        <f t="shared" si="65"/>
        <v>0</v>
      </c>
      <c r="K202" s="5"/>
      <c r="L202" s="65"/>
    </row>
    <row r="203" spans="1:12" ht="30" x14ac:dyDescent="0.2">
      <c r="A203" s="190"/>
      <c r="B203" s="180"/>
      <c r="C203" s="141" t="s">
        <v>1</v>
      </c>
      <c r="D203" s="182"/>
      <c r="E203" s="7">
        <f t="shared" si="64"/>
        <v>0</v>
      </c>
      <c r="F203" s="7">
        <v>0</v>
      </c>
      <c r="G203" s="69">
        <v>0</v>
      </c>
      <c r="H203" s="7">
        <v>0</v>
      </c>
      <c r="I203" s="7">
        <v>0</v>
      </c>
      <c r="J203" s="7">
        <v>0</v>
      </c>
      <c r="K203" s="5"/>
      <c r="L203" s="65"/>
    </row>
    <row r="204" spans="1:12" ht="30" x14ac:dyDescent="0.2">
      <c r="A204" s="190"/>
      <c r="B204" s="180"/>
      <c r="C204" s="141" t="s">
        <v>7</v>
      </c>
      <c r="D204" s="182"/>
      <c r="E204" s="7">
        <f t="shared" si="64"/>
        <v>0</v>
      </c>
      <c r="F204" s="7">
        <v>0</v>
      </c>
      <c r="G204" s="69">
        <v>0</v>
      </c>
      <c r="H204" s="7">
        <v>0</v>
      </c>
      <c r="I204" s="7">
        <v>0</v>
      </c>
      <c r="J204" s="7">
        <v>0</v>
      </c>
      <c r="K204" s="5"/>
      <c r="L204" s="65"/>
    </row>
    <row r="205" spans="1:12" ht="45" x14ac:dyDescent="0.2">
      <c r="A205" s="190"/>
      <c r="B205" s="180"/>
      <c r="C205" s="141" t="s">
        <v>16</v>
      </c>
      <c r="D205" s="182"/>
      <c r="E205" s="7">
        <f t="shared" si="64"/>
        <v>0</v>
      </c>
      <c r="F205" s="7">
        <v>0</v>
      </c>
      <c r="G205" s="69">
        <v>0</v>
      </c>
      <c r="H205" s="7">
        <v>0</v>
      </c>
      <c r="I205" s="7">
        <v>0</v>
      </c>
      <c r="J205" s="7">
        <v>0</v>
      </c>
      <c r="K205" s="5"/>
      <c r="L205" s="65"/>
    </row>
    <row r="206" spans="1:12" ht="30" x14ac:dyDescent="0.2">
      <c r="A206" s="191"/>
      <c r="B206" s="181"/>
      <c r="C206" s="141" t="s">
        <v>26</v>
      </c>
      <c r="D206" s="182"/>
      <c r="E206" s="7">
        <f t="shared" si="64"/>
        <v>0</v>
      </c>
      <c r="F206" s="7">
        <v>0</v>
      </c>
      <c r="G206" s="69">
        <v>0</v>
      </c>
      <c r="H206" s="7">
        <v>0</v>
      </c>
      <c r="I206" s="7">
        <v>0</v>
      </c>
      <c r="J206" s="7">
        <v>0</v>
      </c>
      <c r="K206" s="5"/>
      <c r="L206" s="65"/>
    </row>
    <row r="207" spans="1:12" ht="15.75" customHeight="1" x14ac:dyDescent="0.2">
      <c r="A207" s="53"/>
      <c r="B207" s="186" t="s">
        <v>125</v>
      </c>
      <c r="C207" s="187"/>
      <c r="D207" s="187"/>
      <c r="E207" s="187"/>
      <c r="F207" s="187"/>
      <c r="G207" s="187"/>
      <c r="H207" s="187"/>
      <c r="I207" s="187"/>
      <c r="J207" s="187"/>
      <c r="K207" s="188"/>
      <c r="L207" s="63"/>
    </row>
    <row r="208" spans="1:12" ht="75" x14ac:dyDescent="0.2">
      <c r="A208" s="139" t="s">
        <v>6</v>
      </c>
      <c r="B208" s="14" t="s">
        <v>199</v>
      </c>
      <c r="C208" s="141"/>
      <c r="D208" s="141"/>
      <c r="E208" s="141"/>
      <c r="F208" s="7"/>
      <c r="G208" s="7"/>
      <c r="H208" s="141"/>
      <c r="I208" s="141"/>
      <c r="J208" s="141"/>
      <c r="K208" s="141"/>
      <c r="L208" s="64"/>
    </row>
    <row r="209" spans="1:15" ht="15" customHeight="1" x14ac:dyDescent="0.2">
      <c r="A209" s="178" t="s">
        <v>153</v>
      </c>
      <c r="B209" s="179" t="s">
        <v>214</v>
      </c>
      <c r="C209" s="141" t="s">
        <v>2</v>
      </c>
      <c r="D209" s="182" t="s">
        <v>38</v>
      </c>
      <c r="E209" s="7">
        <f t="shared" ref="E209:J209" si="66">SUM(E210:E213)</f>
        <v>515216.6</v>
      </c>
      <c r="F209" s="7">
        <f t="shared" si="66"/>
        <v>241801</v>
      </c>
      <c r="G209" s="7">
        <f t="shared" si="66"/>
        <v>273415.59999999998</v>
      </c>
      <c r="H209" s="7">
        <f t="shared" si="66"/>
        <v>0</v>
      </c>
      <c r="I209" s="7">
        <f t="shared" si="66"/>
        <v>0</v>
      </c>
      <c r="J209" s="7">
        <f t="shared" si="66"/>
        <v>0</v>
      </c>
      <c r="K209" s="5"/>
      <c r="L209" s="65"/>
    </row>
    <row r="210" spans="1:15" ht="34.5" customHeight="1" x14ac:dyDescent="0.2">
      <c r="A210" s="178"/>
      <c r="B210" s="180"/>
      <c r="C210" s="141" t="s">
        <v>1</v>
      </c>
      <c r="D210" s="182"/>
      <c r="E210" s="7">
        <f t="shared" ref="E210:E278" si="67">SUM(F210:J210)</f>
        <v>0</v>
      </c>
      <c r="F210" s="6">
        <v>0</v>
      </c>
      <c r="G210" s="6">
        <v>0</v>
      </c>
      <c r="H210" s="6">
        <v>0</v>
      </c>
      <c r="I210" s="6">
        <v>0</v>
      </c>
      <c r="J210" s="6">
        <v>0</v>
      </c>
      <c r="K210" s="5"/>
      <c r="L210" s="65"/>
    </row>
    <row r="211" spans="1:15" ht="30" x14ac:dyDescent="0.2">
      <c r="A211" s="178"/>
      <c r="B211" s="180"/>
      <c r="C211" s="141" t="s">
        <v>7</v>
      </c>
      <c r="D211" s="182"/>
      <c r="E211" s="7">
        <f t="shared" si="67"/>
        <v>0</v>
      </c>
      <c r="F211" s="6">
        <v>0</v>
      </c>
      <c r="G211" s="6">
        <v>0</v>
      </c>
      <c r="H211" s="6">
        <v>0</v>
      </c>
      <c r="I211" s="6">
        <v>0</v>
      </c>
      <c r="J211" s="6">
        <v>0</v>
      </c>
      <c r="K211" s="5"/>
      <c r="L211" s="65"/>
    </row>
    <row r="212" spans="1:15" ht="45" x14ac:dyDescent="0.2">
      <c r="A212" s="178"/>
      <c r="B212" s="180"/>
      <c r="C212" s="141" t="s">
        <v>16</v>
      </c>
      <c r="D212" s="182"/>
      <c r="E212" s="7">
        <f t="shared" si="67"/>
        <v>515216.6</v>
      </c>
      <c r="F212" s="6">
        <v>241801</v>
      </c>
      <c r="G212" s="6">
        <v>273415.59999999998</v>
      </c>
      <c r="H212" s="6">
        <v>0</v>
      </c>
      <c r="I212" s="6">
        <v>0</v>
      </c>
      <c r="J212" s="6">
        <v>0</v>
      </c>
      <c r="K212" s="5"/>
      <c r="L212" s="65"/>
    </row>
    <row r="213" spans="1:15" ht="30" x14ac:dyDescent="0.2">
      <c r="A213" s="178"/>
      <c r="B213" s="181"/>
      <c r="C213" s="141" t="s">
        <v>26</v>
      </c>
      <c r="D213" s="182"/>
      <c r="E213" s="7">
        <f t="shared" si="67"/>
        <v>0</v>
      </c>
      <c r="F213" s="6">
        <v>0</v>
      </c>
      <c r="G213" s="6">
        <v>0</v>
      </c>
      <c r="H213" s="6">
        <v>0</v>
      </c>
      <c r="I213" s="6">
        <v>0</v>
      </c>
      <c r="J213" s="6">
        <v>0</v>
      </c>
      <c r="K213" s="5"/>
      <c r="L213" s="65"/>
    </row>
    <row r="214" spans="1:15" ht="18.75" customHeight="1" x14ac:dyDescent="0.2">
      <c r="A214" s="178" t="s">
        <v>155</v>
      </c>
      <c r="B214" s="179" t="s">
        <v>201</v>
      </c>
      <c r="C214" s="141" t="s">
        <v>2</v>
      </c>
      <c r="D214" s="182" t="s">
        <v>38</v>
      </c>
      <c r="E214" s="7">
        <f t="shared" si="67"/>
        <v>362284.5</v>
      </c>
      <c r="F214" s="7">
        <f t="shared" ref="F214:J214" si="68">SUM(F215:F218)</f>
        <v>171015.5</v>
      </c>
      <c r="G214" s="7">
        <f t="shared" si="68"/>
        <v>191269</v>
      </c>
      <c r="H214" s="7">
        <f t="shared" si="68"/>
        <v>0</v>
      </c>
      <c r="I214" s="7">
        <f t="shared" si="68"/>
        <v>0</v>
      </c>
      <c r="J214" s="7">
        <f t="shared" si="68"/>
        <v>0</v>
      </c>
      <c r="K214" s="5"/>
      <c r="L214" s="65"/>
    </row>
    <row r="215" spans="1:15" ht="30" x14ac:dyDescent="0.2">
      <c r="A215" s="178"/>
      <c r="B215" s="180"/>
      <c r="C215" s="141" t="s">
        <v>1</v>
      </c>
      <c r="D215" s="182"/>
      <c r="E215" s="7">
        <f t="shared" si="67"/>
        <v>0</v>
      </c>
      <c r="F215" s="6">
        <v>0</v>
      </c>
      <c r="G215" s="6">
        <v>0</v>
      </c>
      <c r="H215" s="6">
        <v>0</v>
      </c>
      <c r="I215" s="6">
        <v>0</v>
      </c>
      <c r="J215" s="6">
        <v>0</v>
      </c>
      <c r="K215" s="5"/>
      <c r="L215" s="65"/>
    </row>
    <row r="216" spans="1:15" ht="30" x14ac:dyDescent="0.2">
      <c r="A216" s="178"/>
      <c r="B216" s="180"/>
      <c r="C216" s="141" t="s">
        <v>7</v>
      </c>
      <c r="D216" s="182"/>
      <c r="E216" s="7">
        <f t="shared" si="67"/>
        <v>0</v>
      </c>
      <c r="F216" s="6">
        <v>0</v>
      </c>
      <c r="G216" s="6">
        <v>0</v>
      </c>
      <c r="H216" s="6">
        <v>0</v>
      </c>
      <c r="I216" s="6">
        <v>0</v>
      </c>
      <c r="J216" s="6">
        <v>0</v>
      </c>
      <c r="K216" s="5"/>
      <c r="L216" s="65"/>
    </row>
    <row r="217" spans="1:15" ht="45" x14ac:dyDescent="0.2">
      <c r="A217" s="178"/>
      <c r="B217" s="180"/>
      <c r="C217" s="141" t="s">
        <v>16</v>
      </c>
      <c r="D217" s="182"/>
      <c r="E217" s="7">
        <f t="shared" si="67"/>
        <v>362284.5</v>
      </c>
      <c r="F217" s="6">
        <v>171015.5</v>
      </c>
      <c r="G217" s="6">
        <v>191269</v>
      </c>
      <c r="H217" s="6">
        <v>0</v>
      </c>
      <c r="I217" s="6">
        <v>0</v>
      </c>
      <c r="J217" s="6">
        <v>0</v>
      </c>
      <c r="K217" s="5"/>
      <c r="L217" s="65"/>
      <c r="O217" s="15"/>
    </row>
    <row r="218" spans="1:15" ht="30" x14ac:dyDescent="0.2">
      <c r="A218" s="178"/>
      <c r="B218" s="181"/>
      <c r="C218" s="141" t="s">
        <v>26</v>
      </c>
      <c r="D218" s="182"/>
      <c r="E218" s="7">
        <f t="shared" si="67"/>
        <v>0</v>
      </c>
      <c r="F218" s="6">
        <v>0</v>
      </c>
      <c r="G218" s="6">
        <v>0</v>
      </c>
      <c r="H218" s="6">
        <v>0</v>
      </c>
      <c r="I218" s="6">
        <v>0</v>
      </c>
      <c r="J218" s="6">
        <v>0</v>
      </c>
      <c r="K218" s="5"/>
      <c r="L218" s="65"/>
    </row>
    <row r="219" spans="1:15" ht="15" customHeight="1" x14ac:dyDescent="0.2">
      <c r="A219" s="178" t="s">
        <v>152</v>
      </c>
      <c r="B219" s="179" t="s">
        <v>202</v>
      </c>
      <c r="C219" s="141" t="s">
        <v>2</v>
      </c>
      <c r="D219" s="182" t="s">
        <v>38</v>
      </c>
      <c r="E219" s="7">
        <f t="shared" si="67"/>
        <v>29644.5</v>
      </c>
      <c r="F219" s="7">
        <f t="shared" ref="F219:J219" si="69">SUM(F220:F223)</f>
        <v>15000</v>
      </c>
      <c r="G219" s="7">
        <f t="shared" si="69"/>
        <v>14644.5</v>
      </c>
      <c r="H219" s="7">
        <f t="shared" si="69"/>
        <v>0</v>
      </c>
      <c r="I219" s="7">
        <f t="shared" si="69"/>
        <v>0</v>
      </c>
      <c r="J219" s="7">
        <f t="shared" si="69"/>
        <v>0</v>
      </c>
      <c r="K219" s="5"/>
      <c r="L219" s="65"/>
    </row>
    <row r="220" spans="1:15" ht="30" x14ac:dyDescent="0.2">
      <c r="A220" s="178"/>
      <c r="B220" s="180"/>
      <c r="C220" s="141" t="s">
        <v>1</v>
      </c>
      <c r="D220" s="182"/>
      <c r="E220" s="7">
        <f t="shared" si="67"/>
        <v>0</v>
      </c>
      <c r="F220" s="6">
        <v>0</v>
      </c>
      <c r="G220" s="6">
        <v>0</v>
      </c>
      <c r="H220" s="6">
        <v>0</v>
      </c>
      <c r="I220" s="6">
        <v>0</v>
      </c>
      <c r="J220" s="6">
        <v>0</v>
      </c>
      <c r="K220" s="5"/>
      <c r="L220" s="65"/>
    </row>
    <row r="221" spans="1:15" ht="30" x14ac:dyDescent="0.2">
      <c r="A221" s="178"/>
      <c r="B221" s="180"/>
      <c r="C221" s="141" t="s">
        <v>7</v>
      </c>
      <c r="D221" s="182"/>
      <c r="E221" s="7">
        <f t="shared" si="67"/>
        <v>0</v>
      </c>
      <c r="F221" s="6">
        <v>0</v>
      </c>
      <c r="G221" s="6">
        <v>0</v>
      </c>
      <c r="H221" s="6">
        <v>0</v>
      </c>
      <c r="I221" s="6">
        <v>0</v>
      </c>
      <c r="J221" s="6">
        <v>0</v>
      </c>
      <c r="K221" s="5"/>
      <c r="L221" s="65"/>
    </row>
    <row r="222" spans="1:15" ht="45" x14ac:dyDescent="0.2">
      <c r="A222" s="178"/>
      <c r="B222" s="180"/>
      <c r="C222" s="141" t="s">
        <v>16</v>
      </c>
      <c r="D222" s="182"/>
      <c r="E222" s="7">
        <f t="shared" si="67"/>
        <v>29644.5</v>
      </c>
      <c r="F222" s="6">
        <v>15000</v>
      </c>
      <c r="G222" s="6">
        <v>14644.5</v>
      </c>
      <c r="H222" s="6">
        <v>0</v>
      </c>
      <c r="I222" s="6">
        <v>0</v>
      </c>
      <c r="J222" s="6">
        <v>0</v>
      </c>
      <c r="K222" s="5"/>
      <c r="L222" s="65"/>
    </row>
    <row r="223" spans="1:15" ht="30" x14ac:dyDescent="0.2">
      <c r="A223" s="178"/>
      <c r="B223" s="181"/>
      <c r="C223" s="141" t="s">
        <v>26</v>
      </c>
      <c r="D223" s="182"/>
      <c r="E223" s="7">
        <f t="shared" si="67"/>
        <v>0</v>
      </c>
      <c r="F223" s="6">
        <v>0</v>
      </c>
      <c r="G223" s="6">
        <v>0</v>
      </c>
      <c r="H223" s="6">
        <v>0</v>
      </c>
      <c r="I223" s="6">
        <v>0</v>
      </c>
      <c r="J223" s="6">
        <v>0</v>
      </c>
      <c r="K223" s="5"/>
      <c r="L223" s="65"/>
    </row>
    <row r="224" spans="1:15" ht="15" customHeight="1" x14ac:dyDescent="0.2">
      <c r="A224" s="178" t="s">
        <v>152</v>
      </c>
      <c r="B224" s="179" t="s">
        <v>263</v>
      </c>
      <c r="C224" s="141" t="s">
        <v>2</v>
      </c>
      <c r="D224" s="182" t="s">
        <v>38</v>
      </c>
      <c r="E224" s="7">
        <f t="shared" ref="E224:E233" si="70">SUM(F224:J224)</f>
        <v>0</v>
      </c>
      <c r="F224" s="7">
        <f t="shared" ref="F224:J224" si="71">SUM(F225:F228)</f>
        <v>0</v>
      </c>
      <c r="G224" s="7">
        <f t="shared" si="71"/>
        <v>0</v>
      </c>
      <c r="H224" s="7">
        <f t="shared" si="71"/>
        <v>0</v>
      </c>
      <c r="I224" s="7">
        <f t="shared" si="71"/>
        <v>0</v>
      </c>
      <c r="J224" s="7">
        <f t="shared" si="71"/>
        <v>0</v>
      </c>
      <c r="K224" s="5"/>
      <c r="L224" s="65"/>
    </row>
    <row r="225" spans="1:12" ht="30" x14ac:dyDescent="0.2">
      <c r="A225" s="178"/>
      <c r="B225" s="180"/>
      <c r="C225" s="141" t="s">
        <v>1</v>
      </c>
      <c r="D225" s="182"/>
      <c r="E225" s="7">
        <f t="shared" si="70"/>
        <v>0</v>
      </c>
      <c r="F225" s="6">
        <v>0</v>
      </c>
      <c r="G225" s="6">
        <v>0</v>
      </c>
      <c r="H225" s="6">
        <v>0</v>
      </c>
      <c r="I225" s="6">
        <v>0</v>
      </c>
      <c r="J225" s="6">
        <v>0</v>
      </c>
      <c r="K225" s="5"/>
      <c r="L225" s="65"/>
    </row>
    <row r="226" spans="1:12" ht="30" x14ac:dyDescent="0.2">
      <c r="A226" s="178"/>
      <c r="B226" s="180"/>
      <c r="C226" s="141" t="s">
        <v>7</v>
      </c>
      <c r="D226" s="182"/>
      <c r="E226" s="7">
        <f t="shared" si="70"/>
        <v>0</v>
      </c>
      <c r="F226" s="6">
        <v>0</v>
      </c>
      <c r="G226" s="6">
        <v>0</v>
      </c>
      <c r="H226" s="6">
        <v>0</v>
      </c>
      <c r="I226" s="6">
        <v>0</v>
      </c>
      <c r="J226" s="6">
        <v>0</v>
      </c>
      <c r="K226" s="5"/>
      <c r="L226" s="65"/>
    </row>
    <row r="227" spans="1:12" ht="45" x14ac:dyDescent="0.2">
      <c r="A227" s="178"/>
      <c r="B227" s="180"/>
      <c r="C227" s="141" t="s">
        <v>16</v>
      </c>
      <c r="D227" s="182"/>
      <c r="E227" s="7">
        <f t="shared" si="70"/>
        <v>0</v>
      </c>
      <c r="F227" s="6">
        <v>0</v>
      </c>
      <c r="G227" s="6">
        <v>0</v>
      </c>
      <c r="H227" s="6">
        <v>0</v>
      </c>
      <c r="I227" s="6">
        <v>0</v>
      </c>
      <c r="J227" s="6">
        <v>0</v>
      </c>
      <c r="K227" s="5"/>
      <c r="L227" s="65"/>
    </row>
    <row r="228" spans="1:12" ht="30" x14ac:dyDescent="0.2">
      <c r="A228" s="178"/>
      <c r="B228" s="181"/>
      <c r="C228" s="141" t="s">
        <v>26</v>
      </c>
      <c r="D228" s="182"/>
      <c r="E228" s="7">
        <f t="shared" si="70"/>
        <v>0</v>
      </c>
      <c r="F228" s="6">
        <v>0</v>
      </c>
      <c r="G228" s="6">
        <v>0</v>
      </c>
      <c r="H228" s="6">
        <v>0</v>
      </c>
      <c r="I228" s="6">
        <v>0</v>
      </c>
      <c r="J228" s="6">
        <v>0</v>
      </c>
      <c r="K228" s="5"/>
      <c r="L228" s="65"/>
    </row>
    <row r="229" spans="1:12" ht="15" customHeight="1" x14ac:dyDescent="0.2">
      <c r="A229" s="178" t="s">
        <v>154</v>
      </c>
      <c r="B229" s="179" t="s">
        <v>264</v>
      </c>
      <c r="C229" s="141" t="s">
        <v>2</v>
      </c>
      <c r="D229" s="182" t="s">
        <v>38</v>
      </c>
      <c r="E229" s="7">
        <f t="shared" si="70"/>
        <v>0</v>
      </c>
      <c r="F229" s="7">
        <f t="shared" ref="F229:J229" si="72">SUM(F230:F233)</f>
        <v>0</v>
      </c>
      <c r="G229" s="7">
        <f t="shared" si="72"/>
        <v>0</v>
      </c>
      <c r="H229" s="7">
        <f t="shared" si="72"/>
        <v>0</v>
      </c>
      <c r="I229" s="7">
        <f t="shared" si="72"/>
        <v>0</v>
      </c>
      <c r="J229" s="7">
        <f t="shared" si="72"/>
        <v>0</v>
      </c>
      <c r="K229" s="5"/>
      <c r="L229" s="65"/>
    </row>
    <row r="230" spans="1:12" ht="30" x14ac:dyDescent="0.2">
      <c r="A230" s="178"/>
      <c r="B230" s="180"/>
      <c r="C230" s="141" t="s">
        <v>1</v>
      </c>
      <c r="D230" s="182"/>
      <c r="E230" s="7">
        <f t="shared" si="70"/>
        <v>0</v>
      </c>
      <c r="F230" s="6">
        <v>0</v>
      </c>
      <c r="G230" s="6">
        <v>0</v>
      </c>
      <c r="H230" s="6">
        <v>0</v>
      </c>
      <c r="I230" s="6">
        <v>0</v>
      </c>
      <c r="J230" s="6">
        <v>0</v>
      </c>
      <c r="K230" s="5"/>
      <c r="L230" s="65"/>
    </row>
    <row r="231" spans="1:12" ht="30" x14ac:dyDescent="0.2">
      <c r="A231" s="178"/>
      <c r="B231" s="180"/>
      <c r="C231" s="141" t="s">
        <v>7</v>
      </c>
      <c r="D231" s="182"/>
      <c r="E231" s="7">
        <f t="shared" si="70"/>
        <v>0</v>
      </c>
      <c r="F231" s="6">
        <v>0</v>
      </c>
      <c r="G231" s="6">
        <v>0</v>
      </c>
      <c r="H231" s="6">
        <v>0</v>
      </c>
      <c r="I231" s="6">
        <v>0</v>
      </c>
      <c r="J231" s="6">
        <v>0</v>
      </c>
      <c r="K231" s="5"/>
      <c r="L231" s="65"/>
    </row>
    <row r="232" spans="1:12" ht="45" x14ac:dyDescent="0.2">
      <c r="A232" s="178"/>
      <c r="B232" s="180"/>
      <c r="C232" s="141" t="s">
        <v>16</v>
      </c>
      <c r="D232" s="182"/>
      <c r="E232" s="7">
        <f t="shared" si="70"/>
        <v>0</v>
      </c>
      <c r="F232" s="6">
        <v>0</v>
      </c>
      <c r="G232" s="6">
        <v>0</v>
      </c>
      <c r="H232" s="6">
        <v>0</v>
      </c>
      <c r="I232" s="6">
        <v>0</v>
      </c>
      <c r="J232" s="6">
        <v>0</v>
      </c>
      <c r="K232" s="5"/>
      <c r="L232" s="65"/>
    </row>
    <row r="233" spans="1:12" ht="30" x14ac:dyDescent="0.2">
      <c r="A233" s="178"/>
      <c r="B233" s="181"/>
      <c r="C233" s="141" t="s">
        <v>26</v>
      </c>
      <c r="D233" s="182"/>
      <c r="E233" s="7">
        <f t="shared" si="70"/>
        <v>0</v>
      </c>
      <c r="F233" s="6">
        <v>0</v>
      </c>
      <c r="G233" s="6">
        <v>0</v>
      </c>
      <c r="H233" s="6">
        <v>0</v>
      </c>
      <c r="I233" s="6">
        <v>0</v>
      </c>
      <c r="J233" s="6">
        <v>0</v>
      </c>
      <c r="K233" s="5"/>
      <c r="L233" s="65"/>
    </row>
    <row r="234" spans="1:12" ht="15" customHeight="1" x14ac:dyDescent="0.2">
      <c r="A234" s="178" t="s">
        <v>163</v>
      </c>
      <c r="B234" s="179" t="s">
        <v>266</v>
      </c>
      <c r="C234" s="141" t="s">
        <v>2</v>
      </c>
      <c r="D234" s="182" t="s">
        <v>38</v>
      </c>
      <c r="E234" s="7">
        <f t="shared" ref="E234:E238" si="73">SUM(F234:J234)</f>
        <v>0</v>
      </c>
      <c r="F234" s="7">
        <f t="shared" ref="F234:J234" si="74">SUM(F235:F238)</f>
        <v>0</v>
      </c>
      <c r="G234" s="7">
        <f t="shared" si="74"/>
        <v>0</v>
      </c>
      <c r="H234" s="7">
        <f t="shared" si="74"/>
        <v>0</v>
      </c>
      <c r="I234" s="7">
        <f t="shared" si="74"/>
        <v>0</v>
      </c>
      <c r="J234" s="7">
        <f t="shared" si="74"/>
        <v>0</v>
      </c>
      <c r="K234" s="5"/>
      <c r="L234" s="65"/>
    </row>
    <row r="235" spans="1:12" ht="30" x14ac:dyDescent="0.2">
      <c r="A235" s="178"/>
      <c r="B235" s="180"/>
      <c r="C235" s="141" t="s">
        <v>1</v>
      </c>
      <c r="D235" s="182"/>
      <c r="E235" s="7">
        <f t="shared" si="73"/>
        <v>0</v>
      </c>
      <c r="F235" s="6">
        <v>0</v>
      </c>
      <c r="G235" s="6">
        <v>0</v>
      </c>
      <c r="H235" s="6">
        <v>0</v>
      </c>
      <c r="I235" s="6">
        <v>0</v>
      </c>
      <c r="J235" s="6">
        <v>0</v>
      </c>
      <c r="K235" s="5"/>
      <c r="L235" s="65"/>
    </row>
    <row r="236" spans="1:12" ht="30" x14ac:dyDescent="0.2">
      <c r="A236" s="178"/>
      <c r="B236" s="180"/>
      <c r="C236" s="141" t="s">
        <v>7</v>
      </c>
      <c r="D236" s="182"/>
      <c r="E236" s="7">
        <f t="shared" si="73"/>
        <v>0</v>
      </c>
      <c r="F236" s="6">
        <v>0</v>
      </c>
      <c r="G236" s="6">
        <v>0</v>
      </c>
      <c r="H236" s="6">
        <v>0</v>
      </c>
      <c r="I236" s="6">
        <v>0</v>
      </c>
      <c r="J236" s="6">
        <v>0</v>
      </c>
      <c r="K236" s="5"/>
      <c r="L236" s="65"/>
    </row>
    <row r="237" spans="1:12" ht="45" x14ac:dyDescent="0.2">
      <c r="A237" s="178"/>
      <c r="B237" s="180"/>
      <c r="C237" s="141" t="s">
        <v>16</v>
      </c>
      <c r="D237" s="182"/>
      <c r="E237" s="7">
        <f t="shared" si="73"/>
        <v>0</v>
      </c>
      <c r="F237" s="6">
        <v>0</v>
      </c>
      <c r="G237" s="6">
        <v>0</v>
      </c>
      <c r="H237" s="6">
        <v>0</v>
      </c>
      <c r="I237" s="6">
        <v>0</v>
      </c>
      <c r="J237" s="6">
        <v>0</v>
      </c>
      <c r="K237" s="5"/>
      <c r="L237" s="65"/>
    </row>
    <row r="238" spans="1:12" ht="30" x14ac:dyDescent="0.2">
      <c r="A238" s="178"/>
      <c r="B238" s="181"/>
      <c r="C238" s="141" t="s">
        <v>26</v>
      </c>
      <c r="D238" s="182"/>
      <c r="E238" s="7">
        <f t="shared" si="73"/>
        <v>0</v>
      </c>
      <c r="F238" s="6">
        <v>0</v>
      </c>
      <c r="G238" s="6">
        <v>0</v>
      </c>
      <c r="H238" s="6">
        <v>0</v>
      </c>
      <c r="I238" s="6">
        <v>0</v>
      </c>
      <c r="J238" s="6">
        <v>0</v>
      </c>
      <c r="K238" s="5"/>
      <c r="L238" s="65"/>
    </row>
    <row r="239" spans="1:12" ht="15" customHeight="1" x14ac:dyDescent="0.2">
      <c r="A239" s="178" t="s">
        <v>511</v>
      </c>
      <c r="B239" s="179" t="s">
        <v>483</v>
      </c>
      <c r="C239" s="141" t="s">
        <v>2</v>
      </c>
      <c r="D239" s="182" t="s">
        <v>38</v>
      </c>
      <c r="E239" s="7">
        <f t="shared" ref="E239:E243" si="75">SUM(F239:J239)</f>
        <v>51374.700000000004</v>
      </c>
      <c r="F239" s="7">
        <f t="shared" ref="F239:J239" si="76">SUM(F240:F243)</f>
        <v>0</v>
      </c>
      <c r="G239" s="7">
        <f t="shared" si="76"/>
        <v>0</v>
      </c>
      <c r="H239" s="7">
        <f t="shared" si="76"/>
        <v>17124.900000000001</v>
      </c>
      <c r="I239" s="7">
        <f t="shared" si="76"/>
        <v>17124.900000000001</v>
      </c>
      <c r="J239" s="7">
        <f t="shared" si="76"/>
        <v>17124.900000000001</v>
      </c>
      <c r="K239" s="5"/>
      <c r="L239" s="65"/>
    </row>
    <row r="240" spans="1:12" ht="30" x14ac:dyDescent="0.2">
      <c r="A240" s="178"/>
      <c r="B240" s="180"/>
      <c r="C240" s="141" t="s">
        <v>1</v>
      </c>
      <c r="D240" s="182"/>
      <c r="E240" s="7">
        <f t="shared" si="75"/>
        <v>0</v>
      </c>
      <c r="F240" s="6">
        <v>0</v>
      </c>
      <c r="G240" s="6">
        <v>0</v>
      </c>
      <c r="H240" s="6">
        <v>0</v>
      </c>
      <c r="I240" s="6">
        <v>0</v>
      </c>
      <c r="J240" s="6">
        <v>0</v>
      </c>
      <c r="K240" s="5"/>
      <c r="L240" s="65"/>
    </row>
    <row r="241" spans="1:12" ht="30" x14ac:dyDescent="0.2">
      <c r="A241" s="178"/>
      <c r="B241" s="180"/>
      <c r="C241" s="141" t="s">
        <v>7</v>
      </c>
      <c r="D241" s="182"/>
      <c r="E241" s="7">
        <f t="shared" si="75"/>
        <v>0</v>
      </c>
      <c r="F241" s="6">
        <v>0</v>
      </c>
      <c r="G241" s="6">
        <v>0</v>
      </c>
      <c r="H241" s="6">
        <v>0</v>
      </c>
      <c r="I241" s="6">
        <v>0</v>
      </c>
      <c r="J241" s="6">
        <v>0</v>
      </c>
      <c r="K241" s="5"/>
      <c r="L241" s="65"/>
    </row>
    <row r="242" spans="1:12" ht="45" x14ac:dyDescent="0.2">
      <c r="A242" s="178"/>
      <c r="B242" s="180"/>
      <c r="C242" s="141" t="s">
        <v>16</v>
      </c>
      <c r="D242" s="182"/>
      <c r="E242" s="7">
        <f t="shared" si="75"/>
        <v>51374.700000000004</v>
      </c>
      <c r="F242" s="6">
        <v>0</v>
      </c>
      <c r="G242" s="6">
        <v>0</v>
      </c>
      <c r="H242" s="6">
        <v>17124.900000000001</v>
      </c>
      <c r="I242" s="6">
        <v>17124.900000000001</v>
      </c>
      <c r="J242" s="6">
        <v>17124.900000000001</v>
      </c>
      <c r="K242" s="5"/>
      <c r="L242" s="65"/>
    </row>
    <row r="243" spans="1:12" ht="30" x14ac:dyDescent="0.2">
      <c r="A243" s="178"/>
      <c r="B243" s="181"/>
      <c r="C243" s="141" t="s">
        <v>26</v>
      </c>
      <c r="D243" s="182"/>
      <c r="E243" s="7">
        <f t="shared" si="75"/>
        <v>0</v>
      </c>
      <c r="F243" s="6">
        <v>0</v>
      </c>
      <c r="G243" s="6">
        <v>0</v>
      </c>
      <c r="H243" s="6">
        <v>0</v>
      </c>
      <c r="I243" s="6">
        <v>0</v>
      </c>
      <c r="J243" s="6">
        <v>0</v>
      </c>
      <c r="K243" s="5"/>
      <c r="L243" s="65"/>
    </row>
    <row r="244" spans="1:12" ht="15" customHeight="1" x14ac:dyDescent="0.2">
      <c r="A244" s="178" t="s">
        <v>445</v>
      </c>
      <c r="B244" s="179" t="s">
        <v>488</v>
      </c>
      <c r="C244" s="141" t="s">
        <v>2</v>
      </c>
      <c r="D244" s="182" t="s">
        <v>38</v>
      </c>
      <c r="E244" s="7">
        <f t="shared" ref="E244:E248" si="77">SUM(F244:J244)</f>
        <v>25250</v>
      </c>
      <c r="F244" s="7">
        <f t="shared" ref="F244:J244" si="78">SUM(F245:F248)</f>
        <v>0</v>
      </c>
      <c r="G244" s="7">
        <f t="shared" si="78"/>
        <v>0</v>
      </c>
      <c r="H244" s="7">
        <f t="shared" si="78"/>
        <v>25250</v>
      </c>
      <c r="I244" s="7">
        <f t="shared" si="78"/>
        <v>0</v>
      </c>
      <c r="J244" s="7">
        <f t="shared" si="78"/>
        <v>0</v>
      </c>
      <c r="K244" s="5"/>
      <c r="L244" s="65"/>
    </row>
    <row r="245" spans="1:12" ht="30" x14ac:dyDescent="0.2">
      <c r="A245" s="178"/>
      <c r="B245" s="180"/>
      <c r="C245" s="141" t="s">
        <v>1</v>
      </c>
      <c r="D245" s="182"/>
      <c r="E245" s="7">
        <f t="shared" si="77"/>
        <v>0</v>
      </c>
      <c r="F245" s="6">
        <v>0</v>
      </c>
      <c r="G245" s="6">
        <v>0</v>
      </c>
      <c r="H245" s="6">
        <v>0</v>
      </c>
      <c r="I245" s="6">
        <v>0</v>
      </c>
      <c r="J245" s="6">
        <v>0</v>
      </c>
      <c r="K245" s="5"/>
      <c r="L245" s="65"/>
    </row>
    <row r="246" spans="1:12" ht="30" x14ac:dyDescent="0.2">
      <c r="A246" s="178"/>
      <c r="B246" s="180"/>
      <c r="C246" s="141" t="s">
        <v>7</v>
      </c>
      <c r="D246" s="182"/>
      <c r="E246" s="7">
        <f t="shared" si="77"/>
        <v>0</v>
      </c>
      <c r="F246" s="6">
        <v>0</v>
      </c>
      <c r="G246" s="6">
        <v>0</v>
      </c>
      <c r="H246" s="6">
        <v>0</v>
      </c>
      <c r="I246" s="6">
        <v>0</v>
      </c>
      <c r="J246" s="6">
        <v>0</v>
      </c>
      <c r="K246" s="5"/>
      <c r="L246" s="65"/>
    </row>
    <row r="247" spans="1:12" ht="45" x14ac:dyDescent="0.2">
      <c r="A247" s="178"/>
      <c r="B247" s="180"/>
      <c r="C247" s="141" t="s">
        <v>16</v>
      </c>
      <c r="D247" s="182"/>
      <c r="E247" s="7">
        <f t="shared" si="77"/>
        <v>25250</v>
      </c>
      <c r="F247" s="6">
        <v>0</v>
      </c>
      <c r="G247" s="6">
        <v>0</v>
      </c>
      <c r="H247" s="99">
        <v>25250</v>
      </c>
      <c r="I247" s="6">
        <v>0</v>
      </c>
      <c r="J247" s="6">
        <v>0</v>
      </c>
      <c r="K247" s="5"/>
      <c r="L247" s="65"/>
    </row>
    <row r="248" spans="1:12" ht="30" x14ac:dyDescent="0.2">
      <c r="A248" s="178"/>
      <c r="B248" s="181"/>
      <c r="C248" s="141" t="s">
        <v>26</v>
      </c>
      <c r="D248" s="182"/>
      <c r="E248" s="7">
        <f t="shared" si="77"/>
        <v>0</v>
      </c>
      <c r="F248" s="6">
        <v>0</v>
      </c>
      <c r="G248" s="6">
        <v>0</v>
      </c>
      <c r="H248" s="6">
        <v>0</v>
      </c>
      <c r="I248" s="6">
        <v>0</v>
      </c>
      <c r="J248" s="6">
        <v>0</v>
      </c>
      <c r="K248" s="5"/>
      <c r="L248" s="65"/>
    </row>
    <row r="249" spans="1:12" ht="15" customHeight="1" x14ac:dyDescent="0.2">
      <c r="A249" s="178" t="s">
        <v>256</v>
      </c>
      <c r="B249" s="179" t="s">
        <v>438</v>
      </c>
      <c r="C249" s="141" t="s">
        <v>2</v>
      </c>
      <c r="D249" s="182" t="s">
        <v>38</v>
      </c>
      <c r="E249" s="7">
        <f t="shared" ref="E249:E253" si="79">SUM(F249:J249)</f>
        <v>1052786.3999999999</v>
      </c>
      <c r="F249" s="7">
        <f t="shared" ref="F249:J249" si="80">SUM(F250:F253)</f>
        <v>0</v>
      </c>
      <c r="G249" s="7">
        <f t="shared" si="80"/>
        <v>0</v>
      </c>
      <c r="H249" s="7">
        <f t="shared" si="80"/>
        <v>339233.6</v>
      </c>
      <c r="I249" s="7">
        <f t="shared" si="80"/>
        <v>356776.4</v>
      </c>
      <c r="J249" s="7">
        <f t="shared" si="80"/>
        <v>356776.4</v>
      </c>
      <c r="K249" s="5"/>
      <c r="L249" s="65"/>
    </row>
    <row r="250" spans="1:12" ht="30" x14ac:dyDescent="0.2">
      <c r="A250" s="178"/>
      <c r="B250" s="180"/>
      <c r="C250" s="141" t="s">
        <v>1</v>
      </c>
      <c r="D250" s="182"/>
      <c r="E250" s="7">
        <f t="shared" si="79"/>
        <v>0</v>
      </c>
      <c r="F250" s="6">
        <v>0</v>
      </c>
      <c r="G250" s="6">
        <v>0</v>
      </c>
      <c r="H250" s="6">
        <v>0</v>
      </c>
      <c r="I250" s="6">
        <v>0</v>
      </c>
      <c r="J250" s="6">
        <v>0</v>
      </c>
      <c r="K250" s="5"/>
      <c r="L250" s="65"/>
    </row>
    <row r="251" spans="1:12" ht="30" x14ac:dyDescent="0.2">
      <c r="A251" s="178"/>
      <c r="B251" s="180"/>
      <c r="C251" s="141" t="s">
        <v>7</v>
      </c>
      <c r="D251" s="182"/>
      <c r="E251" s="7">
        <f t="shared" si="79"/>
        <v>0</v>
      </c>
      <c r="F251" s="6">
        <v>0</v>
      </c>
      <c r="G251" s="6">
        <v>0</v>
      </c>
      <c r="H251" s="6">
        <v>0</v>
      </c>
      <c r="I251" s="6">
        <v>0</v>
      </c>
      <c r="J251" s="6">
        <v>0</v>
      </c>
      <c r="K251" s="5"/>
      <c r="L251" s="65"/>
    </row>
    <row r="252" spans="1:12" ht="45" x14ac:dyDescent="0.2">
      <c r="A252" s="178"/>
      <c r="B252" s="180"/>
      <c r="C252" s="141" t="s">
        <v>16</v>
      </c>
      <c r="D252" s="182"/>
      <c r="E252" s="7">
        <f t="shared" si="79"/>
        <v>1052786.3999999999</v>
      </c>
      <c r="F252" s="6">
        <v>0</v>
      </c>
      <c r="G252" s="6">
        <v>0</v>
      </c>
      <c r="H252" s="99">
        <v>339233.6</v>
      </c>
      <c r="I252" s="6">
        <v>356776.4</v>
      </c>
      <c r="J252" s="6">
        <v>356776.4</v>
      </c>
      <c r="K252" s="5"/>
      <c r="L252" s="65"/>
    </row>
    <row r="253" spans="1:12" ht="30" x14ac:dyDescent="0.2">
      <c r="A253" s="178"/>
      <c r="B253" s="181"/>
      <c r="C253" s="141" t="s">
        <v>26</v>
      </c>
      <c r="D253" s="182"/>
      <c r="E253" s="7">
        <f t="shared" si="79"/>
        <v>0</v>
      </c>
      <c r="F253" s="6">
        <v>0</v>
      </c>
      <c r="G253" s="6">
        <v>0</v>
      </c>
      <c r="H253" s="6">
        <v>0</v>
      </c>
      <c r="I253" s="6">
        <v>0</v>
      </c>
      <c r="J253" s="6">
        <v>0</v>
      </c>
      <c r="K253" s="5"/>
      <c r="L253" s="65"/>
    </row>
    <row r="254" spans="1:12" ht="15" customHeight="1" x14ac:dyDescent="0.2">
      <c r="A254" s="178" t="s">
        <v>512</v>
      </c>
      <c r="B254" s="179" t="s">
        <v>439</v>
      </c>
      <c r="C254" s="141" t="s">
        <v>2</v>
      </c>
      <c r="D254" s="182" t="s">
        <v>38</v>
      </c>
      <c r="E254" s="7">
        <f t="shared" ref="E254:E258" si="81">SUM(F254:J254)</f>
        <v>649800</v>
      </c>
      <c r="F254" s="7">
        <f t="shared" ref="F254:J254" si="82">SUM(F255:F258)</f>
        <v>0</v>
      </c>
      <c r="G254" s="7">
        <f t="shared" si="82"/>
        <v>0</v>
      </c>
      <c r="H254" s="7">
        <f t="shared" si="82"/>
        <v>207600</v>
      </c>
      <c r="I254" s="7">
        <f t="shared" si="82"/>
        <v>221100</v>
      </c>
      <c r="J254" s="7">
        <f t="shared" si="82"/>
        <v>221100</v>
      </c>
      <c r="K254" s="5"/>
      <c r="L254" s="65"/>
    </row>
    <row r="255" spans="1:12" ht="30" x14ac:dyDescent="0.2">
      <c r="A255" s="178"/>
      <c r="B255" s="180"/>
      <c r="C255" s="141" t="s">
        <v>1</v>
      </c>
      <c r="D255" s="182"/>
      <c r="E255" s="7">
        <f t="shared" si="81"/>
        <v>0</v>
      </c>
      <c r="F255" s="6">
        <v>0</v>
      </c>
      <c r="G255" s="6">
        <v>0</v>
      </c>
      <c r="H255" s="6">
        <v>0</v>
      </c>
      <c r="I255" s="6">
        <v>0</v>
      </c>
      <c r="J255" s="6">
        <v>0</v>
      </c>
      <c r="K255" s="5"/>
      <c r="L255" s="65"/>
    </row>
    <row r="256" spans="1:12" ht="30" x14ac:dyDescent="0.2">
      <c r="A256" s="178"/>
      <c r="B256" s="180"/>
      <c r="C256" s="141" t="s">
        <v>7</v>
      </c>
      <c r="D256" s="182"/>
      <c r="E256" s="7">
        <f t="shared" si="81"/>
        <v>0</v>
      </c>
      <c r="F256" s="6">
        <v>0</v>
      </c>
      <c r="G256" s="6">
        <v>0</v>
      </c>
      <c r="H256" s="6">
        <v>0</v>
      </c>
      <c r="I256" s="6">
        <v>0</v>
      </c>
      <c r="J256" s="6">
        <v>0</v>
      </c>
      <c r="K256" s="5"/>
      <c r="L256" s="65"/>
    </row>
    <row r="257" spans="1:12" ht="45" x14ac:dyDescent="0.2">
      <c r="A257" s="178"/>
      <c r="B257" s="180"/>
      <c r="C257" s="141" t="s">
        <v>16</v>
      </c>
      <c r="D257" s="182"/>
      <c r="E257" s="7">
        <f t="shared" si="81"/>
        <v>649800</v>
      </c>
      <c r="F257" s="6">
        <v>0</v>
      </c>
      <c r="G257" s="6">
        <v>0</v>
      </c>
      <c r="H257" s="6">
        <v>207600</v>
      </c>
      <c r="I257" s="6">
        <v>221100</v>
      </c>
      <c r="J257" s="6">
        <v>221100</v>
      </c>
      <c r="K257" s="5"/>
      <c r="L257" s="65"/>
    </row>
    <row r="258" spans="1:12" ht="30" x14ac:dyDescent="0.2">
      <c r="A258" s="178"/>
      <c r="B258" s="181"/>
      <c r="C258" s="141" t="s">
        <v>26</v>
      </c>
      <c r="D258" s="182"/>
      <c r="E258" s="7">
        <f t="shared" si="81"/>
        <v>0</v>
      </c>
      <c r="F258" s="6">
        <v>0</v>
      </c>
      <c r="G258" s="6">
        <v>0</v>
      </c>
      <c r="H258" s="6">
        <v>0</v>
      </c>
      <c r="I258" s="6">
        <v>0</v>
      </c>
      <c r="J258" s="6">
        <v>0</v>
      </c>
      <c r="K258" s="5"/>
      <c r="L258" s="65"/>
    </row>
    <row r="259" spans="1:12" ht="15" customHeight="1" x14ac:dyDescent="0.2">
      <c r="A259" s="199" t="s">
        <v>513</v>
      </c>
      <c r="B259" s="174" t="s">
        <v>530</v>
      </c>
      <c r="C259" s="142" t="s">
        <v>2</v>
      </c>
      <c r="D259" s="177" t="s">
        <v>38</v>
      </c>
      <c r="E259" s="100">
        <f t="shared" ref="E259:E263" si="83">SUM(F259:J259)</f>
        <v>20000</v>
      </c>
      <c r="F259" s="100">
        <f t="shared" ref="F259:J259" si="84">SUM(F260:F263)</f>
        <v>0</v>
      </c>
      <c r="G259" s="100">
        <f t="shared" si="84"/>
        <v>0</v>
      </c>
      <c r="H259" s="100">
        <f t="shared" si="84"/>
        <v>20000</v>
      </c>
      <c r="I259" s="100">
        <f t="shared" si="84"/>
        <v>0</v>
      </c>
      <c r="J259" s="100">
        <f t="shared" si="84"/>
        <v>0</v>
      </c>
      <c r="K259" s="145"/>
      <c r="L259" s="65"/>
    </row>
    <row r="260" spans="1:12" ht="30" x14ac:dyDescent="0.2">
      <c r="A260" s="199"/>
      <c r="B260" s="175"/>
      <c r="C260" s="142" t="s">
        <v>1</v>
      </c>
      <c r="D260" s="177"/>
      <c r="E260" s="100">
        <f t="shared" si="83"/>
        <v>0</v>
      </c>
      <c r="F260" s="99">
        <v>0</v>
      </c>
      <c r="G260" s="99">
        <v>0</v>
      </c>
      <c r="H260" s="99">
        <v>0</v>
      </c>
      <c r="I260" s="99">
        <v>0</v>
      </c>
      <c r="J260" s="99">
        <v>0</v>
      </c>
      <c r="K260" s="145"/>
      <c r="L260" s="65"/>
    </row>
    <row r="261" spans="1:12" ht="30" x14ac:dyDescent="0.2">
      <c r="A261" s="199"/>
      <c r="B261" s="175"/>
      <c r="C261" s="142" t="s">
        <v>7</v>
      </c>
      <c r="D261" s="177"/>
      <c r="E261" s="100">
        <f t="shared" si="83"/>
        <v>0</v>
      </c>
      <c r="F261" s="99">
        <v>0</v>
      </c>
      <c r="G261" s="99">
        <v>0</v>
      </c>
      <c r="H261" s="99">
        <v>0</v>
      </c>
      <c r="I261" s="99">
        <v>0</v>
      </c>
      <c r="J261" s="99">
        <v>0</v>
      </c>
      <c r="K261" s="145"/>
      <c r="L261" s="65"/>
    </row>
    <row r="262" spans="1:12" ht="45" x14ac:dyDescent="0.2">
      <c r="A262" s="199"/>
      <c r="B262" s="175"/>
      <c r="C262" s="142" t="s">
        <v>16</v>
      </c>
      <c r="D262" s="177"/>
      <c r="E262" s="100">
        <f t="shared" si="83"/>
        <v>20000</v>
      </c>
      <c r="F262" s="99">
        <v>0</v>
      </c>
      <c r="G262" s="99">
        <v>0</v>
      </c>
      <c r="H262" s="99">
        <v>20000</v>
      </c>
      <c r="I262" s="99">
        <v>0</v>
      </c>
      <c r="J262" s="99">
        <v>0</v>
      </c>
      <c r="K262" s="145"/>
      <c r="L262" s="65"/>
    </row>
    <row r="263" spans="1:12" ht="30" x14ac:dyDescent="0.2">
      <c r="A263" s="199"/>
      <c r="B263" s="176"/>
      <c r="C263" s="142" t="s">
        <v>26</v>
      </c>
      <c r="D263" s="177"/>
      <c r="E263" s="100">
        <f t="shared" si="83"/>
        <v>0</v>
      </c>
      <c r="F263" s="99">
        <v>0</v>
      </c>
      <c r="G263" s="99">
        <v>0</v>
      </c>
      <c r="H263" s="99">
        <v>0</v>
      </c>
      <c r="I263" s="99">
        <v>0</v>
      </c>
      <c r="J263" s="99">
        <v>0</v>
      </c>
      <c r="K263" s="145"/>
      <c r="L263" s="65"/>
    </row>
    <row r="264" spans="1:12" ht="18.75" customHeight="1" x14ac:dyDescent="0.2">
      <c r="A264" s="178" t="s">
        <v>514</v>
      </c>
      <c r="B264" s="179" t="s">
        <v>229</v>
      </c>
      <c r="C264" s="141" t="s">
        <v>2</v>
      </c>
      <c r="D264" s="182" t="s">
        <v>38</v>
      </c>
      <c r="E264" s="7">
        <f t="shared" si="67"/>
        <v>5213</v>
      </c>
      <c r="F264" s="7">
        <f t="shared" ref="F264:J264" si="85">SUM(F265:F268)</f>
        <v>5213</v>
      </c>
      <c r="G264" s="7">
        <f t="shared" si="85"/>
        <v>0</v>
      </c>
      <c r="H264" s="7">
        <f t="shared" si="85"/>
        <v>0</v>
      </c>
      <c r="I264" s="7">
        <f t="shared" si="85"/>
        <v>0</v>
      </c>
      <c r="J264" s="7">
        <f t="shared" si="85"/>
        <v>0</v>
      </c>
      <c r="K264" s="5"/>
      <c r="L264" s="65"/>
    </row>
    <row r="265" spans="1:12" ht="30" x14ac:dyDescent="0.2">
      <c r="A265" s="178"/>
      <c r="B265" s="180"/>
      <c r="C265" s="141" t="s">
        <v>1</v>
      </c>
      <c r="D265" s="182"/>
      <c r="E265" s="7">
        <f t="shared" si="67"/>
        <v>0</v>
      </c>
      <c r="F265" s="6">
        <v>0</v>
      </c>
      <c r="G265" s="6">
        <v>0</v>
      </c>
      <c r="H265" s="6">
        <v>0</v>
      </c>
      <c r="I265" s="6">
        <v>0</v>
      </c>
      <c r="J265" s="6">
        <v>0</v>
      </c>
      <c r="K265" s="5"/>
      <c r="L265" s="65"/>
    </row>
    <row r="266" spans="1:12" ht="30" x14ac:dyDescent="0.2">
      <c r="A266" s="178"/>
      <c r="B266" s="180"/>
      <c r="C266" s="141" t="s">
        <v>7</v>
      </c>
      <c r="D266" s="182"/>
      <c r="E266" s="7">
        <f t="shared" si="67"/>
        <v>0</v>
      </c>
      <c r="F266" s="6">
        <v>0</v>
      </c>
      <c r="G266" s="6">
        <v>0</v>
      </c>
      <c r="H266" s="6">
        <v>0</v>
      </c>
      <c r="I266" s="6">
        <v>0</v>
      </c>
      <c r="J266" s="6">
        <v>0</v>
      </c>
      <c r="K266" s="5"/>
      <c r="L266" s="65"/>
    </row>
    <row r="267" spans="1:12" ht="45" x14ac:dyDescent="0.2">
      <c r="A267" s="178"/>
      <c r="B267" s="180"/>
      <c r="C267" s="141" t="s">
        <v>16</v>
      </c>
      <c r="D267" s="182"/>
      <c r="E267" s="7">
        <f t="shared" si="67"/>
        <v>5213</v>
      </c>
      <c r="F267" s="6">
        <v>5213</v>
      </c>
      <c r="G267" s="6">
        <v>0</v>
      </c>
      <c r="H267" s="6">
        <v>0</v>
      </c>
      <c r="I267" s="6">
        <v>0</v>
      </c>
      <c r="J267" s="6">
        <v>0</v>
      </c>
      <c r="K267" s="5"/>
      <c r="L267" s="65"/>
    </row>
    <row r="268" spans="1:12" ht="30" x14ac:dyDescent="0.2">
      <c r="A268" s="178"/>
      <c r="B268" s="181"/>
      <c r="C268" s="141" t="s">
        <v>26</v>
      </c>
      <c r="D268" s="182"/>
      <c r="E268" s="7">
        <f t="shared" si="67"/>
        <v>0</v>
      </c>
      <c r="F268" s="6">
        <v>0</v>
      </c>
      <c r="G268" s="6">
        <v>0</v>
      </c>
      <c r="H268" s="6">
        <v>0</v>
      </c>
      <c r="I268" s="6">
        <v>0</v>
      </c>
      <c r="J268" s="6">
        <v>0</v>
      </c>
      <c r="K268" s="5"/>
      <c r="L268" s="65"/>
    </row>
    <row r="269" spans="1:12" ht="15" customHeight="1" x14ac:dyDescent="0.2">
      <c r="A269" s="178" t="s">
        <v>515</v>
      </c>
      <c r="B269" s="179" t="s">
        <v>230</v>
      </c>
      <c r="C269" s="141" t="s">
        <v>2</v>
      </c>
      <c r="D269" s="182" t="s">
        <v>38</v>
      </c>
      <c r="E269" s="7">
        <f t="shared" si="67"/>
        <v>57174.9</v>
      </c>
      <c r="F269" s="7">
        <f t="shared" ref="F269:J269" si="86">SUM(F270:F273)</f>
        <v>10450</v>
      </c>
      <c r="G269" s="7">
        <f t="shared" si="86"/>
        <v>10690.4</v>
      </c>
      <c r="H269" s="7">
        <f t="shared" si="86"/>
        <v>12011.5</v>
      </c>
      <c r="I269" s="7">
        <f t="shared" si="86"/>
        <v>12011.5</v>
      </c>
      <c r="J269" s="7">
        <f t="shared" si="86"/>
        <v>12011.5</v>
      </c>
      <c r="K269" s="5"/>
      <c r="L269" s="65"/>
    </row>
    <row r="270" spans="1:12" ht="30" x14ac:dyDescent="0.2">
      <c r="A270" s="178"/>
      <c r="B270" s="180"/>
      <c r="C270" s="141" t="s">
        <v>1</v>
      </c>
      <c r="D270" s="182"/>
      <c r="E270" s="7">
        <f t="shared" si="67"/>
        <v>0</v>
      </c>
      <c r="F270" s="6">
        <v>0</v>
      </c>
      <c r="G270" s="6">
        <v>0</v>
      </c>
      <c r="H270" s="6">
        <v>0</v>
      </c>
      <c r="I270" s="6">
        <v>0</v>
      </c>
      <c r="J270" s="6">
        <v>0</v>
      </c>
      <c r="K270" s="5"/>
      <c r="L270" s="65"/>
    </row>
    <row r="271" spans="1:12" ht="30" x14ac:dyDescent="0.2">
      <c r="A271" s="178"/>
      <c r="B271" s="180"/>
      <c r="C271" s="141" t="s">
        <v>7</v>
      </c>
      <c r="D271" s="182"/>
      <c r="E271" s="7">
        <f t="shared" si="67"/>
        <v>0</v>
      </c>
      <c r="F271" s="6">
        <v>0</v>
      </c>
      <c r="G271" s="6">
        <v>0</v>
      </c>
      <c r="H271" s="6">
        <v>0</v>
      </c>
      <c r="I271" s="6">
        <v>0</v>
      </c>
      <c r="J271" s="6">
        <v>0</v>
      </c>
      <c r="K271" s="5"/>
      <c r="L271" s="65"/>
    </row>
    <row r="272" spans="1:12" ht="45" x14ac:dyDescent="0.2">
      <c r="A272" s="178"/>
      <c r="B272" s="180"/>
      <c r="C272" s="141" t="s">
        <v>16</v>
      </c>
      <c r="D272" s="182"/>
      <c r="E272" s="7">
        <f t="shared" si="67"/>
        <v>57174.9</v>
      </c>
      <c r="F272" s="6">
        <v>10450</v>
      </c>
      <c r="G272" s="6">
        <v>10690.4</v>
      </c>
      <c r="H272" s="6">
        <v>12011.5</v>
      </c>
      <c r="I272" s="6">
        <v>12011.5</v>
      </c>
      <c r="J272" s="6">
        <v>12011.5</v>
      </c>
      <c r="K272" s="5"/>
      <c r="L272" s="65"/>
    </row>
    <row r="273" spans="1:12" ht="30" x14ac:dyDescent="0.2">
      <c r="A273" s="178"/>
      <c r="B273" s="181"/>
      <c r="C273" s="141" t="s">
        <v>26</v>
      </c>
      <c r="D273" s="182"/>
      <c r="E273" s="7">
        <f t="shared" si="67"/>
        <v>0</v>
      </c>
      <c r="F273" s="6">
        <v>0</v>
      </c>
      <c r="G273" s="6">
        <v>0</v>
      </c>
      <c r="H273" s="6">
        <v>0</v>
      </c>
      <c r="I273" s="6">
        <v>0</v>
      </c>
      <c r="J273" s="6">
        <v>0</v>
      </c>
      <c r="K273" s="5"/>
      <c r="L273" s="65"/>
    </row>
    <row r="274" spans="1:12" ht="15" customHeight="1" x14ac:dyDescent="0.2">
      <c r="A274" s="178" t="s">
        <v>516</v>
      </c>
      <c r="B274" s="179" t="s">
        <v>231</v>
      </c>
      <c r="C274" s="141" t="s">
        <v>2</v>
      </c>
      <c r="D274" s="182" t="s">
        <v>38</v>
      </c>
      <c r="E274" s="7">
        <f t="shared" si="67"/>
        <v>0</v>
      </c>
      <c r="F274" s="7">
        <f t="shared" ref="F274:J274" si="87">SUM(F275:F278)</f>
        <v>0</v>
      </c>
      <c r="G274" s="7">
        <f t="shared" si="87"/>
        <v>0</v>
      </c>
      <c r="H274" s="7">
        <f t="shared" si="87"/>
        <v>0</v>
      </c>
      <c r="I274" s="7">
        <f t="shared" si="87"/>
        <v>0</v>
      </c>
      <c r="J274" s="7">
        <f t="shared" si="87"/>
        <v>0</v>
      </c>
      <c r="K274" s="5"/>
      <c r="L274" s="65"/>
    </row>
    <row r="275" spans="1:12" ht="30" x14ac:dyDescent="0.2">
      <c r="A275" s="178"/>
      <c r="B275" s="180"/>
      <c r="C275" s="141" t="s">
        <v>1</v>
      </c>
      <c r="D275" s="182"/>
      <c r="E275" s="7">
        <f t="shared" si="67"/>
        <v>0</v>
      </c>
      <c r="F275" s="6">
        <v>0</v>
      </c>
      <c r="G275" s="6">
        <v>0</v>
      </c>
      <c r="H275" s="6">
        <v>0</v>
      </c>
      <c r="I275" s="6">
        <v>0</v>
      </c>
      <c r="J275" s="6">
        <v>0</v>
      </c>
      <c r="K275" s="5"/>
      <c r="L275" s="65"/>
    </row>
    <row r="276" spans="1:12" ht="30" x14ac:dyDescent="0.2">
      <c r="A276" s="178"/>
      <c r="B276" s="180"/>
      <c r="C276" s="141" t="s">
        <v>7</v>
      </c>
      <c r="D276" s="182"/>
      <c r="E276" s="7">
        <f t="shared" si="67"/>
        <v>0</v>
      </c>
      <c r="F276" s="6">
        <v>0</v>
      </c>
      <c r="G276" s="6">
        <v>0</v>
      </c>
      <c r="H276" s="6">
        <v>0</v>
      </c>
      <c r="I276" s="6">
        <v>0</v>
      </c>
      <c r="J276" s="6">
        <v>0</v>
      </c>
      <c r="K276" s="5"/>
      <c r="L276" s="65"/>
    </row>
    <row r="277" spans="1:12" ht="45" x14ac:dyDescent="0.2">
      <c r="A277" s="178"/>
      <c r="B277" s="180"/>
      <c r="C277" s="141" t="s">
        <v>16</v>
      </c>
      <c r="D277" s="182"/>
      <c r="E277" s="7">
        <f t="shared" si="67"/>
        <v>0</v>
      </c>
      <c r="F277" s="6">
        <v>0</v>
      </c>
      <c r="G277" s="6">
        <v>0</v>
      </c>
      <c r="H277" s="6">
        <v>0</v>
      </c>
      <c r="I277" s="6">
        <v>0</v>
      </c>
      <c r="J277" s="6">
        <v>0</v>
      </c>
      <c r="K277" s="5"/>
      <c r="L277" s="65"/>
    </row>
    <row r="278" spans="1:12" ht="30" x14ac:dyDescent="0.2">
      <c r="A278" s="178"/>
      <c r="B278" s="181"/>
      <c r="C278" s="141" t="s">
        <v>26</v>
      </c>
      <c r="D278" s="182"/>
      <c r="E278" s="7">
        <f t="shared" si="67"/>
        <v>0</v>
      </c>
      <c r="F278" s="6">
        <v>0</v>
      </c>
      <c r="G278" s="6">
        <v>0</v>
      </c>
      <c r="H278" s="6">
        <v>0</v>
      </c>
      <c r="I278" s="6">
        <v>0</v>
      </c>
      <c r="J278" s="6">
        <v>0</v>
      </c>
      <c r="K278" s="5"/>
      <c r="L278" s="65"/>
    </row>
    <row r="279" spans="1:12" ht="15" customHeight="1" x14ac:dyDescent="0.2">
      <c r="A279" s="178" t="s">
        <v>517</v>
      </c>
      <c r="B279" s="179" t="s">
        <v>232</v>
      </c>
      <c r="C279" s="141" t="s">
        <v>2</v>
      </c>
      <c r="D279" s="182" t="s">
        <v>38</v>
      </c>
      <c r="E279" s="7">
        <f t="shared" ref="E279:E283" si="88">SUM(F279:J279)</f>
        <v>4750</v>
      </c>
      <c r="F279" s="7">
        <f t="shared" ref="F279:J279" si="89">SUM(F280:F283)</f>
        <v>4750</v>
      </c>
      <c r="G279" s="7">
        <f t="shared" si="89"/>
        <v>0</v>
      </c>
      <c r="H279" s="7">
        <f t="shared" si="89"/>
        <v>0</v>
      </c>
      <c r="I279" s="7">
        <f t="shared" si="89"/>
        <v>0</v>
      </c>
      <c r="J279" s="7">
        <f t="shared" si="89"/>
        <v>0</v>
      </c>
      <c r="K279" s="5"/>
      <c r="L279" s="65"/>
    </row>
    <row r="280" spans="1:12" ht="30" x14ac:dyDescent="0.2">
      <c r="A280" s="178"/>
      <c r="B280" s="180"/>
      <c r="C280" s="141" t="s">
        <v>1</v>
      </c>
      <c r="D280" s="182"/>
      <c r="E280" s="7">
        <f t="shared" si="88"/>
        <v>0</v>
      </c>
      <c r="F280" s="6">
        <v>0</v>
      </c>
      <c r="G280" s="6">
        <v>0</v>
      </c>
      <c r="H280" s="6">
        <v>0</v>
      </c>
      <c r="I280" s="6">
        <v>0</v>
      </c>
      <c r="J280" s="6">
        <v>0</v>
      </c>
      <c r="K280" s="5"/>
      <c r="L280" s="65"/>
    </row>
    <row r="281" spans="1:12" ht="30" x14ac:dyDescent="0.2">
      <c r="A281" s="178"/>
      <c r="B281" s="180"/>
      <c r="C281" s="141" t="s">
        <v>7</v>
      </c>
      <c r="D281" s="182"/>
      <c r="E281" s="7">
        <f t="shared" si="88"/>
        <v>0</v>
      </c>
      <c r="F281" s="6">
        <v>0</v>
      </c>
      <c r="G281" s="6">
        <v>0</v>
      </c>
      <c r="H281" s="6">
        <v>0</v>
      </c>
      <c r="I281" s="6">
        <v>0</v>
      </c>
      <c r="J281" s="6">
        <v>0</v>
      </c>
      <c r="K281" s="5"/>
      <c r="L281" s="65"/>
    </row>
    <row r="282" spans="1:12" ht="45" x14ac:dyDescent="0.2">
      <c r="A282" s="178"/>
      <c r="B282" s="180"/>
      <c r="C282" s="141" t="s">
        <v>16</v>
      </c>
      <c r="D282" s="182"/>
      <c r="E282" s="7">
        <f t="shared" si="88"/>
        <v>4750</v>
      </c>
      <c r="F282" s="6">
        <v>4750</v>
      </c>
      <c r="G282" s="6">
        <v>0</v>
      </c>
      <c r="H282" s="6">
        <v>0</v>
      </c>
      <c r="I282" s="6">
        <v>0</v>
      </c>
      <c r="J282" s="6">
        <v>0</v>
      </c>
      <c r="K282" s="5"/>
      <c r="L282" s="65"/>
    </row>
    <row r="283" spans="1:12" ht="30" x14ac:dyDescent="0.2">
      <c r="A283" s="178"/>
      <c r="B283" s="181"/>
      <c r="C283" s="141" t="s">
        <v>26</v>
      </c>
      <c r="D283" s="182"/>
      <c r="E283" s="7">
        <f t="shared" si="88"/>
        <v>0</v>
      </c>
      <c r="F283" s="6">
        <v>0</v>
      </c>
      <c r="G283" s="6">
        <v>0</v>
      </c>
      <c r="H283" s="6">
        <v>0</v>
      </c>
      <c r="I283" s="6">
        <v>0</v>
      </c>
      <c r="J283" s="6">
        <v>0</v>
      </c>
      <c r="K283" s="5"/>
      <c r="L283" s="65"/>
    </row>
    <row r="284" spans="1:12" ht="15" customHeight="1" x14ac:dyDescent="0.2">
      <c r="A284" s="178" t="s">
        <v>518</v>
      </c>
      <c r="B284" s="179" t="s">
        <v>233</v>
      </c>
      <c r="C284" s="141" t="s">
        <v>2</v>
      </c>
      <c r="D284" s="182" t="s">
        <v>38</v>
      </c>
      <c r="E284" s="7">
        <f t="shared" ref="E284:E288" si="90">SUM(F284:J284)</f>
        <v>3861</v>
      </c>
      <c r="F284" s="7">
        <f t="shared" ref="F284:J284" si="91">SUM(F285:F288)</f>
        <v>3861</v>
      </c>
      <c r="G284" s="7">
        <f t="shared" si="91"/>
        <v>0</v>
      </c>
      <c r="H284" s="7">
        <f t="shared" si="91"/>
        <v>0</v>
      </c>
      <c r="I284" s="7">
        <f t="shared" si="91"/>
        <v>0</v>
      </c>
      <c r="J284" s="7">
        <f t="shared" si="91"/>
        <v>0</v>
      </c>
      <c r="K284" s="5"/>
      <c r="L284" s="65"/>
    </row>
    <row r="285" spans="1:12" ht="30" x14ac:dyDescent="0.2">
      <c r="A285" s="178"/>
      <c r="B285" s="180"/>
      <c r="C285" s="141" t="s">
        <v>1</v>
      </c>
      <c r="D285" s="182"/>
      <c r="E285" s="7">
        <f t="shared" si="90"/>
        <v>0</v>
      </c>
      <c r="F285" s="6">
        <v>0</v>
      </c>
      <c r="G285" s="6">
        <v>0</v>
      </c>
      <c r="H285" s="6">
        <v>0</v>
      </c>
      <c r="I285" s="6">
        <v>0</v>
      </c>
      <c r="J285" s="6">
        <v>0</v>
      </c>
      <c r="K285" s="5"/>
      <c r="L285" s="65"/>
    </row>
    <row r="286" spans="1:12" ht="30" x14ac:dyDescent="0.2">
      <c r="A286" s="178"/>
      <c r="B286" s="180"/>
      <c r="C286" s="141" t="s">
        <v>7</v>
      </c>
      <c r="D286" s="182"/>
      <c r="E286" s="7">
        <f t="shared" si="90"/>
        <v>0</v>
      </c>
      <c r="F286" s="6">
        <v>0</v>
      </c>
      <c r="G286" s="6">
        <v>0</v>
      </c>
      <c r="H286" s="6">
        <v>0</v>
      </c>
      <c r="I286" s="6">
        <v>0</v>
      </c>
      <c r="J286" s="6">
        <v>0</v>
      </c>
      <c r="K286" s="5"/>
      <c r="L286" s="65"/>
    </row>
    <row r="287" spans="1:12" ht="45" x14ac:dyDescent="0.2">
      <c r="A287" s="178"/>
      <c r="B287" s="180"/>
      <c r="C287" s="141" t="s">
        <v>16</v>
      </c>
      <c r="D287" s="182"/>
      <c r="E287" s="7">
        <f t="shared" si="90"/>
        <v>3861</v>
      </c>
      <c r="F287" s="6">
        <v>3861</v>
      </c>
      <c r="G287" s="6">
        <v>0</v>
      </c>
      <c r="H287" s="6">
        <v>0</v>
      </c>
      <c r="I287" s="6">
        <v>0</v>
      </c>
      <c r="J287" s="6">
        <v>0</v>
      </c>
      <c r="K287" s="5"/>
      <c r="L287" s="65"/>
    </row>
    <row r="288" spans="1:12" ht="30.75" customHeight="1" x14ac:dyDescent="0.2">
      <c r="A288" s="178"/>
      <c r="B288" s="181"/>
      <c r="C288" s="141" t="s">
        <v>26</v>
      </c>
      <c r="D288" s="182"/>
      <c r="E288" s="7">
        <f t="shared" si="90"/>
        <v>0</v>
      </c>
      <c r="F288" s="6">
        <v>0</v>
      </c>
      <c r="G288" s="6">
        <v>0</v>
      </c>
      <c r="H288" s="6">
        <v>0</v>
      </c>
      <c r="I288" s="6">
        <v>0</v>
      </c>
      <c r="J288" s="6">
        <v>0</v>
      </c>
      <c r="K288" s="5"/>
      <c r="L288" s="65"/>
    </row>
    <row r="289" spans="1:12" ht="15" customHeight="1" x14ac:dyDescent="0.2">
      <c r="A289" s="178" t="s">
        <v>519</v>
      </c>
      <c r="B289" s="179" t="s">
        <v>234</v>
      </c>
      <c r="C289" s="141" t="s">
        <v>2</v>
      </c>
      <c r="D289" s="182" t="s">
        <v>38</v>
      </c>
      <c r="E289" s="7">
        <f t="shared" ref="E289:E293" si="92">SUM(F289:J289)</f>
        <v>5079.2</v>
      </c>
      <c r="F289" s="7">
        <f t="shared" ref="F289:J289" si="93">SUM(F290:F293)</f>
        <v>4002.4</v>
      </c>
      <c r="G289" s="7">
        <f t="shared" si="93"/>
        <v>1076.8</v>
      </c>
      <c r="H289" s="7">
        <f t="shared" si="93"/>
        <v>0</v>
      </c>
      <c r="I289" s="7">
        <f t="shared" si="93"/>
        <v>0</v>
      </c>
      <c r="J289" s="7">
        <f t="shared" si="93"/>
        <v>0</v>
      </c>
      <c r="K289" s="5"/>
      <c r="L289" s="65"/>
    </row>
    <row r="290" spans="1:12" ht="30" x14ac:dyDescent="0.2">
      <c r="A290" s="178"/>
      <c r="B290" s="180"/>
      <c r="C290" s="141" t="s">
        <v>1</v>
      </c>
      <c r="D290" s="182"/>
      <c r="E290" s="7">
        <f t="shared" si="92"/>
        <v>0</v>
      </c>
      <c r="F290" s="6">
        <v>0</v>
      </c>
      <c r="G290" s="6">
        <v>0</v>
      </c>
      <c r="H290" s="6">
        <v>0</v>
      </c>
      <c r="I290" s="6">
        <v>0</v>
      </c>
      <c r="J290" s="6">
        <v>0</v>
      </c>
      <c r="K290" s="5"/>
      <c r="L290" s="65"/>
    </row>
    <row r="291" spans="1:12" ht="30" x14ac:dyDescent="0.2">
      <c r="A291" s="178"/>
      <c r="B291" s="180"/>
      <c r="C291" s="141" t="s">
        <v>7</v>
      </c>
      <c r="D291" s="182"/>
      <c r="E291" s="7">
        <f t="shared" si="92"/>
        <v>0</v>
      </c>
      <c r="F291" s="6">
        <v>0</v>
      </c>
      <c r="G291" s="6">
        <v>0</v>
      </c>
      <c r="H291" s="6">
        <v>0</v>
      </c>
      <c r="I291" s="6">
        <v>0</v>
      </c>
      <c r="J291" s="6">
        <v>0</v>
      </c>
      <c r="K291" s="5"/>
      <c r="L291" s="65"/>
    </row>
    <row r="292" spans="1:12" ht="45" x14ac:dyDescent="0.2">
      <c r="A292" s="178"/>
      <c r="B292" s="180"/>
      <c r="C292" s="141" t="s">
        <v>16</v>
      </c>
      <c r="D292" s="182"/>
      <c r="E292" s="7">
        <f t="shared" si="92"/>
        <v>5079.2</v>
      </c>
      <c r="F292" s="6">
        <v>4002.4</v>
      </c>
      <c r="G292" s="6">
        <v>1076.8</v>
      </c>
      <c r="H292" s="6">
        <v>0</v>
      </c>
      <c r="I292" s="6">
        <v>0</v>
      </c>
      <c r="J292" s="6">
        <v>0</v>
      </c>
      <c r="K292" s="5"/>
      <c r="L292" s="65"/>
    </row>
    <row r="293" spans="1:12" ht="30" x14ac:dyDescent="0.2">
      <c r="A293" s="178"/>
      <c r="B293" s="181"/>
      <c r="C293" s="141" t="s">
        <v>26</v>
      </c>
      <c r="D293" s="182"/>
      <c r="E293" s="7">
        <f t="shared" si="92"/>
        <v>0</v>
      </c>
      <c r="F293" s="6">
        <v>0</v>
      </c>
      <c r="G293" s="6">
        <v>0</v>
      </c>
      <c r="H293" s="6">
        <v>0</v>
      </c>
      <c r="I293" s="6">
        <v>0</v>
      </c>
      <c r="J293" s="6">
        <v>0</v>
      </c>
      <c r="K293" s="5"/>
      <c r="L293" s="65"/>
    </row>
    <row r="294" spans="1:12" ht="15" customHeight="1" x14ac:dyDescent="0.2">
      <c r="A294" s="178" t="s">
        <v>520</v>
      </c>
      <c r="B294" s="179" t="s">
        <v>243</v>
      </c>
      <c r="C294" s="141" t="s">
        <v>2</v>
      </c>
      <c r="D294" s="182" t="s">
        <v>38</v>
      </c>
      <c r="E294" s="7">
        <f t="shared" ref="E294:E298" si="94">SUM(F294:J294)</f>
        <v>386</v>
      </c>
      <c r="F294" s="7">
        <f t="shared" ref="F294:J294" si="95">SUM(F295:F298)</f>
        <v>386</v>
      </c>
      <c r="G294" s="7">
        <f t="shared" si="95"/>
        <v>0</v>
      </c>
      <c r="H294" s="7">
        <f t="shared" si="95"/>
        <v>0</v>
      </c>
      <c r="I294" s="7">
        <f t="shared" si="95"/>
        <v>0</v>
      </c>
      <c r="J294" s="7">
        <f t="shared" si="95"/>
        <v>0</v>
      </c>
      <c r="K294" s="5"/>
      <c r="L294" s="65"/>
    </row>
    <row r="295" spans="1:12" ht="30" x14ac:dyDescent="0.2">
      <c r="A295" s="178"/>
      <c r="B295" s="180"/>
      <c r="C295" s="141" t="s">
        <v>1</v>
      </c>
      <c r="D295" s="182"/>
      <c r="E295" s="7">
        <f t="shared" si="94"/>
        <v>0</v>
      </c>
      <c r="F295" s="6">
        <v>0</v>
      </c>
      <c r="G295" s="6">
        <v>0</v>
      </c>
      <c r="H295" s="6">
        <v>0</v>
      </c>
      <c r="I295" s="6">
        <v>0</v>
      </c>
      <c r="J295" s="6">
        <v>0</v>
      </c>
      <c r="K295" s="5"/>
      <c r="L295" s="65"/>
    </row>
    <row r="296" spans="1:12" ht="30" x14ac:dyDescent="0.2">
      <c r="A296" s="178"/>
      <c r="B296" s="180"/>
      <c r="C296" s="141" t="s">
        <v>7</v>
      </c>
      <c r="D296" s="182"/>
      <c r="E296" s="7">
        <f t="shared" si="94"/>
        <v>0</v>
      </c>
      <c r="F296" s="6">
        <v>0</v>
      </c>
      <c r="G296" s="6">
        <v>0</v>
      </c>
      <c r="H296" s="6">
        <v>0</v>
      </c>
      <c r="I296" s="6">
        <v>0</v>
      </c>
      <c r="J296" s="6">
        <v>0</v>
      </c>
      <c r="K296" s="5"/>
      <c r="L296" s="65"/>
    </row>
    <row r="297" spans="1:12" ht="45" x14ac:dyDescent="0.2">
      <c r="A297" s="178"/>
      <c r="B297" s="180"/>
      <c r="C297" s="141" t="s">
        <v>16</v>
      </c>
      <c r="D297" s="182"/>
      <c r="E297" s="7">
        <f t="shared" si="94"/>
        <v>386</v>
      </c>
      <c r="F297" s="6">
        <v>386</v>
      </c>
      <c r="G297" s="6">
        <v>0</v>
      </c>
      <c r="H297" s="6">
        <v>0</v>
      </c>
      <c r="I297" s="6">
        <v>0</v>
      </c>
      <c r="J297" s="6">
        <v>0</v>
      </c>
      <c r="K297" s="5"/>
      <c r="L297" s="65"/>
    </row>
    <row r="298" spans="1:12" ht="30" x14ac:dyDescent="0.2">
      <c r="A298" s="178"/>
      <c r="B298" s="181"/>
      <c r="C298" s="141" t="s">
        <v>26</v>
      </c>
      <c r="D298" s="182"/>
      <c r="E298" s="7">
        <f t="shared" si="94"/>
        <v>0</v>
      </c>
      <c r="F298" s="6">
        <v>0</v>
      </c>
      <c r="G298" s="6">
        <v>0</v>
      </c>
      <c r="H298" s="6">
        <v>0</v>
      </c>
      <c r="I298" s="6">
        <v>0</v>
      </c>
      <c r="J298" s="6">
        <v>0</v>
      </c>
      <c r="K298" s="5"/>
      <c r="L298" s="65"/>
    </row>
    <row r="299" spans="1:12" ht="15" customHeight="1" x14ac:dyDescent="0.2">
      <c r="A299" s="178" t="s">
        <v>521</v>
      </c>
      <c r="B299" s="179" t="s">
        <v>235</v>
      </c>
      <c r="C299" s="141" t="s">
        <v>2</v>
      </c>
      <c r="D299" s="182" t="s">
        <v>38</v>
      </c>
      <c r="E299" s="7">
        <f t="shared" ref="E299:E303" si="96">SUM(F299:J299)</f>
        <v>24400</v>
      </c>
      <c r="F299" s="7">
        <f t="shared" ref="F299:J299" si="97">SUM(F300:F303)</f>
        <v>24400</v>
      </c>
      <c r="G299" s="7">
        <f t="shared" si="97"/>
        <v>0</v>
      </c>
      <c r="H299" s="7">
        <f t="shared" si="97"/>
        <v>0</v>
      </c>
      <c r="I299" s="7">
        <f t="shared" si="97"/>
        <v>0</v>
      </c>
      <c r="J299" s="7">
        <f t="shared" si="97"/>
        <v>0</v>
      </c>
      <c r="K299" s="5"/>
      <c r="L299" s="65"/>
    </row>
    <row r="300" spans="1:12" ht="30" x14ac:dyDescent="0.2">
      <c r="A300" s="178"/>
      <c r="B300" s="180"/>
      <c r="C300" s="141" t="s">
        <v>1</v>
      </c>
      <c r="D300" s="182"/>
      <c r="E300" s="7">
        <f t="shared" si="96"/>
        <v>0</v>
      </c>
      <c r="F300" s="6">
        <v>0</v>
      </c>
      <c r="G300" s="6">
        <v>0</v>
      </c>
      <c r="H300" s="6">
        <v>0</v>
      </c>
      <c r="I300" s="6">
        <v>0</v>
      </c>
      <c r="J300" s="6">
        <v>0</v>
      </c>
      <c r="K300" s="5"/>
      <c r="L300" s="65"/>
    </row>
    <row r="301" spans="1:12" ht="30" x14ac:dyDescent="0.2">
      <c r="A301" s="178"/>
      <c r="B301" s="180"/>
      <c r="C301" s="141" t="s">
        <v>7</v>
      </c>
      <c r="D301" s="182"/>
      <c r="E301" s="7">
        <f t="shared" si="96"/>
        <v>0</v>
      </c>
      <c r="F301" s="6">
        <v>0</v>
      </c>
      <c r="G301" s="6">
        <v>0</v>
      </c>
      <c r="H301" s="6">
        <v>0</v>
      </c>
      <c r="I301" s="6">
        <v>0</v>
      </c>
      <c r="J301" s="6">
        <v>0</v>
      </c>
      <c r="K301" s="5"/>
      <c r="L301" s="65"/>
    </row>
    <row r="302" spans="1:12" ht="45" x14ac:dyDescent="0.2">
      <c r="A302" s="178"/>
      <c r="B302" s="180"/>
      <c r="C302" s="141" t="s">
        <v>16</v>
      </c>
      <c r="D302" s="182"/>
      <c r="E302" s="7">
        <f t="shared" si="96"/>
        <v>24400</v>
      </c>
      <c r="F302" s="6">
        <v>24400</v>
      </c>
      <c r="G302" s="6">
        <v>0</v>
      </c>
      <c r="H302" s="6">
        <v>0</v>
      </c>
      <c r="I302" s="6">
        <v>0</v>
      </c>
      <c r="J302" s="6">
        <v>0</v>
      </c>
      <c r="K302" s="5"/>
      <c r="L302" s="65"/>
    </row>
    <row r="303" spans="1:12" ht="30" x14ac:dyDescent="0.2">
      <c r="A303" s="178"/>
      <c r="B303" s="181"/>
      <c r="C303" s="141" t="s">
        <v>26</v>
      </c>
      <c r="D303" s="182"/>
      <c r="E303" s="7">
        <f t="shared" si="96"/>
        <v>0</v>
      </c>
      <c r="F303" s="6">
        <v>0</v>
      </c>
      <c r="G303" s="6">
        <v>0</v>
      </c>
      <c r="H303" s="6">
        <v>0</v>
      </c>
      <c r="I303" s="6">
        <v>0</v>
      </c>
      <c r="J303" s="6">
        <v>0</v>
      </c>
      <c r="K303" s="5"/>
      <c r="L303" s="65"/>
    </row>
    <row r="304" spans="1:12" ht="15" customHeight="1" x14ac:dyDescent="0.2">
      <c r="A304" s="178" t="s">
        <v>522</v>
      </c>
      <c r="B304" s="179" t="s">
        <v>239</v>
      </c>
      <c r="C304" s="141" t="s">
        <v>2</v>
      </c>
      <c r="D304" s="182" t="s">
        <v>38</v>
      </c>
      <c r="E304" s="7">
        <f t="shared" ref="E304:E318" si="98">SUM(F304:J304)</f>
        <v>590.95000000000005</v>
      </c>
      <c r="F304" s="7">
        <f t="shared" ref="F304:J304" si="99">SUM(F305:F308)</f>
        <v>590.95000000000005</v>
      </c>
      <c r="G304" s="7">
        <f t="shared" si="99"/>
        <v>0</v>
      </c>
      <c r="H304" s="7">
        <f t="shared" si="99"/>
        <v>0</v>
      </c>
      <c r="I304" s="7">
        <f t="shared" si="99"/>
        <v>0</v>
      </c>
      <c r="J304" s="7">
        <f t="shared" si="99"/>
        <v>0</v>
      </c>
      <c r="K304" s="5"/>
      <c r="L304" s="65"/>
    </row>
    <row r="305" spans="1:12" ht="30" x14ac:dyDescent="0.2">
      <c r="A305" s="178"/>
      <c r="B305" s="180"/>
      <c r="C305" s="141" t="s">
        <v>1</v>
      </c>
      <c r="D305" s="182"/>
      <c r="E305" s="7">
        <f t="shared" si="98"/>
        <v>0</v>
      </c>
      <c r="F305" s="6">
        <v>0</v>
      </c>
      <c r="G305" s="6">
        <v>0</v>
      </c>
      <c r="H305" s="6">
        <v>0</v>
      </c>
      <c r="I305" s="6">
        <v>0</v>
      </c>
      <c r="J305" s="6">
        <v>0</v>
      </c>
      <c r="K305" s="5"/>
      <c r="L305" s="65"/>
    </row>
    <row r="306" spans="1:12" ht="30" x14ac:dyDescent="0.2">
      <c r="A306" s="178"/>
      <c r="B306" s="180"/>
      <c r="C306" s="141" t="s">
        <v>7</v>
      </c>
      <c r="D306" s="182"/>
      <c r="E306" s="7">
        <f t="shared" si="98"/>
        <v>0</v>
      </c>
      <c r="F306" s="6">
        <v>0</v>
      </c>
      <c r="G306" s="6">
        <v>0</v>
      </c>
      <c r="H306" s="6">
        <v>0</v>
      </c>
      <c r="I306" s="6">
        <v>0</v>
      </c>
      <c r="J306" s="6">
        <v>0</v>
      </c>
      <c r="K306" s="5"/>
      <c r="L306" s="65"/>
    </row>
    <row r="307" spans="1:12" ht="45" x14ac:dyDescent="0.2">
      <c r="A307" s="178"/>
      <c r="B307" s="180"/>
      <c r="C307" s="141" t="s">
        <v>16</v>
      </c>
      <c r="D307" s="182"/>
      <c r="E307" s="7">
        <f t="shared" si="98"/>
        <v>590.95000000000005</v>
      </c>
      <c r="F307" s="6">
        <v>590.95000000000005</v>
      </c>
      <c r="G307" s="6">
        <v>0</v>
      </c>
      <c r="H307" s="6">
        <v>0</v>
      </c>
      <c r="I307" s="6">
        <v>0</v>
      </c>
      <c r="J307" s="6">
        <v>0</v>
      </c>
      <c r="K307" s="5"/>
      <c r="L307" s="65"/>
    </row>
    <row r="308" spans="1:12" ht="30" x14ac:dyDescent="0.2">
      <c r="A308" s="178"/>
      <c r="B308" s="181"/>
      <c r="C308" s="141" t="s">
        <v>26</v>
      </c>
      <c r="D308" s="182"/>
      <c r="E308" s="7">
        <f t="shared" si="98"/>
        <v>0</v>
      </c>
      <c r="F308" s="6">
        <v>0</v>
      </c>
      <c r="G308" s="6">
        <v>0</v>
      </c>
      <c r="H308" s="6">
        <v>0</v>
      </c>
      <c r="I308" s="6">
        <v>0</v>
      </c>
      <c r="J308" s="6">
        <v>0</v>
      </c>
      <c r="K308" s="5"/>
      <c r="L308" s="65"/>
    </row>
    <row r="309" spans="1:12" ht="15" customHeight="1" x14ac:dyDescent="0.2">
      <c r="A309" s="189" t="s">
        <v>523</v>
      </c>
      <c r="B309" s="179" t="s">
        <v>240</v>
      </c>
      <c r="C309" s="141" t="s">
        <v>2</v>
      </c>
      <c r="D309" s="182" t="s">
        <v>38</v>
      </c>
      <c r="E309" s="7">
        <f t="shared" si="98"/>
        <v>170</v>
      </c>
      <c r="F309" s="7">
        <f t="shared" ref="F309:J309" si="100">SUM(F310:F313)</f>
        <v>0</v>
      </c>
      <c r="G309" s="7">
        <f t="shared" si="100"/>
        <v>170</v>
      </c>
      <c r="H309" s="7">
        <f t="shared" si="100"/>
        <v>0</v>
      </c>
      <c r="I309" s="7">
        <f t="shared" si="100"/>
        <v>0</v>
      </c>
      <c r="J309" s="7">
        <f t="shared" si="100"/>
        <v>0</v>
      </c>
      <c r="K309" s="5"/>
      <c r="L309" s="65"/>
    </row>
    <row r="310" spans="1:12" ht="30" x14ac:dyDescent="0.2">
      <c r="A310" s="190"/>
      <c r="B310" s="180"/>
      <c r="C310" s="141" t="s">
        <v>1</v>
      </c>
      <c r="D310" s="182"/>
      <c r="E310" s="7">
        <f t="shared" si="98"/>
        <v>0</v>
      </c>
      <c r="F310" s="6">
        <v>0</v>
      </c>
      <c r="G310" s="6">
        <v>0</v>
      </c>
      <c r="H310" s="6">
        <v>0</v>
      </c>
      <c r="I310" s="6">
        <v>0</v>
      </c>
      <c r="J310" s="6">
        <v>0</v>
      </c>
      <c r="K310" s="5"/>
      <c r="L310" s="65"/>
    </row>
    <row r="311" spans="1:12" ht="30" x14ac:dyDescent="0.2">
      <c r="A311" s="190"/>
      <c r="B311" s="180"/>
      <c r="C311" s="141" t="s">
        <v>7</v>
      </c>
      <c r="D311" s="182"/>
      <c r="E311" s="7">
        <f t="shared" si="98"/>
        <v>0</v>
      </c>
      <c r="F311" s="6">
        <v>0</v>
      </c>
      <c r="G311" s="6">
        <v>0</v>
      </c>
      <c r="H311" s="6">
        <v>0</v>
      </c>
      <c r="I311" s="6">
        <v>0</v>
      </c>
      <c r="J311" s="6">
        <v>0</v>
      </c>
      <c r="K311" s="5"/>
      <c r="L311" s="65"/>
    </row>
    <row r="312" spans="1:12" ht="45" x14ac:dyDescent="0.2">
      <c r="A312" s="190"/>
      <c r="B312" s="180"/>
      <c r="C312" s="141" t="s">
        <v>16</v>
      </c>
      <c r="D312" s="182"/>
      <c r="E312" s="7">
        <f t="shared" si="98"/>
        <v>170</v>
      </c>
      <c r="F312" s="6">
        <v>0</v>
      </c>
      <c r="G312" s="6">
        <v>170</v>
      </c>
      <c r="H312" s="6">
        <v>0</v>
      </c>
      <c r="I312" s="6">
        <v>0</v>
      </c>
      <c r="J312" s="6">
        <v>0</v>
      </c>
      <c r="K312" s="5"/>
      <c r="L312" s="65"/>
    </row>
    <row r="313" spans="1:12" ht="30" x14ac:dyDescent="0.2">
      <c r="A313" s="191"/>
      <c r="B313" s="181"/>
      <c r="C313" s="141" t="s">
        <v>26</v>
      </c>
      <c r="D313" s="182"/>
      <c r="E313" s="7">
        <f t="shared" si="98"/>
        <v>0</v>
      </c>
      <c r="F313" s="6">
        <v>0</v>
      </c>
      <c r="G313" s="6">
        <v>0</v>
      </c>
      <c r="H313" s="6">
        <v>0</v>
      </c>
      <c r="I313" s="6">
        <v>0</v>
      </c>
      <c r="J313" s="6">
        <v>0</v>
      </c>
      <c r="K313" s="5"/>
      <c r="L313" s="65"/>
    </row>
    <row r="314" spans="1:12" ht="15" customHeight="1" x14ac:dyDescent="0.2">
      <c r="A314" s="189" t="s">
        <v>524</v>
      </c>
      <c r="B314" s="179" t="s">
        <v>241</v>
      </c>
      <c r="C314" s="141" t="s">
        <v>2</v>
      </c>
      <c r="D314" s="182" t="s">
        <v>38</v>
      </c>
      <c r="E314" s="7">
        <f t="shared" si="98"/>
        <v>427</v>
      </c>
      <c r="F314" s="7">
        <f t="shared" ref="F314:J314" si="101">SUM(F315:F318)</f>
        <v>0</v>
      </c>
      <c r="G314" s="7">
        <f t="shared" si="101"/>
        <v>427</v>
      </c>
      <c r="H314" s="7">
        <f t="shared" si="101"/>
        <v>0</v>
      </c>
      <c r="I314" s="7">
        <f t="shared" si="101"/>
        <v>0</v>
      </c>
      <c r="J314" s="7">
        <f t="shared" si="101"/>
        <v>0</v>
      </c>
      <c r="K314" s="5"/>
      <c r="L314" s="65"/>
    </row>
    <row r="315" spans="1:12" ht="30" x14ac:dyDescent="0.2">
      <c r="A315" s="190"/>
      <c r="B315" s="180"/>
      <c r="C315" s="141" t="s">
        <v>1</v>
      </c>
      <c r="D315" s="182"/>
      <c r="E315" s="7">
        <f t="shared" si="98"/>
        <v>0</v>
      </c>
      <c r="F315" s="6">
        <v>0</v>
      </c>
      <c r="G315" s="6">
        <v>0</v>
      </c>
      <c r="H315" s="6">
        <v>0</v>
      </c>
      <c r="I315" s="6">
        <v>0</v>
      </c>
      <c r="J315" s="6">
        <v>0</v>
      </c>
      <c r="K315" s="5"/>
      <c r="L315" s="65"/>
    </row>
    <row r="316" spans="1:12" ht="30" x14ac:dyDescent="0.2">
      <c r="A316" s="190"/>
      <c r="B316" s="180"/>
      <c r="C316" s="141" t="s">
        <v>7</v>
      </c>
      <c r="D316" s="182"/>
      <c r="E316" s="7">
        <f t="shared" si="98"/>
        <v>0</v>
      </c>
      <c r="F316" s="6">
        <v>0</v>
      </c>
      <c r="G316" s="6">
        <v>0</v>
      </c>
      <c r="H316" s="6">
        <v>0</v>
      </c>
      <c r="I316" s="6">
        <v>0</v>
      </c>
      <c r="J316" s="6">
        <v>0</v>
      </c>
      <c r="K316" s="5"/>
      <c r="L316" s="65"/>
    </row>
    <row r="317" spans="1:12" ht="45" x14ac:dyDescent="0.2">
      <c r="A317" s="190"/>
      <c r="B317" s="180"/>
      <c r="C317" s="141" t="s">
        <v>16</v>
      </c>
      <c r="D317" s="182"/>
      <c r="E317" s="7">
        <f t="shared" si="98"/>
        <v>427</v>
      </c>
      <c r="F317" s="6">
        <v>0</v>
      </c>
      <c r="G317" s="6">
        <v>427</v>
      </c>
      <c r="H317" s="6">
        <v>0</v>
      </c>
      <c r="I317" s="6">
        <v>0</v>
      </c>
      <c r="J317" s="6">
        <v>0</v>
      </c>
      <c r="K317" s="5"/>
      <c r="L317" s="65"/>
    </row>
    <row r="318" spans="1:12" ht="30" x14ac:dyDescent="0.2">
      <c r="A318" s="191"/>
      <c r="B318" s="181"/>
      <c r="C318" s="141" t="s">
        <v>26</v>
      </c>
      <c r="D318" s="182"/>
      <c r="E318" s="7">
        <f t="shared" si="98"/>
        <v>0</v>
      </c>
      <c r="F318" s="6">
        <v>0</v>
      </c>
      <c r="G318" s="6">
        <v>0</v>
      </c>
      <c r="H318" s="6">
        <v>0</v>
      </c>
      <c r="I318" s="6">
        <v>0</v>
      </c>
      <c r="J318" s="6">
        <v>0</v>
      </c>
      <c r="K318" s="5"/>
      <c r="L318" s="65"/>
    </row>
    <row r="319" spans="1:12" ht="15" customHeight="1" x14ac:dyDescent="0.2">
      <c r="A319" s="189" t="s">
        <v>525</v>
      </c>
      <c r="B319" s="179" t="s">
        <v>242</v>
      </c>
      <c r="C319" s="141" t="s">
        <v>2</v>
      </c>
      <c r="D319" s="182" t="s">
        <v>38</v>
      </c>
      <c r="E319" s="7">
        <f t="shared" ref="E319:E323" si="102">SUM(F319:J319)</f>
        <v>3000</v>
      </c>
      <c r="F319" s="7">
        <f t="shared" ref="F319:J319" si="103">SUM(F320:F323)</f>
        <v>0</v>
      </c>
      <c r="G319" s="7">
        <f t="shared" si="103"/>
        <v>2000</v>
      </c>
      <c r="H319" s="7">
        <f t="shared" si="103"/>
        <v>1000</v>
      </c>
      <c r="I319" s="7">
        <f t="shared" si="103"/>
        <v>0</v>
      </c>
      <c r="J319" s="7">
        <f t="shared" si="103"/>
        <v>0</v>
      </c>
      <c r="K319" s="5"/>
      <c r="L319" s="65"/>
    </row>
    <row r="320" spans="1:12" ht="30" x14ac:dyDescent="0.2">
      <c r="A320" s="190"/>
      <c r="B320" s="180"/>
      <c r="C320" s="141" t="s">
        <v>1</v>
      </c>
      <c r="D320" s="182"/>
      <c r="E320" s="7">
        <f t="shared" si="102"/>
        <v>0</v>
      </c>
      <c r="F320" s="6">
        <v>0</v>
      </c>
      <c r="G320" s="6">
        <v>0</v>
      </c>
      <c r="H320" s="6">
        <v>0</v>
      </c>
      <c r="I320" s="6">
        <v>0</v>
      </c>
      <c r="J320" s="6">
        <v>0</v>
      </c>
      <c r="K320" s="5"/>
      <c r="L320" s="65"/>
    </row>
    <row r="321" spans="1:12" ht="30" x14ac:dyDescent="0.2">
      <c r="A321" s="190"/>
      <c r="B321" s="180"/>
      <c r="C321" s="141" t="s">
        <v>7</v>
      </c>
      <c r="D321" s="182"/>
      <c r="E321" s="7">
        <f t="shared" si="102"/>
        <v>0</v>
      </c>
      <c r="F321" s="6">
        <v>0</v>
      </c>
      <c r="G321" s="6">
        <v>0</v>
      </c>
      <c r="H321" s="6">
        <v>0</v>
      </c>
      <c r="I321" s="6">
        <v>0</v>
      </c>
      <c r="J321" s="6">
        <v>0</v>
      </c>
      <c r="K321" s="5"/>
      <c r="L321" s="65"/>
    </row>
    <row r="322" spans="1:12" ht="45" x14ac:dyDescent="0.2">
      <c r="A322" s="190"/>
      <c r="B322" s="180"/>
      <c r="C322" s="141" t="s">
        <v>16</v>
      </c>
      <c r="D322" s="182"/>
      <c r="E322" s="7">
        <f t="shared" si="102"/>
        <v>3000</v>
      </c>
      <c r="F322" s="6">
        <v>0</v>
      </c>
      <c r="G322" s="6">
        <v>2000</v>
      </c>
      <c r="H322" s="6">
        <v>1000</v>
      </c>
      <c r="I322" s="6">
        <v>0</v>
      </c>
      <c r="J322" s="6">
        <v>0</v>
      </c>
      <c r="K322" s="5"/>
      <c r="L322" s="65"/>
    </row>
    <row r="323" spans="1:12" ht="30" x14ac:dyDescent="0.2">
      <c r="A323" s="191"/>
      <c r="B323" s="181"/>
      <c r="C323" s="141" t="s">
        <v>26</v>
      </c>
      <c r="D323" s="182"/>
      <c r="E323" s="7">
        <f t="shared" si="102"/>
        <v>0</v>
      </c>
      <c r="F323" s="6">
        <v>0</v>
      </c>
      <c r="G323" s="6">
        <v>0</v>
      </c>
      <c r="H323" s="6">
        <v>0</v>
      </c>
      <c r="I323" s="6">
        <v>0</v>
      </c>
      <c r="J323" s="6">
        <v>0</v>
      </c>
      <c r="K323" s="5"/>
      <c r="L323" s="65"/>
    </row>
    <row r="324" spans="1:12" ht="15.75" customHeight="1" x14ac:dyDescent="0.2">
      <c r="A324" s="53"/>
      <c r="B324" s="186" t="s">
        <v>250</v>
      </c>
      <c r="C324" s="187"/>
      <c r="D324" s="187"/>
      <c r="E324" s="187"/>
      <c r="F324" s="187"/>
      <c r="G324" s="187"/>
      <c r="H324" s="187"/>
      <c r="I324" s="187"/>
      <c r="J324" s="187"/>
      <c r="K324" s="188"/>
      <c r="L324" s="63"/>
    </row>
    <row r="325" spans="1:12" ht="60" x14ac:dyDescent="0.2">
      <c r="A325" s="139" t="s">
        <v>6</v>
      </c>
      <c r="B325" s="14" t="s">
        <v>215</v>
      </c>
      <c r="C325" s="141"/>
      <c r="D325" s="141"/>
      <c r="E325" s="141"/>
      <c r="F325" s="7"/>
      <c r="G325" s="7"/>
      <c r="H325" s="141"/>
      <c r="I325" s="141"/>
      <c r="J325" s="141"/>
      <c r="K325" s="141"/>
      <c r="L325" s="64"/>
    </row>
    <row r="326" spans="1:12" ht="15" customHeight="1" x14ac:dyDescent="0.2">
      <c r="A326" s="195" t="s">
        <v>153</v>
      </c>
      <c r="B326" s="198" t="s">
        <v>204</v>
      </c>
      <c r="C326" s="141" t="s">
        <v>2</v>
      </c>
      <c r="D326" s="182" t="s">
        <v>38</v>
      </c>
      <c r="E326" s="7">
        <f t="shared" ref="E326:E330" si="104">SUM(F326:J326)</f>
        <v>35844.620000000003</v>
      </c>
      <c r="F326" s="7">
        <f t="shared" ref="F326:J326" si="105">SUM(F327:F330)</f>
        <v>2306.1099999999997</v>
      </c>
      <c r="G326" s="7">
        <f t="shared" si="105"/>
        <v>17740.010000000002</v>
      </c>
      <c r="H326" s="7">
        <f t="shared" si="105"/>
        <v>4265.5</v>
      </c>
      <c r="I326" s="7">
        <f t="shared" si="105"/>
        <v>5766.5</v>
      </c>
      <c r="J326" s="7">
        <f t="shared" si="105"/>
        <v>5766.5</v>
      </c>
      <c r="K326" s="5"/>
      <c r="L326" s="65"/>
    </row>
    <row r="327" spans="1:12" ht="30" x14ac:dyDescent="0.2">
      <c r="A327" s="196"/>
      <c r="B327" s="198"/>
      <c r="C327" s="141" t="s">
        <v>1</v>
      </c>
      <c r="D327" s="182"/>
      <c r="E327" s="7">
        <f t="shared" si="104"/>
        <v>0</v>
      </c>
      <c r="F327" s="6">
        <v>0</v>
      </c>
      <c r="G327" s="6">
        <v>0</v>
      </c>
      <c r="H327" s="6">
        <v>0</v>
      </c>
      <c r="I327" s="6">
        <v>0</v>
      </c>
      <c r="J327" s="6">
        <v>0</v>
      </c>
      <c r="K327" s="5"/>
      <c r="L327" s="65"/>
    </row>
    <row r="328" spans="1:12" ht="30" x14ac:dyDescent="0.2">
      <c r="A328" s="196"/>
      <c r="B328" s="198"/>
      <c r="C328" s="141" t="s">
        <v>7</v>
      </c>
      <c r="D328" s="182"/>
      <c r="E328" s="7">
        <f t="shared" si="104"/>
        <v>16275.439999999999</v>
      </c>
      <c r="F328" s="6">
        <v>696.67</v>
      </c>
      <c r="G328" s="6">
        <v>5451.95</v>
      </c>
      <c r="H328" s="6">
        <v>2734.18</v>
      </c>
      <c r="I328" s="6">
        <v>3696.32</v>
      </c>
      <c r="J328" s="6">
        <v>3696.32</v>
      </c>
      <c r="K328" s="5"/>
      <c r="L328" s="65"/>
    </row>
    <row r="329" spans="1:12" ht="45" x14ac:dyDescent="0.2">
      <c r="A329" s="196"/>
      <c r="B329" s="198"/>
      <c r="C329" s="141" t="s">
        <v>16</v>
      </c>
      <c r="D329" s="182"/>
      <c r="E329" s="7">
        <f t="shared" si="104"/>
        <v>9044.98</v>
      </c>
      <c r="F329" s="6">
        <v>398.74</v>
      </c>
      <c r="G329" s="6">
        <v>2974.56</v>
      </c>
      <c r="H329" s="99">
        <v>1531.32</v>
      </c>
      <c r="I329" s="6">
        <v>2070.1799999999998</v>
      </c>
      <c r="J329" s="6">
        <v>2070.1799999999998</v>
      </c>
      <c r="K329" s="5"/>
      <c r="L329" s="65"/>
    </row>
    <row r="330" spans="1:12" ht="30" x14ac:dyDescent="0.2">
      <c r="A330" s="197"/>
      <c r="B330" s="198"/>
      <c r="C330" s="141" t="s">
        <v>26</v>
      </c>
      <c r="D330" s="182"/>
      <c r="E330" s="7">
        <f t="shared" si="104"/>
        <v>10524.2</v>
      </c>
      <c r="F330" s="6">
        <v>1210.7</v>
      </c>
      <c r="G330" s="6">
        <v>9313.5</v>
      </c>
      <c r="H330" s="6">
        <v>0</v>
      </c>
      <c r="I330" s="6">
        <v>0</v>
      </c>
      <c r="J330" s="6">
        <v>0</v>
      </c>
      <c r="K330" s="5"/>
      <c r="L330" s="65"/>
    </row>
    <row r="331" spans="1:12" ht="105" x14ac:dyDescent="0.2">
      <c r="A331" s="53" t="s">
        <v>10</v>
      </c>
      <c r="B331" s="14" t="s">
        <v>205</v>
      </c>
      <c r="C331" s="141"/>
      <c r="D331" s="141"/>
      <c r="E331" s="141"/>
      <c r="F331" s="7"/>
      <c r="G331" s="7"/>
      <c r="H331" s="141"/>
      <c r="I331" s="141"/>
      <c r="J331" s="141"/>
      <c r="K331" s="141"/>
      <c r="L331" s="64"/>
    </row>
    <row r="332" spans="1:12" ht="15" customHeight="1" x14ac:dyDescent="0.2">
      <c r="A332" s="195" t="s">
        <v>156</v>
      </c>
      <c r="B332" s="198" t="s">
        <v>216</v>
      </c>
      <c r="C332" s="141" t="s">
        <v>2</v>
      </c>
      <c r="D332" s="182" t="s">
        <v>38</v>
      </c>
      <c r="E332" s="7">
        <f t="shared" ref="E332:E335" si="106">SUM(F332:J332)</f>
        <v>0</v>
      </c>
      <c r="F332" s="7">
        <f t="shared" ref="F332:J332" si="107">SUM(F333:F336)</f>
        <v>0</v>
      </c>
      <c r="G332" s="7">
        <f t="shared" si="107"/>
        <v>0</v>
      </c>
      <c r="H332" s="7">
        <f t="shared" si="107"/>
        <v>0</v>
      </c>
      <c r="I332" s="7">
        <f t="shared" si="107"/>
        <v>0</v>
      </c>
      <c r="J332" s="7">
        <f t="shared" si="107"/>
        <v>0</v>
      </c>
      <c r="K332" s="5"/>
      <c r="L332" s="65"/>
    </row>
    <row r="333" spans="1:12" ht="30" x14ac:dyDescent="0.2">
      <c r="A333" s="196"/>
      <c r="B333" s="198"/>
      <c r="C333" s="141" t="s">
        <v>1</v>
      </c>
      <c r="D333" s="182"/>
      <c r="E333" s="7">
        <f t="shared" si="106"/>
        <v>0</v>
      </c>
      <c r="F333" s="7">
        <v>0</v>
      </c>
      <c r="G333" s="6">
        <v>0</v>
      </c>
      <c r="H333" s="6">
        <v>0</v>
      </c>
      <c r="I333" s="6">
        <v>0</v>
      </c>
      <c r="J333" s="6">
        <v>0</v>
      </c>
      <c r="K333" s="5"/>
      <c r="L333" s="65"/>
    </row>
    <row r="334" spans="1:12" ht="30" x14ac:dyDescent="0.2">
      <c r="A334" s="196"/>
      <c r="B334" s="198"/>
      <c r="C334" s="141" t="s">
        <v>7</v>
      </c>
      <c r="D334" s="182"/>
      <c r="E334" s="7">
        <f t="shared" si="106"/>
        <v>0</v>
      </c>
      <c r="F334" s="7">
        <v>0</v>
      </c>
      <c r="G334" s="6">
        <v>0</v>
      </c>
      <c r="H334" s="6">
        <v>0</v>
      </c>
      <c r="I334" s="6">
        <v>0</v>
      </c>
      <c r="J334" s="6">
        <v>0</v>
      </c>
      <c r="K334" s="5"/>
      <c r="L334" s="65"/>
    </row>
    <row r="335" spans="1:12" ht="45" x14ac:dyDescent="0.2">
      <c r="A335" s="196"/>
      <c r="B335" s="198"/>
      <c r="C335" s="141" t="s">
        <v>16</v>
      </c>
      <c r="D335" s="182"/>
      <c r="E335" s="7">
        <f t="shared" si="106"/>
        <v>0</v>
      </c>
      <c r="F335" s="7">
        <v>0</v>
      </c>
      <c r="G335" s="6">
        <v>0</v>
      </c>
      <c r="H335" s="6">
        <v>0</v>
      </c>
      <c r="I335" s="6">
        <v>0</v>
      </c>
      <c r="J335" s="6">
        <v>0</v>
      </c>
      <c r="K335" s="5"/>
      <c r="L335" s="65"/>
    </row>
    <row r="336" spans="1:12" ht="30" x14ac:dyDescent="0.2">
      <c r="A336" s="197"/>
      <c r="B336" s="198"/>
      <c r="C336" s="141" t="s">
        <v>26</v>
      </c>
      <c r="D336" s="182"/>
      <c r="E336" s="7">
        <v>0</v>
      </c>
      <c r="F336" s="7">
        <v>0</v>
      </c>
      <c r="G336" s="7">
        <v>0</v>
      </c>
      <c r="H336" s="7">
        <v>0</v>
      </c>
      <c r="I336" s="7">
        <v>0</v>
      </c>
      <c r="J336" s="6">
        <v>0</v>
      </c>
      <c r="K336" s="5"/>
      <c r="L336" s="65"/>
    </row>
    <row r="337" spans="1:12" ht="15" customHeight="1" x14ac:dyDescent="0.2">
      <c r="A337" s="195" t="s">
        <v>157</v>
      </c>
      <c r="B337" s="198" t="s">
        <v>277</v>
      </c>
      <c r="C337" s="141" t="s">
        <v>2</v>
      </c>
      <c r="D337" s="182" t="s">
        <v>38</v>
      </c>
      <c r="E337" s="7">
        <f t="shared" ref="E337:E340" si="108">SUM(F337:J337)</f>
        <v>1471.21</v>
      </c>
      <c r="F337" s="7">
        <f t="shared" ref="F337:J337" si="109">SUM(F338:F341)</f>
        <v>1471.21</v>
      </c>
      <c r="G337" s="7">
        <f t="shared" si="109"/>
        <v>0</v>
      </c>
      <c r="H337" s="7">
        <f t="shared" si="109"/>
        <v>0</v>
      </c>
      <c r="I337" s="7">
        <f t="shared" si="109"/>
        <v>0</v>
      </c>
      <c r="J337" s="7">
        <f t="shared" si="109"/>
        <v>0</v>
      </c>
      <c r="K337" s="5"/>
      <c r="L337" s="65"/>
    </row>
    <row r="338" spans="1:12" ht="30" x14ac:dyDescent="0.2">
      <c r="A338" s="196"/>
      <c r="B338" s="198"/>
      <c r="C338" s="141" t="s">
        <v>1</v>
      </c>
      <c r="D338" s="182"/>
      <c r="E338" s="7">
        <f t="shared" si="108"/>
        <v>0</v>
      </c>
      <c r="F338" s="7">
        <v>0</v>
      </c>
      <c r="G338" s="6">
        <v>0</v>
      </c>
      <c r="H338" s="6">
        <v>0</v>
      </c>
      <c r="I338" s="6">
        <v>0</v>
      </c>
      <c r="J338" s="6">
        <v>0</v>
      </c>
      <c r="K338" s="5"/>
      <c r="L338" s="65"/>
    </row>
    <row r="339" spans="1:12" ht="30" x14ac:dyDescent="0.2">
      <c r="A339" s="196"/>
      <c r="B339" s="198"/>
      <c r="C339" s="141" t="s">
        <v>7</v>
      </c>
      <c r="D339" s="182"/>
      <c r="E339" s="7">
        <f t="shared" si="108"/>
        <v>935.68</v>
      </c>
      <c r="F339" s="7">
        <v>935.68</v>
      </c>
      <c r="G339" s="6">
        <v>0</v>
      </c>
      <c r="H339" s="6">
        <v>0</v>
      </c>
      <c r="I339" s="6">
        <v>0</v>
      </c>
      <c r="J339" s="6">
        <v>0</v>
      </c>
      <c r="K339" s="5"/>
      <c r="L339" s="65"/>
    </row>
    <row r="340" spans="1:12" ht="45" x14ac:dyDescent="0.2">
      <c r="A340" s="196"/>
      <c r="B340" s="198"/>
      <c r="C340" s="141" t="s">
        <v>16</v>
      </c>
      <c r="D340" s="182"/>
      <c r="E340" s="7">
        <f t="shared" si="108"/>
        <v>535.53</v>
      </c>
      <c r="F340" s="7">
        <v>535.53</v>
      </c>
      <c r="G340" s="6">
        <v>0</v>
      </c>
      <c r="H340" s="6">
        <v>0</v>
      </c>
      <c r="I340" s="6">
        <v>0</v>
      </c>
      <c r="J340" s="6">
        <v>0</v>
      </c>
      <c r="K340" s="5"/>
      <c r="L340" s="65"/>
    </row>
    <row r="341" spans="1:12" ht="30" x14ac:dyDescent="0.2">
      <c r="A341" s="197"/>
      <c r="B341" s="198"/>
      <c r="C341" s="141" t="s">
        <v>26</v>
      </c>
      <c r="D341" s="182"/>
      <c r="E341" s="7">
        <v>0</v>
      </c>
      <c r="F341" s="7">
        <v>0</v>
      </c>
      <c r="G341" s="7">
        <v>0</v>
      </c>
      <c r="H341" s="7">
        <v>0</v>
      </c>
      <c r="I341" s="7">
        <v>0</v>
      </c>
      <c r="J341" s="6">
        <v>0</v>
      </c>
      <c r="K341" s="5"/>
      <c r="L341" s="65"/>
    </row>
    <row r="342" spans="1:12" ht="15" customHeight="1" x14ac:dyDescent="0.2">
      <c r="A342" s="195" t="s">
        <v>28</v>
      </c>
      <c r="B342" s="192" t="s">
        <v>236</v>
      </c>
      <c r="C342" s="141" t="s">
        <v>2</v>
      </c>
      <c r="D342" s="182" t="s">
        <v>38</v>
      </c>
      <c r="E342" s="7">
        <f t="shared" ref="E342:E346" si="110">SUM(F342:J342)</f>
        <v>24455</v>
      </c>
      <c r="F342" s="7">
        <f t="shared" ref="F342:J342" si="111">SUM(F343:F346)</f>
        <v>4455</v>
      </c>
      <c r="G342" s="7">
        <f t="shared" si="111"/>
        <v>5000</v>
      </c>
      <c r="H342" s="7">
        <f t="shared" si="111"/>
        <v>5000</v>
      </c>
      <c r="I342" s="7">
        <f t="shared" si="111"/>
        <v>5000</v>
      </c>
      <c r="J342" s="7">
        <f t="shared" si="111"/>
        <v>5000</v>
      </c>
      <c r="K342" s="5"/>
      <c r="L342" s="65"/>
    </row>
    <row r="343" spans="1:12" ht="30" x14ac:dyDescent="0.2">
      <c r="A343" s="196"/>
      <c r="B343" s="193"/>
      <c r="C343" s="141" t="s">
        <v>1</v>
      </c>
      <c r="D343" s="182"/>
      <c r="E343" s="7">
        <f t="shared" si="110"/>
        <v>0</v>
      </c>
      <c r="F343" s="7">
        <v>0</v>
      </c>
      <c r="G343" s="6">
        <v>0</v>
      </c>
      <c r="H343" s="6">
        <v>0</v>
      </c>
      <c r="I343" s="6">
        <v>0</v>
      </c>
      <c r="J343" s="6">
        <v>0</v>
      </c>
      <c r="K343" s="5"/>
      <c r="L343" s="65"/>
    </row>
    <row r="344" spans="1:12" ht="30" x14ac:dyDescent="0.2">
      <c r="A344" s="196"/>
      <c r="B344" s="193"/>
      <c r="C344" s="141" t="s">
        <v>7</v>
      </c>
      <c r="D344" s="182"/>
      <c r="E344" s="7">
        <f t="shared" si="110"/>
        <v>0</v>
      </c>
      <c r="F344" s="7">
        <v>0</v>
      </c>
      <c r="G344" s="6">
        <v>0</v>
      </c>
      <c r="H344" s="6">
        <v>0</v>
      </c>
      <c r="I344" s="6">
        <v>0</v>
      </c>
      <c r="J344" s="6">
        <v>0</v>
      </c>
      <c r="K344" s="5"/>
      <c r="L344" s="65"/>
    </row>
    <row r="345" spans="1:12" ht="45" x14ac:dyDescent="0.2">
      <c r="A345" s="196"/>
      <c r="B345" s="193"/>
      <c r="C345" s="141" t="s">
        <v>16</v>
      </c>
      <c r="D345" s="182"/>
      <c r="E345" s="7">
        <f t="shared" si="110"/>
        <v>24455</v>
      </c>
      <c r="F345" s="7">
        <v>4455</v>
      </c>
      <c r="G345" s="6">
        <v>5000</v>
      </c>
      <c r="H345" s="6">
        <v>5000</v>
      </c>
      <c r="I345" s="6">
        <v>5000</v>
      </c>
      <c r="J345" s="6">
        <v>5000</v>
      </c>
      <c r="K345" s="5"/>
      <c r="L345" s="65"/>
    </row>
    <row r="346" spans="1:12" ht="33.75" customHeight="1" x14ac:dyDescent="0.2">
      <c r="A346" s="197"/>
      <c r="B346" s="194"/>
      <c r="C346" s="141" t="s">
        <v>26</v>
      </c>
      <c r="D346" s="182"/>
      <c r="E346" s="7">
        <f t="shared" si="110"/>
        <v>0</v>
      </c>
      <c r="F346" s="7">
        <v>0</v>
      </c>
      <c r="G346" s="6">
        <v>0</v>
      </c>
      <c r="H346" s="6">
        <v>0</v>
      </c>
      <c r="I346" s="6">
        <v>0</v>
      </c>
      <c r="J346" s="6">
        <v>0</v>
      </c>
      <c r="K346" s="5"/>
      <c r="L346" s="65"/>
    </row>
    <row r="347" spans="1:12" ht="15" customHeight="1" x14ac:dyDescent="0.2">
      <c r="A347" s="195" t="s">
        <v>159</v>
      </c>
      <c r="B347" s="198" t="s">
        <v>237</v>
      </c>
      <c r="C347" s="141" t="s">
        <v>2</v>
      </c>
      <c r="D347" s="182" t="s">
        <v>38</v>
      </c>
      <c r="E347" s="7">
        <f t="shared" ref="E347:E351" si="112">SUM(F347:J347)</f>
        <v>0</v>
      </c>
      <c r="F347" s="7">
        <f t="shared" ref="F347:J347" si="113">SUM(F348:F351)</f>
        <v>0</v>
      </c>
      <c r="G347" s="7">
        <f t="shared" si="113"/>
        <v>0</v>
      </c>
      <c r="H347" s="7">
        <f t="shared" si="113"/>
        <v>0</v>
      </c>
      <c r="I347" s="7">
        <f t="shared" si="113"/>
        <v>0</v>
      </c>
      <c r="J347" s="7">
        <f t="shared" si="113"/>
        <v>0</v>
      </c>
      <c r="K347" s="5"/>
      <c r="L347" s="65"/>
    </row>
    <row r="348" spans="1:12" ht="30" x14ac:dyDescent="0.2">
      <c r="A348" s="196"/>
      <c r="B348" s="198"/>
      <c r="C348" s="141" t="s">
        <v>1</v>
      </c>
      <c r="D348" s="182"/>
      <c r="E348" s="7">
        <f t="shared" si="112"/>
        <v>0</v>
      </c>
      <c r="F348" s="7">
        <v>0</v>
      </c>
      <c r="G348" s="6">
        <v>0</v>
      </c>
      <c r="H348" s="6">
        <v>0</v>
      </c>
      <c r="I348" s="6">
        <v>0</v>
      </c>
      <c r="J348" s="6">
        <v>0</v>
      </c>
      <c r="K348" s="5"/>
      <c r="L348" s="65"/>
    </row>
    <row r="349" spans="1:12" ht="30" x14ac:dyDescent="0.2">
      <c r="A349" s="196"/>
      <c r="B349" s="198"/>
      <c r="C349" s="141" t="s">
        <v>7</v>
      </c>
      <c r="D349" s="182"/>
      <c r="E349" s="7">
        <f t="shared" si="112"/>
        <v>0</v>
      </c>
      <c r="F349" s="7">
        <v>0</v>
      </c>
      <c r="G349" s="6">
        <v>0</v>
      </c>
      <c r="H349" s="6">
        <v>0</v>
      </c>
      <c r="I349" s="6">
        <v>0</v>
      </c>
      <c r="J349" s="6">
        <v>0</v>
      </c>
      <c r="K349" s="5"/>
      <c r="L349" s="65"/>
    </row>
    <row r="350" spans="1:12" ht="45" x14ac:dyDescent="0.2">
      <c r="A350" s="196"/>
      <c r="B350" s="198"/>
      <c r="C350" s="141" t="s">
        <v>16</v>
      </c>
      <c r="D350" s="182"/>
      <c r="E350" s="7">
        <f t="shared" si="112"/>
        <v>0</v>
      </c>
      <c r="F350" s="7">
        <v>0</v>
      </c>
      <c r="G350" s="6">
        <v>0</v>
      </c>
      <c r="H350" s="6">
        <v>0</v>
      </c>
      <c r="I350" s="6">
        <v>0</v>
      </c>
      <c r="J350" s="6">
        <v>0</v>
      </c>
      <c r="K350" s="5"/>
      <c r="L350" s="65"/>
    </row>
    <row r="351" spans="1:12" ht="30" x14ac:dyDescent="0.2">
      <c r="A351" s="197"/>
      <c r="B351" s="198"/>
      <c r="C351" s="141" t="s">
        <v>26</v>
      </c>
      <c r="D351" s="182"/>
      <c r="E351" s="7">
        <f t="shared" si="112"/>
        <v>0</v>
      </c>
      <c r="F351" s="7">
        <v>0</v>
      </c>
      <c r="G351" s="6">
        <v>0</v>
      </c>
      <c r="H351" s="6">
        <v>0</v>
      </c>
      <c r="I351" s="6">
        <v>0</v>
      </c>
      <c r="J351" s="6">
        <v>0</v>
      </c>
      <c r="K351" s="5"/>
      <c r="L351" s="65"/>
    </row>
  </sheetData>
  <mergeCells count="215">
    <mergeCell ref="D167:D171"/>
    <mergeCell ref="A31:A35"/>
    <mergeCell ref="B31:B35"/>
    <mergeCell ref="D31:D35"/>
    <mergeCell ref="A36:A40"/>
    <mergeCell ref="B36:B40"/>
    <mergeCell ref="D36:D40"/>
    <mergeCell ref="A51:A55"/>
    <mergeCell ref="B51:B55"/>
    <mergeCell ref="D51:D55"/>
    <mergeCell ref="A46:A50"/>
    <mergeCell ref="D106:D110"/>
    <mergeCell ref="B111:B115"/>
    <mergeCell ref="D111:D115"/>
    <mergeCell ref="A116:A120"/>
    <mergeCell ref="B116:B120"/>
    <mergeCell ref="D116:D120"/>
    <mergeCell ref="A131:A135"/>
    <mergeCell ref="B131:B135"/>
    <mergeCell ref="D131:D135"/>
    <mergeCell ref="F1:K1"/>
    <mergeCell ref="F2:K2"/>
    <mergeCell ref="C3:K3"/>
    <mergeCell ref="B5:K5"/>
    <mergeCell ref="C7:C8"/>
    <mergeCell ref="D7:D8"/>
    <mergeCell ref="K7:K8"/>
    <mergeCell ref="B7:B8"/>
    <mergeCell ref="F4:K4"/>
    <mergeCell ref="E7:J7"/>
    <mergeCell ref="A347:A351"/>
    <mergeCell ref="A167:A171"/>
    <mergeCell ref="A209:A213"/>
    <mergeCell ref="A214:A218"/>
    <mergeCell ref="A219:A223"/>
    <mergeCell ref="A172:A176"/>
    <mergeCell ref="A264:A268"/>
    <mergeCell ref="A274:A278"/>
    <mergeCell ref="A289:A293"/>
    <mergeCell ref="A284:A288"/>
    <mergeCell ref="A294:A298"/>
    <mergeCell ref="A177:A181"/>
    <mergeCell ref="A187:A191"/>
    <mergeCell ref="A342:A346"/>
    <mergeCell ref="A337:A341"/>
    <mergeCell ref="A304:A308"/>
    <mergeCell ref="A309:A313"/>
    <mergeCell ref="A314:A318"/>
    <mergeCell ref="A319:A323"/>
    <mergeCell ref="A192:A196"/>
    <mergeCell ref="A234:A238"/>
    <mergeCell ref="A224:A228"/>
    <mergeCell ref="A229:A233"/>
    <mergeCell ref="A259:A263"/>
    <mergeCell ref="B347:B351"/>
    <mergeCell ref="B209:B213"/>
    <mergeCell ref="D347:D351"/>
    <mergeCell ref="B219:B223"/>
    <mergeCell ref="B332:B336"/>
    <mergeCell ref="B177:B181"/>
    <mergeCell ref="D177:D181"/>
    <mergeCell ref="B182:B186"/>
    <mergeCell ref="D182:D186"/>
    <mergeCell ref="D332:D336"/>
    <mergeCell ref="B326:B330"/>
    <mergeCell ref="D214:D218"/>
    <mergeCell ref="D326:D330"/>
    <mergeCell ref="B324:K324"/>
    <mergeCell ref="B269:B273"/>
    <mergeCell ref="D269:D273"/>
    <mergeCell ref="B284:B288"/>
    <mergeCell ref="D284:D288"/>
    <mergeCell ref="D274:D278"/>
    <mergeCell ref="B289:B293"/>
    <mergeCell ref="B214:B218"/>
    <mergeCell ref="D289:D293"/>
    <mergeCell ref="B294:B298"/>
    <mergeCell ref="D294:D298"/>
    <mergeCell ref="B342:B346"/>
    <mergeCell ref="D342:D346"/>
    <mergeCell ref="A279:A283"/>
    <mergeCell ref="B279:B283"/>
    <mergeCell ref="D279:D283"/>
    <mergeCell ref="A299:A303"/>
    <mergeCell ref="B299:B303"/>
    <mergeCell ref="D299:D303"/>
    <mergeCell ref="A269:A273"/>
    <mergeCell ref="A326:A330"/>
    <mergeCell ref="A332:A336"/>
    <mergeCell ref="B337:B341"/>
    <mergeCell ref="D337:D341"/>
    <mergeCell ref="B304:B308"/>
    <mergeCell ref="D304:D308"/>
    <mergeCell ref="B309:B313"/>
    <mergeCell ref="D309:D313"/>
    <mergeCell ref="B314:B318"/>
    <mergeCell ref="D314:D318"/>
    <mergeCell ref="B319:B323"/>
    <mergeCell ref="D319:D323"/>
    <mergeCell ref="B264:B268"/>
    <mergeCell ref="D264:D268"/>
    <mergeCell ref="B274:B278"/>
    <mergeCell ref="A182:A186"/>
    <mergeCell ref="D209:D213"/>
    <mergeCell ref="B207:K207"/>
    <mergeCell ref="B187:B191"/>
    <mergeCell ref="D187:D191"/>
    <mergeCell ref="A202:A206"/>
    <mergeCell ref="B192:B196"/>
    <mergeCell ref="D192:D196"/>
    <mergeCell ref="B234:B238"/>
    <mergeCell ref="D234:D238"/>
    <mergeCell ref="A197:A201"/>
    <mergeCell ref="B197:B201"/>
    <mergeCell ref="D197:D201"/>
    <mergeCell ref="A239:A243"/>
    <mergeCell ref="B239:B243"/>
    <mergeCell ref="D239:D243"/>
    <mergeCell ref="A244:A248"/>
    <mergeCell ref="B244:B248"/>
    <mergeCell ref="D244:D248"/>
    <mergeCell ref="A249:A253"/>
    <mergeCell ref="B249:B253"/>
    <mergeCell ref="B26:B30"/>
    <mergeCell ref="D26:D30"/>
    <mergeCell ref="D76:D80"/>
    <mergeCell ref="B46:B50"/>
    <mergeCell ref="D46:D50"/>
    <mergeCell ref="B86:B90"/>
    <mergeCell ref="D86:D90"/>
    <mergeCell ref="B101:B105"/>
    <mergeCell ref="D101:D105"/>
    <mergeCell ref="B61:B65"/>
    <mergeCell ref="D61:D65"/>
    <mergeCell ref="B66:B70"/>
    <mergeCell ref="D66:D70"/>
    <mergeCell ref="B81:B85"/>
    <mergeCell ref="D81:D85"/>
    <mergeCell ref="B91:B95"/>
    <mergeCell ref="D91:D95"/>
    <mergeCell ref="B96:B100"/>
    <mergeCell ref="D96:D100"/>
    <mergeCell ref="B76:B80"/>
    <mergeCell ref="A7:A8"/>
    <mergeCell ref="A142:A146"/>
    <mergeCell ref="B152:B156"/>
    <mergeCell ref="D152:D156"/>
    <mergeCell ref="A11:A15"/>
    <mergeCell ref="A152:A156"/>
    <mergeCell ref="B16:B20"/>
    <mergeCell ref="D16:D20"/>
    <mergeCell ref="A56:A60"/>
    <mergeCell ref="A71:A75"/>
    <mergeCell ref="B9:K9"/>
    <mergeCell ref="A26:A30"/>
    <mergeCell ref="A16:A20"/>
    <mergeCell ref="A41:A45"/>
    <mergeCell ref="B41:B45"/>
    <mergeCell ref="D41:D45"/>
    <mergeCell ref="A76:A80"/>
    <mergeCell ref="A61:A65"/>
    <mergeCell ref="A66:A70"/>
    <mergeCell ref="A121:A125"/>
    <mergeCell ref="B121:B125"/>
    <mergeCell ref="D121:D125"/>
    <mergeCell ref="A81:A85"/>
    <mergeCell ref="A91:A95"/>
    <mergeCell ref="A21:A25"/>
    <mergeCell ref="B21:B25"/>
    <mergeCell ref="D21:D25"/>
    <mergeCell ref="D249:D253"/>
    <mergeCell ref="A254:A258"/>
    <mergeCell ref="B254:B258"/>
    <mergeCell ref="D254:D258"/>
    <mergeCell ref="A157:A161"/>
    <mergeCell ref="B11:B15"/>
    <mergeCell ref="D11:D15"/>
    <mergeCell ref="A96:A100"/>
    <mergeCell ref="A86:A90"/>
    <mergeCell ref="A101:A105"/>
    <mergeCell ref="A106:A110"/>
    <mergeCell ref="A111:A115"/>
    <mergeCell ref="B157:B161"/>
    <mergeCell ref="D157:D161"/>
    <mergeCell ref="D142:D146"/>
    <mergeCell ref="B142:B146"/>
    <mergeCell ref="B56:B60"/>
    <mergeCell ref="D56:D60"/>
    <mergeCell ref="B71:B75"/>
    <mergeCell ref="D71:D75"/>
    <mergeCell ref="B106:B110"/>
    <mergeCell ref="B259:B263"/>
    <mergeCell ref="D259:D263"/>
    <mergeCell ref="A126:A130"/>
    <mergeCell ref="B126:B130"/>
    <mergeCell ref="D126:D130"/>
    <mergeCell ref="A137:A141"/>
    <mergeCell ref="B137:B141"/>
    <mergeCell ref="D137:D141"/>
    <mergeCell ref="A147:A151"/>
    <mergeCell ref="B147:B151"/>
    <mergeCell ref="D147:D151"/>
    <mergeCell ref="A162:A166"/>
    <mergeCell ref="B162:B166"/>
    <mergeCell ref="D162:D166"/>
    <mergeCell ref="B224:B228"/>
    <mergeCell ref="D224:D228"/>
    <mergeCell ref="B229:B233"/>
    <mergeCell ref="D229:D233"/>
    <mergeCell ref="D219:D223"/>
    <mergeCell ref="B202:B206"/>
    <mergeCell ref="D202:D206"/>
    <mergeCell ref="B167:B171"/>
    <mergeCell ref="B172:B176"/>
    <mergeCell ref="D172:D176"/>
  </mergeCells>
  <pageMargins left="0.23622047244094491" right="0.23622047244094491" top="0.23622047244094491" bottom="0.47244094488188981" header="0.15748031496062992" footer="0.15748031496062992"/>
  <pageSetup paperSize="9" scale="58" fitToWidth="0" fitToHeight="0" orientation="landscape" r:id="rId1"/>
  <headerFooter alignWithMargins="0"/>
  <rowBreaks count="12" manualBreakCount="12">
    <brk id="30" max="10" man="1"/>
    <brk id="59" max="10" man="1"/>
    <brk id="85" max="10" man="1"/>
    <brk id="110" max="10" man="1"/>
    <brk id="141" max="10" man="1"/>
    <brk id="171" max="10" man="1"/>
    <brk id="196" max="10" man="1"/>
    <brk id="223" max="10" man="1"/>
    <brk id="248" max="10" man="1"/>
    <brk id="278" max="10" man="1"/>
    <brk id="308" max="10" man="1"/>
    <brk id="33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4"/>
  <sheetViews>
    <sheetView view="pageBreakPreview" zoomScale="80" zoomScaleNormal="80" zoomScaleSheetLayoutView="80" workbookViewId="0">
      <selection activeCell="E118" sqref="E118:K122"/>
    </sheetView>
  </sheetViews>
  <sheetFormatPr defaultColWidth="9.140625" defaultRowHeight="14.25" x14ac:dyDescent="0.2"/>
  <cols>
    <col min="1" max="1" width="7.5703125" style="74" customWidth="1"/>
    <col min="2" max="2" width="34.7109375" style="74" customWidth="1"/>
    <col min="3" max="3" width="22.28515625" style="74" customWidth="1"/>
    <col min="4" max="4" width="19.42578125" style="74" customWidth="1"/>
    <col min="5" max="5" width="20.5703125" style="10" customWidth="1"/>
    <col min="6" max="6" width="14.5703125" style="71" customWidth="1"/>
    <col min="7" max="7" width="14.85546875" style="71" customWidth="1"/>
    <col min="8" max="8" width="14.5703125" style="10" customWidth="1"/>
    <col min="9" max="9" width="14.7109375" style="10" customWidth="1"/>
    <col min="10" max="10" width="15" style="10" customWidth="1"/>
    <col min="11" max="11" width="12.85546875" style="10" customWidth="1"/>
    <col min="12" max="12" width="12" style="75" customWidth="1"/>
    <col min="13" max="13" width="40.28515625" style="74" customWidth="1"/>
    <col min="14" max="14" width="10.140625" style="74" bestFit="1" customWidth="1"/>
    <col min="15" max="15" width="10.7109375" style="74" bestFit="1" customWidth="1"/>
    <col min="16" max="16" width="13.7109375" style="74" customWidth="1"/>
    <col min="17" max="17" width="9.85546875" style="74" bestFit="1" customWidth="1"/>
    <col min="18" max="18" width="12.5703125" style="74" customWidth="1"/>
    <col min="19" max="16384" width="9.140625" style="74"/>
  </cols>
  <sheetData>
    <row r="1" spans="1:15" s="84" customFormat="1" ht="18" customHeight="1" x14ac:dyDescent="0.25">
      <c r="A1" s="83"/>
      <c r="C1" s="85"/>
      <c r="D1" s="135"/>
      <c r="E1" s="135"/>
      <c r="F1" s="86"/>
      <c r="G1" s="86"/>
      <c r="H1" s="238"/>
      <c r="I1" s="238"/>
      <c r="J1" s="238"/>
      <c r="K1" s="238"/>
      <c r="L1" s="238"/>
      <c r="M1" s="135"/>
      <c r="N1" s="135"/>
      <c r="O1" s="135"/>
    </row>
    <row r="2" spans="1:15" s="11" customFormat="1" ht="15" customHeight="1" x14ac:dyDescent="0.25">
      <c r="D2" s="12"/>
      <c r="E2" s="10"/>
      <c r="F2" s="238" t="s">
        <v>164</v>
      </c>
      <c r="G2" s="238"/>
      <c r="H2" s="238"/>
      <c r="I2" s="238"/>
      <c r="J2" s="238"/>
      <c r="K2" s="238"/>
      <c r="L2" s="238"/>
    </row>
    <row r="3" spans="1:15" s="11" customFormat="1" ht="15" x14ac:dyDescent="0.25">
      <c r="D3" s="12"/>
      <c r="E3" s="10"/>
      <c r="F3" s="239" t="s">
        <v>122</v>
      </c>
      <c r="G3" s="239"/>
      <c r="H3" s="239"/>
      <c r="I3" s="239"/>
      <c r="J3" s="239"/>
      <c r="K3" s="239"/>
      <c r="L3" s="239"/>
    </row>
    <row r="4" spans="1:15" s="11" customFormat="1" ht="14.1" customHeight="1" x14ac:dyDescent="0.25">
      <c r="C4" s="239" t="s">
        <v>29</v>
      </c>
      <c r="D4" s="239"/>
      <c r="E4" s="239"/>
      <c r="F4" s="239"/>
      <c r="G4" s="239"/>
      <c r="H4" s="239"/>
      <c r="I4" s="239"/>
      <c r="J4" s="239"/>
      <c r="K4" s="239"/>
      <c r="L4" s="239"/>
    </row>
    <row r="5" spans="1:15" s="11" customFormat="1" ht="15" customHeight="1" x14ac:dyDescent="0.25">
      <c r="D5" s="12"/>
      <c r="E5" s="10"/>
      <c r="F5" s="238" t="s">
        <v>244</v>
      </c>
      <c r="G5" s="238"/>
      <c r="H5" s="238"/>
      <c r="I5" s="238"/>
      <c r="J5" s="238"/>
      <c r="K5" s="238"/>
      <c r="L5" s="238"/>
    </row>
    <row r="6" spans="1:15" s="72" customFormat="1" ht="15.75" customHeight="1" x14ac:dyDescent="0.2">
      <c r="A6" s="171" t="s">
        <v>143</v>
      </c>
      <c r="B6" s="171"/>
      <c r="C6" s="171"/>
      <c r="D6" s="171"/>
      <c r="E6" s="171"/>
      <c r="F6" s="171"/>
      <c r="G6" s="171"/>
      <c r="H6" s="171"/>
      <c r="I6" s="171"/>
      <c r="J6" s="171"/>
      <c r="K6" s="171"/>
      <c r="L6" s="171"/>
      <c r="M6" s="171"/>
    </row>
    <row r="7" spans="1:15" s="72" customFormat="1" ht="15.75" customHeight="1" x14ac:dyDescent="0.2">
      <c r="A7" s="129"/>
      <c r="B7" s="129"/>
      <c r="C7" s="129"/>
      <c r="D7" s="129"/>
      <c r="E7" s="171" t="s">
        <v>123</v>
      </c>
      <c r="F7" s="171"/>
      <c r="G7" s="171"/>
      <c r="H7" s="171"/>
      <c r="I7" s="171"/>
      <c r="J7" s="87"/>
      <c r="K7" s="87"/>
      <c r="L7" s="129"/>
      <c r="M7" s="129"/>
    </row>
    <row r="8" spans="1:15" s="72" customFormat="1" ht="15.75" x14ac:dyDescent="0.2">
      <c r="A8" s="13"/>
      <c r="B8" s="13"/>
      <c r="C8" s="13"/>
      <c r="D8" s="13"/>
      <c r="E8" s="9"/>
      <c r="F8" s="66"/>
      <c r="G8" s="66"/>
      <c r="H8" s="9"/>
      <c r="I8" s="9"/>
      <c r="J8" s="9"/>
      <c r="K8" s="9"/>
      <c r="L8" s="73"/>
    </row>
    <row r="9" spans="1:15" ht="18" customHeight="1" x14ac:dyDescent="0.2">
      <c r="A9" s="203" t="s">
        <v>4</v>
      </c>
      <c r="B9" s="203" t="s">
        <v>21</v>
      </c>
      <c r="C9" s="203" t="s">
        <v>22</v>
      </c>
      <c r="D9" s="203" t="s">
        <v>8</v>
      </c>
      <c r="E9" s="247" t="s">
        <v>41</v>
      </c>
      <c r="F9" s="251" t="s">
        <v>23</v>
      </c>
      <c r="G9" s="248" t="s">
        <v>9</v>
      </c>
      <c r="H9" s="249"/>
      <c r="I9" s="249"/>
      <c r="J9" s="249"/>
      <c r="K9" s="250"/>
      <c r="L9" s="204" t="s">
        <v>11</v>
      </c>
      <c r="M9" s="209" t="s">
        <v>15</v>
      </c>
    </row>
    <row r="10" spans="1:15" ht="111" customHeight="1" x14ac:dyDescent="0.2">
      <c r="A10" s="203"/>
      <c r="B10" s="203"/>
      <c r="C10" s="203"/>
      <c r="D10" s="203"/>
      <c r="E10" s="247"/>
      <c r="F10" s="252"/>
      <c r="G10" s="118" t="s">
        <v>131</v>
      </c>
      <c r="H10" s="131" t="s">
        <v>132</v>
      </c>
      <c r="I10" s="131" t="s">
        <v>133</v>
      </c>
      <c r="J10" s="131" t="s">
        <v>134</v>
      </c>
      <c r="K10" s="131" t="s">
        <v>135</v>
      </c>
      <c r="L10" s="204"/>
      <c r="M10" s="211"/>
    </row>
    <row r="11" spans="1:15" ht="15" x14ac:dyDescent="0.2">
      <c r="A11" s="132">
        <v>1</v>
      </c>
      <c r="B11" s="132">
        <v>2</v>
      </c>
      <c r="C11" s="132">
        <v>3</v>
      </c>
      <c r="D11" s="132">
        <v>4</v>
      </c>
      <c r="E11" s="19">
        <v>5</v>
      </c>
      <c r="F11" s="43">
        <v>6</v>
      </c>
      <c r="G11" s="43">
        <v>7</v>
      </c>
      <c r="H11" s="43">
        <v>8</v>
      </c>
      <c r="I11" s="43">
        <v>9</v>
      </c>
      <c r="J11" s="43">
        <v>10</v>
      </c>
      <c r="K11" s="43">
        <v>11</v>
      </c>
      <c r="L11" s="43">
        <v>14</v>
      </c>
      <c r="M11" s="132">
        <v>15</v>
      </c>
    </row>
    <row r="12" spans="1:15" ht="22.5" customHeight="1" x14ac:dyDescent="0.2">
      <c r="A12" s="240" t="s">
        <v>121</v>
      </c>
      <c r="B12" s="241"/>
      <c r="C12" s="241"/>
      <c r="D12" s="241"/>
      <c r="E12" s="241"/>
      <c r="F12" s="241"/>
      <c r="G12" s="241"/>
      <c r="H12" s="241"/>
      <c r="I12" s="241"/>
      <c r="J12" s="241"/>
      <c r="K12" s="241"/>
      <c r="L12" s="241"/>
      <c r="M12" s="242"/>
    </row>
    <row r="13" spans="1:15" ht="39.75" customHeight="1" x14ac:dyDescent="0.2">
      <c r="A13" s="243" t="s">
        <v>6</v>
      </c>
      <c r="B13" s="218" t="s">
        <v>194</v>
      </c>
      <c r="C13" s="225" t="s">
        <v>118</v>
      </c>
      <c r="D13" s="134" t="s">
        <v>2</v>
      </c>
      <c r="E13" s="16">
        <v>0</v>
      </c>
      <c r="F13" s="133">
        <f>SUM(G13:K13)</f>
        <v>830060.076</v>
      </c>
      <c r="G13" s="16">
        <f>SUM(G14:G17)</f>
        <v>39824.275999999998</v>
      </c>
      <c r="H13" s="16">
        <f t="shared" ref="H13:K13" si="0">SUM(H14:H17)</f>
        <v>284895.98000000004</v>
      </c>
      <c r="I13" s="16">
        <f t="shared" si="0"/>
        <v>229911.67999999999</v>
      </c>
      <c r="J13" s="16">
        <f t="shared" si="0"/>
        <v>163428.14000000001</v>
      </c>
      <c r="K13" s="16">
        <f t="shared" si="0"/>
        <v>112000</v>
      </c>
      <c r="L13" s="204" t="s">
        <v>33</v>
      </c>
      <c r="M13" s="244" t="s">
        <v>498</v>
      </c>
    </row>
    <row r="14" spans="1:15" ht="64.5" customHeight="1" x14ac:dyDescent="0.2">
      <c r="A14" s="243"/>
      <c r="B14" s="218"/>
      <c r="C14" s="225"/>
      <c r="D14" s="134" t="s">
        <v>1</v>
      </c>
      <c r="E14" s="16">
        <v>0</v>
      </c>
      <c r="F14" s="133">
        <f>SUM(G14:K14)</f>
        <v>0</v>
      </c>
      <c r="G14" s="16">
        <f>G19+G24+G34+G49+G44+G54+G59+G64+G69+G74+G79+G84+G89+G94+G134+G99+G104+G109+G129+G134+G114+G119</f>
        <v>0</v>
      </c>
      <c r="H14" s="16">
        <f>H19+H24+H34+H49+H44+H54+H59+H64+H69+H74+H79+H84+H89+H94+H134+H99+H104+H109+H129+H134+H114+H119</f>
        <v>0</v>
      </c>
      <c r="I14" s="16">
        <f>I19+I24+I34+I49+I44+I54+I59+I64+I69+I74+I79+I84+I89+I94+I134+I99+I104+I109+I129+I134+I114+I119+I124+I139</f>
        <v>0</v>
      </c>
      <c r="J14" s="16">
        <f t="shared" ref="J14:K17" si="1">J19+J24+J34+J49+J44+J54+J59+J64+J69+J74+J79+J84+J89+J94+J134+J99+J104+J109+J129+J134+J114+J119</f>
        <v>0</v>
      </c>
      <c r="K14" s="16">
        <f t="shared" si="1"/>
        <v>0</v>
      </c>
      <c r="L14" s="204"/>
      <c r="M14" s="245"/>
    </row>
    <row r="15" spans="1:15" ht="67.5" customHeight="1" x14ac:dyDescent="0.2">
      <c r="A15" s="243"/>
      <c r="B15" s="218"/>
      <c r="C15" s="225"/>
      <c r="D15" s="134" t="s">
        <v>7</v>
      </c>
      <c r="E15" s="16">
        <v>0</v>
      </c>
      <c r="F15" s="133">
        <f>SUM(G15:K15)</f>
        <v>244261.77999999997</v>
      </c>
      <c r="G15" s="16">
        <f>G20+G25+G35+G50+G45+G55+G60+G65+G70+G75+G80+G85+G90+G95+G135+G100+G105+G110+G130+G115+G120</f>
        <v>30380</v>
      </c>
      <c r="H15" s="16">
        <f>H20+H25+H35+H50+H45+H55+H60+H65+H70+H75+H80+H85+H90+H95+H135+H100+H105+H110+H130+H135+H115+H120</f>
        <v>73589.8</v>
      </c>
      <c r="I15" s="16">
        <f t="shared" ref="I15:I17" si="2">I20+I25+I35+I50+I45+I55+I60+I65+I70+I75+I80+I85+I90+I95+I135+I100+I105+I110+I130+I135+I115+I120+I125+I140</f>
        <v>110662.31</v>
      </c>
      <c r="J15" s="16">
        <f t="shared" si="1"/>
        <v>29629.67</v>
      </c>
      <c r="K15" s="16">
        <f t="shared" si="1"/>
        <v>0</v>
      </c>
      <c r="L15" s="204"/>
      <c r="M15" s="245"/>
    </row>
    <row r="16" spans="1:15" ht="68.25" customHeight="1" x14ac:dyDescent="0.2">
      <c r="A16" s="243"/>
      <c r="B16" s="218"/>
      <c r="C16" s="225"/>
      <c r="D16" s="134" t="s">
        <v>16</v>
      </c>
      <c r="E16" s="16">
        <v>0</v>
      </c>
      <c r="F16" s="133">
        <f>SUM(G16:K16)</f>
        <v>585798.29599999997</v>
      </c>
      <c r="G16" s="16">
        <f>G21+G26+G36+G51+G46+G56+G61+G66+G71+G76+G81+G86+G91+G96+G136+G101+G106+G111+G131+G136+G116+G121</f>
        <v>9444.2759999999998</v>
      </c>
      <c r="H16" s="16">
        <f>H21+H26+H36+H51+H46+H56+H61+H66+H71+H76+H81+H86+H91+H96+H136+H101+H106+H111+H131+H136+H116+H121</f>
        <v>211306.18000000002</v>
      </c>
      <c r="I16" s="16">
        <f t="shared" si="2"/>
        <v>119249.37</v>
      </c>
      <c r="J16" s="16">
        <f t="shared" si="1"/>
        <v>133798.47</v>
      </c>
      <c r="K16" s="16">
        <f t="shared" si="1"/>
        <v>112000</v>
      </c>
      <c r="L16" s="204"/>
      <c r="M16" s="245"/>
      <c r="O16" s="75"/>
    </row>
    <row r="17" spans="1:17" ht="50.25" customHeight="1" x14ac:dyDescent="0.2">
      <c r="A17" s="243"/>
      <c r="B17" s="218"/>
      <c r="C17" s="225"/>
      <c r="D17" s="134" t="s">
        <v>30</v>
      </c>
      <c r="E17" s="16">
        <v>0</v>
      </c>
      <c r="F17" s="133">
        <f>SUM(G17:K17)</f>
        <v>0</v>
      </c>
      <c r="G17" s="16">
        <f>G22+G27+G37+G52+G47+G57+G62+G67+G72+G77+G82+G87+G92+G97+G137+G102+G107+G112+G132+G137+G117+G122</f>
        <v>0</v>
      </c>
      <c r="H17" s="16">
        <f>H22+H27+H37+H52+H47+H57+H62+H67+H72+H77+H82+H87+H92+H97+H137+H102+H107+H112+H132+H137+H117+H122</f>
        <v>0</v>
      </c>
      <c r="I17" s="16">
        <f t="shared" si="2"/>
        <v>0</v>
      </c>
      <c r="J17" s="16">
        <f t="shared" si="1"/>
        <v>0</v>
      </c>
      <c r="K17" s="16">
        <f t="shared" si="1"/>
        <v>0</v>
      </c>
      <c r="L17" s="204"/>
      <c r="M17" s="246"/>
    </row>
    <row r="18" spans="1:17" ht="15" customHeight="1" x14ac:dyDescent="0.2">
      <c r="A18" s="189" t="s">
        <v>12</v>
      </c>
      <c r="B18" s="179" t="s">
        <v>195</v>
      </c>
      <c r="C18" s="209" t="s">
        <v>118</v>
      </c>
      <c r="D18" s="130" t="s">
        <v>2</v>
      </c>
      <c r="E18" s="7">
        <f>SUM(E19:E22)</f>
        <v>1000</v>
      </c>
      <c r="F18" s="69">
        <f t="shared" ref="F18:F81" si="3">SUM(G18:K18)</f>
        <v>15158</v>
      </c>
      <c r="G18" s="69">
        <f t="shared" ref="G18:K18" si="4">SUM(G19:G22)</f>
        <v>0</v>
      </c>
      <c r="H18" s="7">
        <f t="shared" si="4"/>
        <v>0</v>
      </c>
      <c r="I18" s="7">
        <f t="shared" si="4"/>
        <v>15158</v>
      </c>
      <c r="J18" s="7">
        <f t="shared" si="4"/>
        <v>0</v>
      </c>
      <c r="K18" s="7">
        <f t="shared" si="4"/>
        <v>0</v>
      </c>
      <c r="L18" s="206"/>
      <c r="M18" s="209"/>
      <c r="O18" s="75"/>
    </row>
    <row r="19" spans="1:17" ht="45" x14ac:dyDescent="0.2">
      <c r="A19" s="190"/>
      <c r="B19" s="180"/>
      <c r="C19" s="210"/>
      <c r="D19" s="130" t="s">
        <v>1</v>
      </c>
      <c r="E19" s="7">
        <v>0</v>
      </c>
      <c r="F19" s="69">
        <f t="shared" si="3"/>
        <v>0</v>
      </c>
      <c r="G19" s="69">
        <v>0</v>
      </c>
      <c r="H19" s="7">
        <v>0</v>
      </c>
      <c r="I19" s="7">
        <v>0</v>
      </c>
      <c r="J19" s="7">
        <v>0</v>
      </c>
      <c r="K19" s="7">
        <v>0</v>
      </c>
      <c r="L19" s="207"/>
      <c r="M19" s="210"/>
      <c r="Q19" s="75"/>
    </row>
    <row r="20" spans="1:17" ht="45" x14ac:dyDescent="0.2">
      <c r="A20" s="190"/>
      <c r="B20" s="180"/>
      <c r="C20" s="210"/>
      <c r="D20" s="130" t="s">
        <v>7</v>
      </c>
      <c r="E20" s="7">
        <v>950</v>
      </c>
      <c r="F20" s="69">
        <f t="shared" si="3"/>
        <v>14400</v>
      </c>
      <c r="G20" s="69">
        <v>0</v>
      </c>
      <c r="H20" s="7">
        <v>0</v>
      </c>
      <c r="I20" s="7">
        <v>14400</v>
      </c>
      <c r="J20" s="7">
        <v>0</v>
      </c>
      <c r="K20" s="7">
        <v>0</v>
      </c>
      <c r="L20" s="207"/>
      <c r="M20" s="210"/>
    </row>
    <row r="21" spans="1:17" ht="45" x14ac:dyDescent="0.2">
      <c r="A21" s="190"/>
      <c r="B21" s="180"/>
      <c r="C21" s="210"/>
      <c r="D21" s="130" t="s">
        <v>16</v>
      </c>
      <c r="E21" s="7">
        <v>50</v>
      </c>
      <c r="F21" s="69">
        <f t="shared" si="3"/>
        <v>758</v>
      </c>
      <c r="G21" s="69">
        <v>0</v>
      </c>
      <c r="H21" s="7">
        <v>0</v>
      </c>
      <c r="I21" s="7">
        <v>758</v>
      </c>
      <c r="J21" s="7">
        <v>0</v>
      </c>
      <c r="K21" s="7">
        <v>0</v>
      </c>
      <c r="L21" s="207"/>
      <c r="M21" s="210"/>
    </row>
    <row r="22" spans="1:17" ht="63.75" customHeight="1" x14ac:dyDescent="0.2">
      <c r="A22" s="191"/>
      <c r="B22" s="181"/>
      <c r="C22" s="211"/>
      <c r="D22" s="130" t="s">
        <v>26</v>
      </c>
      <c r="E22" s="7">
        <v>0</v>
      </c>
      <c r="F22" s="69">
        <f t="shared" si="3"/>
        <v>0</v>
      </c>
      <c r="G22" s="69">
        <v>0</v>
      </c>
      <c r="H22" s="7">
        <v>0</v>
      </c>
      <c r="I22" s="7">
        <v>0</v>
      </c>
      <c r="J22" s="7">
        <v>0</v>
      </c>
      <c r="K22" s="7">
        <v>0</v>
      </c>
      <c r="L22" s="208"/>
      <c r="M22" s="211"/>
    </row>
    <row r="23" spans="1:17" ht="15" customHeight="1" x14ac:dyDescent="0.2">
      <c r="A23" s="189" t="s">
        <v>24</v>
      </c>
      <c r="B23" s="179" t="s">
        <v>196</v>
      </c>
      <c r="C23" s="209" t="s">
        <v>118</v>
      </c>
      <c r="D23" s="130" t="s">
        <v>2</v>
      </c>
      <c r="E23" s="7">
        <f>SUM(E24:E27)</f>
        <v>0</v>
      </c>
      <c r="F23" s="69">
        <f t="shared" si="3"/>
        <v>155659.50999999998</v>
      </c>
      <c r="G23" s="69">
        <f t="shared" ref="G23:K23" si="5">SUM(G24:G27)</f>
        <v>7081</v>
      </c>
      <c r="H23" s="7">
        <f t="shared" si="5"/>
        <v>148578.50999999998</v>
      </c>
      <c r="I23" s="7">
        <f t="shared" si="5"/>
        <v>0</v>
      </c>
      <c r="J23" s="7">
        <f t="shared" si="5"/>
        <v>0</v>
      </c>
      <c r="K23" s="7">
        <f t="shared" si="5"/>
        <v>0</v>
      </c>
      <c r="L23" s="206"/>
      <c r="M23" s="209"/>
    </row>
    <row r="24" spans="1:17" ht="45" x14ac:dyDescent="0.2">
      <c r="A24" s="190"/>
      <c r="B24" s="180"/>
      <c r="C24" s="210"/>
      <c r="D24" s="130" t="s">
        <v>1</v>
      </c>
      <c r="E24" s="7">
        <v>0</v>
      </c>
      <c r="F24" s="69">
        <f t="shared" si="3"/>
        <v>0</v>
      </c>
      <c r="G24" s="70">
        <v>0</v>
      </c>
      <c r="H24" s="6">
        <v>0</v>
      </c>
      <c r="I24" s="6">
        <v>0</v>
      </c>
      <c r="J24" s="6">
        <v>0</v>
      </c>
      <c r="K24" s="6">
        <v>0</v>
      </c>
      <c r="L24" s="207"/>
      <c r="M24" s="210"/>
      <c r="P24" s="75"/>
    </row>
    <row r="25" spans="1:17" ht="45" x14ac:dyDescent="0.2">
      <c r="A25" s="190"/>
      <c r="B25" s="180"/>
      <c r="C25" s="210"/>
      <c r="D25" s="130" t="s">
        <v>7</v>
      </c>
      <c r="E25" s="7">
        <v>0</v>
      </c>
      <c r="F25" s="69">
        <f t="shared" si="3"/>
        <v>489.46</v>
      </c>
      <c r="G25" s="70">
        <v>0</v>
      </c>
      <c r="H25" s="6">
        <v>489.46</v>
      </c>
      <c r="I25" s="6">
        <v>0</v>
      </c>
      <c r="J25" s="6">
        <v>0</v>
      </c>
      <c r="K25" s="6">
        <v>0</v>
      </c>
      <c r="L25" s="208"/>
      <c r="M25" s="211"/>
      <c r="O25" s="75"/>
    </row>
    <row r="26" spans="1:17" ht="45" x14ac:dyDescent="0.2">
      <c r="A26" s="190"/>
      <c r="B26" s="180"/>
      <c r="C26" s="210"/>
      <c r="D26" s="130" t="s">
        <v>16</v>
      </c>
      <c r="E26" s="7">
        <v>0</v>
      </c>
      <c r="F26" s="69">
        <f t="shared" si="3"/>
        <v>155170.04999999999</v>
      </c>
      <c r="G26" s="70">
        <v>7081</v>
      </c>
      <c r="H26" s="6">
        <v>148089.04999999999</v>
      </c>
      <c r="I26" s="6">
        <v>0</v>
      </c>
      <c r="J26" s="6">
        <v>0</v>
      </c>
      <c r="K26" s="6">
        <v>0</v>
      </c>
      <c r="L26" s="204"/>
      <c r="M26" s="203"/>
      <c r="O26" s="75"/>
    </row>
    <row r="27" spans="1:17" ht="30.75" customHeight="1" x14ac:dyDescent="0.2">
      <c r="A27" s="191"/>
      <c r="B27" s="181"/>
      <c r="C27" s="211"/>
      <c r="D27" s="130" t="s">
        <v>26</v>
      </c>
      <c r="E27" s="7">
        <v>0</v>
      </c>
      <c r="F27" s="69">
        <f t="shared" si="3"/>
        <v>0</v>
      </c>
      <c r="G27" s="70">
        <v>0</v>
      </c>
      <c r="H27" s="6">
        <v>0</v>
      </c>
      <c r="I27" s="6">
        <v>0</v>
      </c>
      <c r="J27" s="6">
        <v>0</v>
      </c>
      <c r="K27" s="6">
        <v>0</v>
      </c>
      <c r="L27" s="204"/>
      <c r="M27" s="203"/>
      <c r="O27" s="75"/>
    </row>
    <row r="28" spans="1:17" ht="30.75" customHeight="1" x14ac:dyDescent="0.2">
      <c r="A28" s="189" t="s">
        <v>152</v>
      </c>
      <c r="B28" s="179" t="s">
        <v>485</v>
      </c>
      <c r="C28" s="205" t="s">
        <v>118</v>
      </c>
      <c r="D28" s="130" t="s">
        <v>2</v>
      </c>
      <c r="E28" s="7">
        <v>0</v>
      </c>
      <c r="F28" s="69">
        <v>0</v>
      </c>
      <c r="G28" s="69">
        <v>0</v>
      </c>
      <c r="H28" s="7">
        <v>0</v>
      </c>
      <c r="I28" s="7">
        <v>0</v>
      </c>
      <c r="J28" s="7">
        <v>0</v>
      </c>
      <c r="K28" s="7">
        <v>0</v>
      </c>
      <c r="L28" s="204"/>
      <c r="M28" s="203"/>
      <c r="O28" s="75"/>
    </row>
    <row r="29" spans="1:17" ht="30.75" customHeight="1" x14ac:dyDescent="0.2">
      <c r="A29" s="190"/>
      <c r="B29" s="180"/>
      <c r="C29" s="205"/>
      <c r="D29" s="130" t="s">
        <v>1</v>
      </c>
      <c r="E29" s="7">
        <v>0</v>
      </c>
      <c r="F29" s="69">
        <v>0</v>
      </c>
      <c r="G29" s="70">
        <v>0</v>
      </c>
      <c r="H29" s="6">
        <v>0</v>
      </c>
      <c r="I29" s="6">
        <v>0</v>
      </c>
      <c r="J29" s="6">
        <v>0</v>
      </c>
      <c r="K29" s="6">
        <v>0</v>
      </c>
      <c r="L29" s="204"/>
      <c r="M29" s="203"/>
      <c r="O29" s="75"/>
    </row>
    <row r="30" spans="1:17" ht="30.75" customHeight="1" x14ac:dyDescent="0.2">
      <c r="A30" s="190"/>
      <c r="B30" s="180"/>
      <c r="C30" s="205"/>
      <c r="D30" s="130" t="s">
        <v>7</v>
      </c>
      <c r="E30" s="7">
        <v>0</v>
      </c>
      <c r="F30" s="69">
        <v>0</v>
      </c>
      <c r="G30" s="70">
        <v>0</v>
      </c>
      <c r="H30" s="6">
        <v>0</v>
      </c>
      <c r="I30" s="6">
        <v>0</v>
      </c>
      <c r="J30" s="6">
        <v>0</v>
      </c>
      <c r="K30" s="6">
        <v>0</v>
      </c>
      <c r="L30" s="204"/>
      <c r="M30" s="203"/>
      <c r="O30" s="75"/>
    </row>
    <row r="31" spans="1:17" ht="30.75" customHeight="1" x14ac:dyDescent="0.2">
      <c r="A31" s="190"/>
      <c r="B31" s="180"/>
      <c r="C31" s="205"/>
      <c r="D31" s="130" t="s">
        <v>16</v>
      </c>
      <c r="E31" s="7">
        <v>0</v>
      </c>
      <c r="F31" s="69">
        <v>0</v>
      </c>
      <c r="G31" s="70">
        <v>0</v>
      </c>
      <c r="H31" s="6">
        <v>0</v>
      </c>
      <c r="I31" s="6">
        <v>0</v>
      </c>
      <c r="J31" s="6">
        <v>0</v>
      </c>
      <c r="K31" s="6">
        <v>0</v>
      </c>
      <c r="L31" s="204"/>
      <c r="M31" s="203"/>
      <c r="O31" s="75"/>
    </row>
    <row r="32" spans="1:17" ht="30.75" customHeight="1" x14ac:dyDescent="0.2">
      <c r="A32" s="191"/>
      <c r="B32" s="181"/>
      <c r="C32" s="205"/>
      <c r="D32" s="130" t="s">
        <v>26</v>
      </c>
      <c r="E32" s="7">
        <v>0</v>
      </c>
      <c r="F32" s="69">
        <v>0</v>
      </c>
      <c r="G32" s="70">
        <v>0</v>
      </c>
      <c r="H32" s="6">
        <v>0</v>
      </c>
      <c r="I32" s="6">
        <v>0</v>
      </c>
      <c r="J32" s="6">
        <v>0</v>
      </c>
      <c r="K32" s="6">
        <v>0</v>
      </c>
      <c r="L32" s="204"/>
      <c r="M32" s="203"/>
      <c r="O32" s="75"/>
    </row>
    <row r="33" spans="1:18" ht="15" customHeight="1" x14ac:dyDescent="0.2">
      <c r="A33" s="189" t="s">
        <v>154</v>
      </c>
      <c r="B33" s="179" t="s">
        <v>197</v>
      </c>
      <c r="C33" s="205" t="s">
        <v>118</v>
      </c>
      <c r="D33" s="130" t="s">
        <v>2</v>
      </c>
      <c r="E33" s="7">
        <f>SUM(E34:E37)</f>
        <v>0</v>
      </c>
      <c r="F33" s="69">
        <f t="shared" si="3"/>
        <v>34678.639999999999</v>
      </c>
      <c r="G33" s="69">
        <f t="shared" ref="G33:K33" si="6">SUM(G34:G37)</f>
        <v>0</v>
      </c>
      <c r="H33" s="7">
        <f t="shared" si="6"/>
        <v>34678.639999999999</v>
      </c>
      <c r="I33" s="7">
        <f t="shared" si="6"/>
        <v>0</v>
      </c>
      <c r="J33" s="7">
        <f t="shared" si="6"/>
        <v>0</v>
      </c>
      <c r="K33" s="7">
        <f t="shared" si="6"/>
        <v>0</v>
      </c>
      <c r="L33" s="204"/>
      <c r="M33" s="203"/>
    </row>
    <row r="34" spans="1:18" ht="45" x14ac:dyDescent="0.2">
      <c r="A34" s="190"/>
      <c r="B34" s="180"/>
      <c r="C34" s="205"/>
      <c r="D34" s="130" t="s">
        <v>1</v>
      </c>
      <c r="E34" s="7">
        <v>0</v>
      </c>
      <c r="F34" s="69">
        <f t="shared" si="3"/>
        <v>0</v>
      </c>
      <c r="G34" s="70">
        <v>0</v>
      </c>
      <c r="H34" s="6">
        <v>0</v>
      </c>
      <c r="I34" s="6">
        <v>0</v>
      </c>
      <c r="J34" s="6">
        <v>0</v>
      </c>
      <c r="K34" s="6">
        <v>0</v>
      </c>
      <c r="L34" s="204"/>
      <c r="M34" s="203"/>
    </row>
    <row r="35" spans="1:18" ht="45" x14ac:dyDescent="0.2">
      <c r="A35" s="190"/>
      <c r="B35" s="180"/>
      <c r="C35" s="205"/>
      <c r="D35" s="130" t="s">
        <v>7</v>
      </c>
      <c r="E35" s="7">
        <v>0</v>
      </c>
      <c r="F35" s="69">
        <f t="shared" si="3"/>
        <v>7058.64</v>
      </c>
      <c r="G35" s="70">
        <v>0</v>
      </c>
      <c r="H35" s="6">
        <v>7058.64</v>
      </c>
      <c r="I35" s="6">
        <v>0</v>
      </c>
      <c r="J35" s="6">
        <v>0</v>
      </c>
      <c r="K35" s="6">
        <v>0</v>
      </c>
      <c r="L35" s="204"/>
      <c r="M35" s="203"/>
    </row>
    <row r="36" spans="1:18" ht="45" x14ac:dyDescent="0.2">
      <c r="A36" s="190"/>
      <c r="B36" s="180"/>
      <c r="C36" s="205"/>
      <c r="D36" s="130" t="s">
        <v>16</v>
      </c>
      <c r="E36" s="7">
        <v>0</v>
      </c>
      <c r="F36" s="69">
        <f t="shared" si="3"/>
        <v>27620</v>
      </c>
      <c r="G36" s="70">
        <v>0</v>
      </c>
      <c r="H36" s="6">
        <v>27620</v>
      </c>
      <c r="I36" s="6">
        <v>0</v>
      </c>
      <c r="J36" s="6">
        <v>0</v>
      </c>
      <c r="K36" s="6">
        <v>0</v>
      </c>
      <c r="L36" s="204"/>
      <c r="M36" s="203"/>
      <c r="P36" s="76"/>
      <c r="R36" s="75"/>
    </row>
    <row r="37" spans="1:18" ht="30" x14ac:dyDescent="0.2">
      <c r="A37" s="191"/>
      <c r="B37" s="181"/>
      <c r="C37" s="205"/>
      <c r="D37" s="130" t="s">
        <v>26</v>
      </c>
      <c r="E37" s="7">
        <v>0</v>
      </c>
      <c r="F37" s="69">
        <f t="shared" si="3"/>
        <v>0</v>
      </c>
      <c r="G37" s="70">
        <v>0</v>
      </c>
      <c r="H37" s="6">
        <v>0</v>
      </c>
      <c r="I37" s="6">
        <v>0</v>
      </c>
      <c r="J37" s="6">
        <v>0</v>
      </c>
      <c r="K37" s="6">
        <v>0</v>
      </c>
      <c r="L37" s="204"/>
      <c r="M37" s="203"/>
    </row>
    <row r="38" spans="1:18" ht="15" customHeight="1" x14ac:dyDescent="0.2">
      <c r="A38" s="189" t="s">
        <v>444</v>
      </c>
      <c r="B38" s="179" t="s">
        <v>267</v>
      </c>
      <c r="C38" s="203" t="s">
        <v>118</v>
      </c>
      <c r="D38" s="130" t="s">
        <v>2</v>
      </c>
      <c r="E38" s="7">
        <f>SUM(E39:E42)</f>
        <v>0</v>
      </c>
      <c r="F38" s="69">
        <f t="shared" si="3"/>
        <v>0</v>
      </c>
      <c r="G38" s="69">
        <f t="shared" ref="G38:K38" si="7">SUM(G39:G42)</f>
        <v>0</v>
      </c>
      <c r="H38" s="7">
        <f t="shared" si="7"/>
        <v>0</v>
      </c>
      <c r="I38" s="7">
        <f t="shared" si="7"/>
        <v>0</v>
      </c>
      <c r="J38" s="7">
        <f t="shared" si="7"/>
        <v>0</v>
      </c>
      <c r="K38" s="7">
        <f t="shared" si="7"/>
        <v>0</v>
      </c>
      <c r="L38" s="204"/>
      <c r="M38" s="203"/>
    </row>
    <row r="39" spans="1:18" ht="45" x14ac:dyDescent="0.2">
      <c r="A39" s="190"/>
      <c r="B39" s="180"/>
      <c r="C39" s="203"/>
      <c r="D39" s="130" t="s">
        <v>1</v>
      </c>
      <c r="E39" s="7">
        <v>0</v>
      </c>
      <c r="F39" s="69">
        <f t="shared" si="3"/>
        <v>0</v>
      </c>
      <c r="G39" s="70">
        <v>0</v>
      </c>
      <c r="H39" s="6">
        <v>0</v>
      </c>
      <c r="I39" s="6">
        <v>0</v>
      </c>
      <c r="J39" s="6">
        <v>0</v>
      </c>
      <c r="K39" s="6">
        <v>0</v>
      </c>
      <c r="L39" s="204"/>
      <c r="M39" s="203"/>
    </row>
    <row r="40" spans="1:18" ht="45" x14ac:dyDescent="0.2">
      <c r="A40" s="190"/>
      <c r="B40" s="180"/>
      <c r="C40" s="203"/>
      <c r="D40" s="130" t="s">
        <v>7</v>
      </c>
      <c r="E40" s="7">
        <v>0</v>
      </c>
      <c r="F40" s="69">
        <f t="shared" si="3"/>
        <v>0</v>
      </c>
      <c r="G40" s="70">
        <v>0</v>
      </c>
      <c r="H40" s="6">
        <v>0</v>
      </c>
      <c r="I40" s="6">
        <v>0</v>
      </c>
      <c r="J40" s="6">
        <v>0</v>
      </c>
      <c r="K40" s="6">
        <v>0</v>
      </c>
      <c r="L40" s="204"/>
      <c r="M40" s="203"/>
    </row>
    <row r="41" spans="1:18" ht="45" x14ac:dyDescent="0.2">
      <c r="A41" s="190"/>
      <c r="B41" s="180"/>
      <c r="C41" s="203"/>
      <c r="D41" s="130" t="s">
        <v>16</v>
      </c>
      <c r="E41" s="7">
        <v>0</v>
      </c>
      <c r="F41" s="69">
        <f t="shared" si="3"/>
        <v>0</v>
      </c>
      <c r="G41" s="70">
        <v>0</v>
      </c>
      <c r="H41" s="6">
        <v>0</v>
      </c>
      <c r="I41" s="6">
        <v>0</v>
      </c>
      <c r="J41" s="6">
        <v>0</v>
      </c>
      <c r="K41" s="6">
        <v>0</v>
      </c>
      <c r="L41" s="204"/>
      <c r="M41" s="203"/>
      <c r="P41" s="76"/>
    </row>
    <row r="42" spans="1:18" ht="30" x14ac:dyDescent="0.2">
      <c r="A42" s="191"/>
      <c r="B42" s="181"/>
      <c r="C42" s="203"/>
      <c r="D42" s="130" t="s">
        <v>26</v>
      </c>
      <c r="E42" s="7">
        <v>0</v>
      </c>
      <c r="F42" s="69">
        <f t="shared" si="3"/>
        <v>0</v>
      </c>
      <c r="G42" s="70">
        <v>0</v>
      </c>
      <c r="H42" s="6">
        <v>0</v>
      </c>
      <c r="I42" s="6">
        <v>0</v>
      </c>
      <c r="J42" s="6">
        <v>0</v>
      </c>
      <c r="K42" s="6">
        <v>0</v>
      </c>
      <c r="L42" s="204"/>
      <c r="M42" s="203"/>
    </row>
    <row r="43" spans="1:18" ht="15" customHeight="1" x14ac:dyDescent="0.2">
      <c r="A43" s="189" t="s">
        <v>167</v>
      </c>
      <c r="B43" s="179" t="s">
        <v>254</v>
      </c>
      <c r="C43" s="205" t="s">
        <v>118</v>
      </c>
      <c r="D43" s="130" t="s">
        <v>2</v>
      </c>
      <c r="E43" s="7">
        <f>SUM(E44:E47)</f>
        <v>0</v>
      </c>
      <c r="F43" s="69">
        <f t="shared" si="3"/>
        <v>23022</v>
      </c>
      <c r="G43" s="69">
        <f t="shared" ref="G43:K43" si="8">SUM(G44:G47)</f>
        <v>653</v>
      </c>
      <c r="H43" s="7">
        <f t="shared" si="8"/>
        <v>8094</v>
      </c>
      <c r="I43" s="7">
        <f t="shared" si="8"/>
        <v>14275</v>
      </c>
      <c r="J43" s="7">
        <f t="shared" si="8"/>
        <v>0</v>
      </c>
      <c r="K43" s="7">
        <f t="shared" si="8"/>
        <v>0</v>
      </c>
      <c r="L43" s="204"/>
      <c r="M43" s="203"/>
    </row>
    <row r="44" spans="1:18" ht="45" x14ac:dyDescent="0.2">
      <c r="A44" s="190"/>
      <c r="B44" s="180"/>
      <c r="C44" s="205"/>
      <c r="D44" s="130" t="s">
        <v>1</v>
      </c>
      <c r="E44" s="7">
        <v>0</v>
      </c>
      <c r="F44" s="69">
        <f t="shared" si="3"/>
        <v>0</v>
      </c>
      <c r="G44" s="70">
        <v>0</v>
      </c>
      <c r="H44" s="6">
        <v>0</v>
      </c>
      <c r="I44" s="6">
        <v>0</v>
      </c>
      <c r="J44" s="6">
        <v>0</v>
      </c>
      <c r="K44" s="6">
        <v>0</v>
      </c>
      <c r="L44" s="204"/>
      <c r="M44" s="203"/>
    </row>
    <row r="45" spans="1:18" ht="45" x14ac:dyDescent="0.2">
      <c r="A45" s="190"/>
      <c r="B45" s="180"/>
      <c r="C45" s="205"/>
      <c r="D45" s="130" t="s">
        <v>7</v>
      </c>
      <c r="E45" s="7">
        <v>0</v>
      </c>
      <c r="F45" s="69">
        <f t="shared" si="3"/>
        <v>0</v>
      </c>
      <c r="G45" s="70">
        <v>0</v>
      </c>
      <c r="H45" s="6">
        <v>0</v>
      </c>
      <c r="I45" s="6">
        <v>0</v>
      </c>
      <c r="J45" s="6">
        <v>0</v>
      </c>
      <c r="K45" s="6">
        <v>0</v>
      </c>
      <c r="L45" s="204"/>
      <c r="M45" s="203"/>
      <c r="O45" s="75"/>
    </row>
    <row r="46" spans="1:18" ht="45" x14ac:dyDescent="0.2">
      <c r="A46" s="190"/>
      <c r="B46" s="180"/>
      <c r="C46" s="205"/>
      <c r="D46" s="130" t="s">
        <v>16</v>
      </c>
      <c r="E46" s="7">
        <v>0</v>
      </c>
      <c r="F46" s="69">
        <f t="shared" si="3"/>
        <v>23022</v>
      </c>
      <c r="G46" s="70">
        <v>653</v>
      </c>
      <c r="H46" s="6">
        <v>8094</v>
      </c>
      <c r="I46" s="99">
        <v>14275</v>
      </c>
      <c r="J46" s="6">
        <v>0</v>
      </c>
      <c r="K46" s="6">
        <v>0</v>
      </c>
      <c r="L46" s="204"/>
      <c r="M46" s="203"/>
      <c r="P46" s="76"/>
    </row>
    <row r="47" spans="1:18" ht="30" x14ac:dyDescent="0.2">
      <c r="A47" s="191"/>
      <c r="B47" s="181"/>
      <c r="C47" s="205"/>
      <c r="D47" s="130" t="s">
        <v>26</v>
      </c>
      <c r="E47" s="7">
        <v>0</v>
      </c>
      <c r="F47" s="69">
        <f t="shared" si="3"/>
        <v>0</v>
      </c>
      <c r="G47" s="70">
        <v>0</v>
      </c>
      <c r="H47" s="6">
        <v>0</v>
      </c>
      <c r="I47" s="6">
        <v>0</v>
      </c>
      <c r="J47" s="6">
        <v>0</v>
      </c>
      <c r="K47" s="6">
        <v>0</v>
      </c>
      <c r="L47" s="204"/>
      <c r="M47" s="203"/>
    </row>
    <row r="48" spans="1:18" ht="15" customHeight="1" x14ac:dyDescent="0.2">
      <c r="A48" s="189" t="s">
        <v>445</v>
      </c>
      <c r="B48" s="179" t="s">
        <v>251</v>
      </c>
      <c r="C48" s="205" t="s">
        <v>118</v>
      </c>
      <c r="D48" s="130" t="s">
        <v>2</v>
      </c>
      <c r="E48" s="7">
        <f>SUM(E49:E52)</f>
        <v>0</v>
      </c>
      <c r="F48" s="69">
        <f t="shared" si="3"/>
        <v>34600</v>
      </c>
      <c r="G48" s="69">
        <f t="shared" ref="G48:K48" si="9">SUM(G49:G52)</f>
        <v>0</v>
      </c>
      <c r="H48" s="7">
        <f t="shared" si="9"/>
        <v>10600</v>
      </c>
      <c r="I48" s="7">
        <f t="shared" si="9"/>
        <v>0</v>
      </c>
      <c r="J48" s="7">
        <f t="shared" si="9"/>
        <v>12000</v>
      </c>
      <c r="K48" s="7">
        <f t="shared" si="9"/>
        <v>12000</v>
      </c>
      <c r="L48" s="206"/>
      <c r="M48" s="209"/>
    </row>
    <row r="49" spans="1:16" ht="45" x14ac:dyDescent="0.2">
      <c r="A49" s="190"/>
      <c r="B49" s="180"/>
      <c r="C49" s="205"/>
      <c r="D49" s="130" t="s">
        <v>1</v>
      </c>
      <c r="E49" s="7">
        <v>0</v>
      </c>
      <c r="F49" s="69">
        <f t="shared" si="3"/>
        <v>0</v>
      </c>
      <c r="G49" s="70">
        <v>0</v>
      </c>
      <c r="H49" s="6">
        <v>0</v>
      </c>
      <c r="I49" s="6">
        <v>0</v>
      </c>
      <c r="J49" s="6">
        <v>0</v>
      </c>
      <c r="K49" s="6">
        <v>0</v>
      </c>
      <c r="L49" s="207"/>
      <c r="M49" s="210"/>
    </row>
    <row r="50" spans="1:16" ht="45" x14ac:dyDescent="0.2">
      <c r="A50" s="190"/>
      <c r="B50" s="180"/>
      <c r="C50" s="205"/>
      <c r="D50" s="130" t="s">
        <v>7</v>
      </c>
      <c r="E50" s="7">
        <v>0</v>
      </c>
      <c r="F50" s="69">
        <f t="shared" si="3"/>
        <v>0</v>
      </c>
      <c r="G50" s="70">
        <v>0</v>
      </c>
      <c r="H50" s="6">
        <v>0</v>
      </c>
      <c r="I50" s="6">
        <v>0</v>
      </c>
      <c r="J50" s="6">
        <v>0</v>
      </c>
      <c r="K50" s="6">
        <v>0</v>
      </c>
      <c r="L50" s="208"/>
      <c r="M50" s="211"/>
    </row>
    <row r="51" spans="1:16" ht="45" x14ac:dyDescent="0.2">
      <c r="A51" s="190"/>
      <c r="B51" s="180"/>
      <c r="C51" s="205"/>
      <c r="D51" s="130" t="s">
        <v>16</v>
      </c>
      <c r="E51" s="7">
        <v>0</v>
      </c>
      <c r="F51" s="69">
        <f t="shared" si="3"/>
        <v>34600</v>
      </c>
      <c r="G51" s="70">
        <v>0</v>
      </c>
      <c r="H51" s="6">
        <v>10600</v>
      </c>
      <c r="I51" s="6">
        <v>0</v>
      </c>
      <c r="J51" s="6">
        <v>12000</v>
      </c>
      <c r="K51" s="6">
        <v>12000</v>
      </c>
      <c r="L51" s="204"/>
      <c r="M51" s="203"/>
      <c r="P51" s="76"/>
    </row>
    <row r="52" spans="1:16" ht="30" x14ac:dyDescent="0.2">
      <c r="A52" s="191"/>
      <c r="B52" s="181"/>
      <c r="C52" s="205"/>
      <c r="D52" s="130" t="s">
        <v>26</v>
      </c>
      <c r="E52" s="7">
        <v>0</v>
      </c>
      <c r="F52" s="69">
        <f t="shared" si="3"/>
        <v>0</v>
      </c>
      <c r="G52" s="70">
        <v>0</v>
      </c>
      <c r="H52" s="6">
        <v>0</v>
      </c>
      <c r="I52" s="6">
        <v>0</v>
      </c>
      <c r="J52" s="6">
        <v>0</v>
      </c>
      <c r="K52" s="6">
        <v>0</v>
      </c>
      <c r="L52" s="204"/>
      <c r="M52" s="203"/>
    </row>
    <row r="53" spans="1:16" ht="15" customHeight="1" x14ac:dyDescent="0.2">
      <c r="A53" s="189" t="s">
        <v>256</v>
      </c>
      <c r="B53" s="179" t="s">
        <v>255</v>
      </c>
      <c r="C53" s="205" t="s">
        <v>118</v>
      </c>
      <c r="D53" s="130" t="s">
        <v>2</v>
      </c>
      <c r="E53" s="7">
        <f>SUM(E54:E57)</f>
        <v>0</v>
      </c>
      <c r="F53" s="69">
        <f t="shared" si="3"/>
        <v>0</v>
      </c>
      <c r="G53" s="69">
        <f t="shared" ref="G53:K53" si="10">SUM(G54:G57)</f>
        <v>0</v>
      </c>
      <c r="H53" s="7">
        <f t="shared" si="10"/>
        <v>0</v>
      </c>
      <c r="I53" s="7">
        <f t="shared" si="10"/>
        <v>0</v>
      </c>
      <c r="J53" s="7">
        <f t="shared" si="10"/>
        <v>0</v>
      </c>
      <c r="K53" s="7">
        <f t="shared" si="10"/>
        <v>0</v>
      </c>
      <c r="L53" s="204"/>
      <c r="M53" s="203"/>
    </row>
    <row r="54" spans="1:16" ht="45" x14ac:dyDescent="0.2">
      <c r="A54" s="190"/>
      <c r="B54" s="180"/>
      <c r="C54" s="205"/>
      <c r="D54" s="130" t="s">
        <v>1</v>
      </c>
      <c r="E54" s="7">
        <v>0</v>
      </c>
      <c r="F54" s="69">
        <f t="shared" si="3"/>
        <v>0</v>
      </c>
      <c r="G54" s="70">
        <v>0</v>
      </c>
      <c r="H54" s="6">
        <v>0</v>
      </c>
      <c r="I54" s="6">
        <v>0</v>
      </c>
      <c r="J54" s="6">
        <v>0</v>
      </c>
      <c r="K54" s="6">
        <v>0</v>
      </c>
      <c r="L54" s="204"/>
      <c r="M54" s="203"/>
    </row>
    <row r="55" spans="1:16" ht="45" x14ac:dyDescent="0.2">
      <c r="A55" s="190"/>
      <c r="B55" s="180"/>
      <c r="C55" s="205"/>
      <c r="D55" s="130" t="s">
        <v>7</v>
      </c>
      <c r="E55" s="7">
        <v>0</v>
      </c>
      <c r="F55" s="69">
        <f t="shared" si="3"/>
        <v>0</v>
      </c>
      <c r="G55" s="70">
        <v>0</v>
      </c>
      <c r="H55" s="6">
        <v>0</v>
      </c>
      <c r="I55" s="6">
        <v>0</v>
      </c>
      <c r="J55" s="6">
        <v>0</v>
      </c>
      <c r="K55" s="6">
        <v>0</v>
      </c>
      <c r="L55" s="204"/>
      <c r="M55" s="203"/>
    </row>
    <row r="56" spans="1:16" ht="45" x14ac:dyDescent="0.2">
      <c r="A56" s="190"/>
      <c r="B56" s="180"/>
      <c r="C56" s="205"/>
      <c r="D56" s="130" t="s">
        <v>16</v>
      </c>
      <c r="E56" s="7">
        <v>0</v>
      </c>
      <c r="F56" s="69">
        <f t="shared" si="3"/>
        <v>0</v>
      </c>
      <c r="G56" s="70">
        <v>0</v>
      </c>
      <c r="H56" s="6">
        <v>0</v>
      </c>
      <c r="I56" s="6">
        <v>0</v>
      </c>
      <c r="J56" s="6">
        <v>0</v>
      </c>
      <c r="K56" s="6">
        <v>0</v>
      </c>
      <c r="L56" s="204"/>
      <c r="M56" s="203"/>
      <c r="P56" s="76"/>
    </row>
    <row r="57" spans="1:16" ht="30" x14ac:dyDescent="0.2">
      <c r="A57" s="191"/>
      <c r="B57" s="181"/>
      <c r="C57" s="205"/>
      <c r="D57" s="130" t="s">
        <v>26</v>
      </c>
      <c r="E57" s="7">
        <v>0</v>
      </c>
      <c r="F57" s="69">
        <f t="shared" si="3"/>
        <v>0</v>
      </c>
      <c r="G57" s="70">
        <v>0</v>
      </c>
      <c r="H57" s="6">
        <v>0</v>
      </c>
      <c r="I57" s="6">
        <v>0</v>
      </c>
      <c r="J57" s="6">
        <v>0</v>
      </c>
      <c r="K57" s="6">
        <v>0</v>
      </c>
      <c r="L57" s="204"/>
      <c r="M57" s="203"/>
    </row>
    <row r="58" spans="1:16" ht="15" customHeight="1" x14ac:dyDescent="0.2">
      <c r="A58" s="189" t="s">
        <v>171</v>
      </c>
      <c r="B58" s="179" t="s">
        <v>486</v>
      </c>
      <c r="C58" s="205" t="s">
        <v>118</v>
      </c>
      <c r="D58" s="130" t="s">
        <v>2</v>
      </c>
      <c r="E58" s="7">
        <f>SUM(E59:E62)</f>
        <v>0</v>
      </c>
      <c r="F58" s="69">
        <f t="shared" si="3"/>
        <v>0</v>
      </c>
      <c r="G58" s="69">
        <f t="shared" ref="G58:K58" si="11">SUM(G59:G62)</f>
        <v>0</v>
      </c>
      <c r="H58" s="7">
        <f t="shared" si="11"/>
        <v>0</v>
      </c>
      <c r="I58" s="7">
        <f t="shared" si="11"/>
        <v>0</v>
      </c>
      <c r="J58" s="7">
        <f t="shared" si="11"/>
        <v>0</v>
      </c>
      <c r="K58" s="7">
        <f t="shared" si="11"/>
        <v>0</v>
      </c>
      <c r="L58" s="204"/>
      <c r="M58" s="203"/>
    </row>
    <row r="59" spans="1:16" ht="45" x14ac:dyDescent="0.2">
      <c r="A59" s="190"/>
      <c r="B59" s="180"/>
      <c r="C59" s="205"/>
      <c r="D59" s="130" t="s">
        <v>1</v>
      </c>
      <c r="E59" s="7">
        <v>0</v>
      </c>
      <c r="F59" s="69">
        <f t="shared" si="3"/>
        <v>0</v>
      </c>
      <c r="G59" s="70">
        <v>0</v>
      </c>
      <c r="H59" s="6">
        <v>0</v>
      </c>
      <c r="I59" s="6">
        <v>0</v>
      </c>
      <c r="J59" s="6">
        <v>0</v>
      </c>
      <c r="K59" s="6">
        <v>0</v>
      </c>
      <c r="L59" s="204"/>
      <c r="M59" s="203"/>
    </row>
    <row r="60" spans="1:16" ht="45" x14ac:dyDescent="0.2">
      <c r="A60" s="190"/>
      <c r="B60" s="180"/>
      <c r="C60" s="205"/>
      <c r="D60" s="130" t="s">
        <v>7</v>
      </c>
      <c r="E60" s="7">
        <v>0</v>
      </c>
      <c r="F60" s="69">
        <f t="shared" si="3"/>
        <v>0</v>
      </c>
      <c r="G60" s="70">
        <v>0</v>
      </c>
      <c r="H60" s="6">
        <v>0</v>
      </c>
      <c r="I60" s="6">
        <v>0</v>
      </c>
      <c r="J60" s="6">
        <v>0</v>
      </c>
      <c r="K60" s="6">
        <v>0</v>
      </c>
      <c r="L60" s="204"/>
      <c r="M60" s="203"/>
    </row>
    <row r="61" spans="1:16" ht="45" x14ac:dyDescent="0.2">
      <c r="A61" s="190"/>
      <c r="B61" s="180"/>
      <c r="C61" s="205"/>
      <c r="D61" s="130" t="s">
        <v>16</v>
      </c>
      <c r="E61" s="7">
        <v>0</v>
      </c>
      <c r="F61" s="69">
        <f t="shared" si="3"/>
        <v>0</v>
      </c>
      <c r="G61" s="70">
        <v>0</v>
      </c>
      <c r="H61" s="6">
        <v>0</v>
      </c>
      <c r="I61" s="6">
        <v>0</v>
      </c>
      <c r="J61" s="6">
        <v>0</v>
      </c>
      <c r="K61" s="6">
        <v>0</v>
      </c>
      <c r="L61" s="204"/>
      <c r="M61" s="203"/>
      <c r="P61" s="76"/>
    </row>
    <row r="62" spans="1:16" ht="30" x14ac:dyDescent="0.2">
      <c r="A62" s="191"/>
      <c r="B62" s="181"/>
      <c r="C62" s="205"/>
      <c r="D62" s="130" t="s">
        <v>26</v>
      </c>
      <c r="E62" s="7">
        <v>0</v>
      </c>
      <c r="F62" s="69">
        <f t="shared" si="3"/>
        <v>0</v>
      </c>
      <c r="G62" s="70">
        <v>0</v>
      </c>
      <c r="H62" s="6">
        <v>0</v>
      </c>
      <c r="I62" s="6">
        <v>0</v>
      </c>
      <c r="J62" s="6">
        <v>0</v>
      </c>
      <c r="K62" s="6">
        <v>0</v>
      </c>
      <c r="L62" s="204"/>
      <c r="M62" s="203"/>
    </row>
    <row r="63" spans="1:16" ht="15" customHeight="1" x14ac:dyDescent="0.2">
      <c r="A63" s="189" t="s">
        <v>172</v>
      </c>
      <c r="B63" s="179" t="s">
        <v>252</v>
      </c>
      <c r="C63" s="205" t="s">
        <v>118</v>
      </c>
      <c r="D63" s="130" t="s">
        <v>2</v>
      </c>
      <c r="E63" s="7">
        <f>SUM(E64:E67)</f>
        <v>0</v>
      </c>
      <c r="F63" s="69">
        <f t="shared" si="3"/>
        <v>1710.2760000000001</v>
      </c>
      <c r="G63" s="69">
        <f t="shared" ref="G63:K63" si="12">SUM(G64:G67)</f>
        <v>1710.2760000000001</v>
      </c>
      <c r="H63" s="7">
        <f t="shared" si="12"/>
        <v>0</v>
      </c>
      <c r="I63" s="7">
        <f t="shared" si="12"/>
        <v>0</v>
      </c>
      <c r="J63" s="7">
        <f t="shared" si="12"/>
        <v>0</v>
      </c>
      <c r="K63" s="7">
        <f t="shared" si="12"/>
        <v>0</v>
      </c>
      <c r="L63" s="206"/>
      <c r="M63" s="209"/>
    </row>
    <row r="64" spans="1:16" ht="45" x14ac:dyDescent="0.2">
      <c r="A64" s="190"/>
      <c r="B64" s="180"/>
      <c r="C64" s="205"/>
      <c r="D64" s="130" t="s">
        <v>1</v>
      </c>
      <c r="E64" s="7">
        <v>0</v>
      </c>
      <c r="F64" s="69">
        <f t="shared" si="3"/>
        <v>0</v>
      </c>
      <c r="G64" s="70">
        <v>0</v>
      </c>
      <c r="H64" s="6">
        <v>0</v>
      </c>
      <c r="I64" s="6">
        <v>0</v>
      </c>
      <c r="J64" s="6">
        <v>0</v>
      </c>
      <c r="K64" s="6">
        <v>0</v>
      </c>
      <c r="L64" s="207"/>
      <c r="M64" s="210"/>
    </row>
    <row r="65" spans="1:16" ht="45" x14ac:dyDescent="0.2">
      <c r="A65" s="190"/>
      <c r="B65" s="180"/>
      <c r="C65" s="205"/>
      <c r="D65" s="130" t="s">
        <v>7</v>
      </c>
      <c r="E65" s="7">
        <v>0</v>
      </c>
      <c r="F65" s="69">
        <f t="shared" si="3"/>
        <v>0</v>
      </c>
      <c r="G65" s="70">
        <v>0</v>
      </c>
      <c r="H65" s="6">
        <v>0</v>
      </c>
      <c r="I65" s="6">
        <v>0</v>
      </c>
      <c r="J65" s="6">
        <v>0</v>
      </c>
      <c r="K65" s="6">
        <v>0</v>
      </c>
      <c r="L65" s="208"/>
      <c r="M65" s="211"/>
    </row>
    <row r="66" spans="1:16" ht="45" x14ac:dyDescent="0.2">
      <c r="A66" s="190"/>
      <c r="B66" s="180"/>
      <c r="C66" s="205"/>
      <c r="D66" s="130" t="s">
        <v>16</v>
      </c>
      <c r="E66" s="7">
        <v>0</v>
      </c>
      <c r="F66" s="69">
        <f t="shared" si="3"/>
        <v>1710.2760000000001</v>
      </c>
      <c r="G66" s="70">
        <v>1710.2760000000001</v>
      </c>
      <c r="H66" s="6">
        <v>0</v>
      </c>
      <c r="I66" s="6">
        <v>0</v>
      </c>
      <c r="J66" s="6">
        <v>0</v>
      </c>
      <c r="K66" s="6">
        <v>0</v>
      </c>
      <c r="L66" s="204"/>
      <c r="M66" s="203"/>
      <c r="P66" s="76"/>
    </row>
    <row r="67" spans="1:16" ht="30" x14ac:dyDescent="0.2">
      <c r="A67" s="191"/>
      <c r="B67" s="181"/>
      <c r="C67" s="205"/>
      <c r="D67" s="130" t="s">
        <v>26</v>
      </c>
      <c r="E67" s="7">
        <v>0</v>
      </c>
      <c r="F67" s="69">
        <f t="shared" si="3"/>
        <v>0</v>
      </c>
      <c r="G67" s="70">
        <v>0</v>
      </c>
      <c r="H67" s="6">
        <v>0</v>
      </c>
      <c r="I67" s="6">
        <v>0</v>
      </c>
      <c r="J67" s="6">
        <v>0</v>
      </c>
      <c r="K67" s="6">
        <v>0</v>
      </c>
      <c r="L67" s="204"/>
      <c r="M67" s="203"/>
    </row>
    <row r="68" spans="1:16" ht="15" customHeight="1" x14ac:dyDescent="0.2">
      <c r="A68" s="189" t="s">
        <v>174</v>
      </c>
      <c r="B68" s="179" t="s">
        <v>257</v>
      </c>
      <c r="C68" s="205" t="s">
        <v>118</v>
      </c>
      <c r="D68" s="130" t="s">
        <v>2</v>
      </c>
      <c r="E68" s="7">
        <f>SUM(E69:E72)</f>
        <v>0</v>
      </c>
      <c r="F68" s="69">
        <f t="shared" si="3"/>
        <v>0</v>
      </c>
      <c r="G68" s="69">
        <f t="shared" ref="G68:K68" si="13">SUM(G69:G72)</f>
        <v>0</v>
      </c>
      <c r="H68" s="7">
        <f t="shared" si="13"/>
        <v>0</v>
      </c>
      <c r="I68" s="7">
        <f t="shared" si="13"/>
        <v>0</v>
      </c>
      <c r="J68" s="7">
        <f t="shared" si="13"/>
        <v>0</v>
      </c>
      <c r="K68" s="7">
        <f t="shared" si="13"/>
        <v>0</v>
      </c>
      <c r="L68" s="206"/>
      <c r="M68" s="209"/>
    </row>
    <row r="69" spans="1:16" ht="45" x14ac:dyDescent="0.2">
      <c r="A69" s="190"/>
      <c r="B69" s="180"/>
      <c r="C69" s="205"/>
      <c r="D69" s="130" t="s">
        <v>1</v>
      </c>
      <c r="E69" s="7">
        <v>0</v>
      </c>
      <c r="F69" s="69">
        <f t="shared" si="3"/>
        <v>0</v>
      </c>
      <c r="G69" s="70">
        <v>0</v>
      </c>
      <c r="H69" s="6">
        <v>0</v>
      </c>
      <c r="I69" s="6">
        <v>0</v>
      </c>
      <c r="J69" s="6">
        <v>0</v>
      </c>
      <c r="K69" s="6">
        <v>0</v>
      </c>
      <c r="L69" s="207"/>
      <c r="M69" s="210"/>
    </row>
    <row r="70" spans="1:16" ht="45" x14ac:dyDescent="0.2">
      <c r="A70" s="190"/>
      <c r="B70" s="180"/>
      <c r="C70" s="205"/>
      <c r="D70" s="130" t="s">
        <v>7</v>
      </c>
      <c r="E70" s="7">
        <v>0</v>
      </c>
      <c r="F70" s="69">
        <f t="shared" si="3"/>
        <v>0</v>
      </c>
      <c r="G70" s="70">
        <v>0</v>
      </c>
      <c r="H70" s="6">
        <v>0</v>
      </c>
      <c r="I70" s="6">
        <v>0</v>
      </c>
      <c r="J70" s="6">
        <v>0</v>
      </c>
      <c r="K70" s="6">
        <v>0</v>
      </c>
      <c r="L70" s="208"/>
      <c r="M70" s="211"/>
    </row>
    <row r="71" spans="1:16" ht="45" x14ac:dyDescent="0.2">
      <c r="A71" s="190"/>
      <c r="B71" s="180"/>
      <c r="C71" s="205"/>
      <c r="D71" s="130" t="s">
        <v>16</v>
      </c>
      <c r="E71" s="7">
        <v>0</v>
      </c>
      <c r="F71" s="69">
        <f t="shared" si="3"/>
        <v>0</v>
      </c>
      <c r="G71" s="70">
        <v>0</v>
      </c>
      <c r="H71" s="6">
        <v>0</v>
      </c>
      <c r="I71" s="6">
        <v>0</v>
      </c>
      <c r="J71" s="6">
        <v>0</v>
      </c>
      <c r="K71" s="6">
        <v>0</v>
      </c>
      <c r="L71" s="204"/>
      <c r="M71" s="203"/>
      <c r="P71" s="76"/>
    </row>
    <row r="72" spans="1:16" ht="30" x14ac:dyDescent="0.2">
      <c r="A72" s="191"/>
      <c r="B72" s="181"/>
      <c r="C72" s="205"/>
      <c r="D72" s="130" t="s">
        <v>26</v>
      </c>
      <c r="E72" s="7">
        <v>0</v>
      </c>
      <c r="F72" s="69">
        <f t="shared" si="3"/>
        <v>0</v>
      </c>
      <c r="G72" s="70">
        <v>0</v>
      </c>
      <c r="H72" s="6">
        <v>0</v>
      </c>
      <c r="I72" s="6">
        <v>0</v>
      </c>
      <c r="J72" s="6">
        <v>0</v>
      </c>
      <c r="K72" s="6">
        <v>0</v>
      </c>
      <c r="L72" s="204"/>
      <c r="M72" s="203"/>
    </row>
    <row r="73" spans="1:16" ht="15" customHeight="1" x14ac:dyDescent="0.2">
      <c r="A73" s="189" t="s">
        <v>187</v>
      </c>
      <c r="B73" s="179" t="s">
        <v>258</v>
      </c>
      <c r="C73" s="205" t="s">
        <v>118</v>
      </c>
      <c r="D73" s="130" t="s">
        <v>2</v>
      </c>
      <c r="E73" s="7">
        <f>SUM(E74:E77)</f>
        <v>0</v>
      </c>
      <c r="F73" s="69">
        <f t="shared" si="3"/>
        <v>8970</v>
      </c>
      <c r="G73" s="69">
        <f t="shared" ref="G73:K73" si="14">SUM(G74:G77)</f>
        <v>0</v>
      </c>
      <c r="H73" s="7">
        <f t="shared" si="14"/>
        <v>8970</v>
      </c>
      <c r="I73" s="7">
        <f t="shared" si="14"/>
        <v>0</v>
      </c>
      <c r="J73" s="7">
        <f t="shared" si="14"/>
        <v>0</v>
      </c>
      <c r="K73" s="7">
        <f t="shared" si="14"/>
        <v>0</v>
      </c>
      <c r="L73" s="206"/>
      <c r="M73" s="209"/>
    </row>
    <row r="74" spans="1:16" ht="45" x14ac:dyDescent="0.2">
      <c r="A74" s="190"/>
      <c r="B74" s="180"/>
      <c r="C74" s="205"/>
      <c r="D74" s="130" t="s">
        <v>1</v>
      </c>
      <c r="E74" s="7">
        <v>0</v>
      </c>
      <c r="F74" s="69">
        <f t="shared" si="3"/>
        <v>0</v>
      </c>
      <c r="G74" s="70">
        <v>0</v>
      </c>
      <c r="H74" s="6">
        <v>0</v>
      </c>
      <c r="I74" s="6">
        <v>0</v>
      </c>
      <c r="J74" s="6">
        <v>0</v>
      </c>
      <c r="K74" s="6">
        <v>0</v>
      </c>
      <c r="L74" s="207"/>
      <c r="M74" s="210"/>
    </row>
    <row r="75" spans="1:16" ht="45" x14ac:dyDescent="0.2">
      <c r="A75" s="190"/>
      <c r="B75" s="180"/>
      <c r="C75" s="205"/>
      <c r="D75" s="130" t="s">
        <v>7</v>
      </c>
      <c r="E75" s="7">
        <v>0</v>
      </c>
      <c r="F75" s="69">
        <f t="shared" si="3"/>
        <v>0</v>
      </c>
      <c r="G75" s="70">
        <v>0</v>
      </c>
      <c r="H75" s="6">
        <v>0</v>
      </c>
      <c r="I75" s="6">
        <v>0</v>
      </c>
      <c r="J75" s="6">
        <v>0</v>
      </c>
      <c r="K75" s="6">
        <v>0</v>
      </c>
      <c r="L75" s="208"/>
      <c r="M75" s="211"/>
    </row>
    <row r="76" spans="1:16" ht="45" x14ac:dyDescent="0.2">
      <c r="A76" s="190"/>
      <c r="B76" s="180"/>
      <c r="C76" s="205"/>
      <c r="D76" s="130" t="s">
        <v>16</v>
      </c>
      <c r="E76" s="7">
        <v>0</v>
      </c>
      <c r="F76" s="69">
        <f t="shared" si="3"/>
        <v>8970</v>
      </c>
      <c r="G76" s="70">
        <v>0</v>
      </c>
      <c r="H76" s="6">
        <v>8970</v>
      </c>
      <c r="I76" s="6">
        <v>0</v>
      </c>
      <c r="J76" s="6">
        <v>0</v>
      </c>
      <c r="K76" s="6">
        <v>0</v>
      </c>
      <c r="L76" s="204"/>
      <c r="M76" s="203"/>
      <c r="P76" s="76"/>
    </row>
    <row r="77" spans="1:16" ht="30" x14ac:dyDescent="0.2">
      <c r="A77" s="191"/>
      <c r="B77" s="181"/>
      <c r="C77" s="205"/>
      <c r="D77" s="130" t="s">
        <v>26</v>
      </c>
      <c r="E77" s="7">
        <v>0</v>
      </c>
      <c r="F77" s="69">
        <f t="shared" si="3"/>
        <v>0</v>
      </c>
      <c r="G77" s="70">
        <v>0</v>
      </c>
      <c r="H77" s="6">
        <v>0</v>
      </c>
      <c r="I77" s="6">
        <v>0</v>
      </c>
      <c r="J77" s="6">
        <v>0</v>
      </c>
      <c r="K77" s="6">
        <v>0</v>
      </c>
      <c r="L77" s="204"/>
      <c r="M77" s="203"/>
    </row>
    <row r="78" spans="1:16" ht="15" customHeight="1" x14ac:dyDescent="0.2">
      <c r="A78" s="189" t="s">
        <v>219</v>
      </c>
      <c r="B78" s="179" t="s">
        <v>440</v>
      </c>
      <c r="C78" s="205" t="s">
        <v>118</v>
      </c>
      <c r="D78" s="130" t="s">
        <v>2</v>
      </c>
      <c r="E78" s="7">
        <f>SUM(E79:E82)</f>
        <v>0</v>
      </c>
      <c r="F78" s="69">
        <f t="shared" si="3"/>
        <v>200000</v>
      </c>
      <c r="G78" s="69">
        <f t="shared" ref="G78:K78" si="15">SUM(G79:G82)</f>
        <v>0</v>
      </c>
      <c r="H78" s="7">
        <f t="shared" si="15"/>
        <v>0</v>
      </c>
      <c r="I78" s="7">
        <f t="shared" si="15"/>
        <v>0</v>
      </c>
      <c r="J78" s="7">
        <f t="shared" si="15"/>
        <v>100000</v>
      </c>
      <c r="K78" s="7">
        <f t="shared" si="15"/>
        <v>100000</v>
      </c>
      <c r="L78" s="206"/>
      <c r="M78" s="209"/>
    </row>
    <row r="79" spans="1:16" ht="45" x14ac:dyDescent="0.2">
      <c r="A79" s="190"/>
      <c r="B79" s="180"/>
      <c r="C79" s="205"/>
      <c r="D79" s="130" t="s">
        <v>1</v>
      </c>
      <c r="E79" s="7">
        <v>0</v>
      </c>
      <c r="F79" s="69">
        <f t="shared" si="3"/>
        <v>0</v>
      </c>
      <c r="G79" s="70">
        <v>0</v>
      </c>
      <c r="H79" s="6">
        <v>0</v>
      </c>
      <c r="I79" s="6">
        <v>0</v>
      </c>
      <c r="J79" s="6">
        <v>0</v>
      </c>
      <c r="K79" s="6">
        <v>0</v>
      </c>
      <c r="L79" s="207"/>
      <c r="M79" s="210"/>
    </row>
    <row r="80" spans="1:16" ht="45" x14ac:dyDescent="0.2">
      <c r="A80" s="190"/>
      <c r="B80" s="180"/>
      <c r="C80" s="205"/>
      <c r="D80" s="130" t="s">
        <v>7</v>
      </c>
      <c r="E80" s="7">
        <v>0</v>
      </c>
      <c r="F80" s="69">
        <f t="shared" si="3"/>
        <v>0</v>
      </c>
      <c r="G80" s="70">
        <v>0</v>
      </c>
      <c r="H80" s="6">
        <v>0</v>
      </c>
      <c r="I80" s="6">
        <v>0</v>
      </c>
      <c r="J80" s="6">
        <v>0</v>
      </c>
      <c r="K80" s="6">
        <v>0</v>
      </c>
      <c r="L80" s="208"/>
      <c r="M80" s="211"/>
    </row>
    <row r="81" spans="1:16" ht="45" x14ac:dyDescent="0.2">
      <c r="A81" s="190"/>
      <c r="B81" s="180"/>
      <c r="C81" s="205"/>
      <c r="D81" s="130" t="s">
        <v>16</v>
      </c>
      <c r="E81" s="7">
        <v>0</v>
      </c>
      <c r="F81" s="69">
        <f t="shared" si="3"/>
        <v>200000</v>
      </c>
      <c r="G81" s="70">
        <v>0</v>
      </c>
      <c r="H81" s="6">
        <v>0</v>
      </c>
      <c r="I81" s="6">
        <v>0</v>
      </c>
      <c r="J81" s="6">
        <v>100000</v>
      </c>
      <c r="K81" s="6">
        <v>100000</v>
      </c>
      <c r="L81" s="204"/>
      <c r="M81" s="203"/>
      <c r="P81" s="76"/>
    </row>
    <row r="82" spans="1:16" ht="30" x14ac:dyDescent="0.2">
      <c r="A82" s="191"/>
      <c r="B82" s="181"/>
      <c r="C82" s="205"/>
      <c r="D82" s="130" t="s">
        <v>26</v>
      </c>
      <c r="E82" s="7">
        <v>0</v>
      </c>
      <c r="F82" s="69">
        <f t="shared" ref="F82:F137" si="16">SUM(G82:K82)</f>
        <v>0</v>
      </c>
      <c r="G82" s="70">
        <v>0</v>
      </c>
      <c r="H82" s="6">
        <v>0</v>
      </c>
      <c r="I82" s="6">
        <v>0</v>
      </c>
      <c r="J82" s="6">
        <v>0</v>
      </c>
      <c r="K82" s="6">
        <v>0</v>
      </c>
      <c r="L82" s="204"/>
      <c r="M82" s="203"/>
    </row>
    <row r="83" spans="1:16" ht="15" customHeight="1" x14ac:dyDescent="0.2">
      <c r="A83" s="189" t="s">
        <v>220</v>
      </c>
      <c r="B83" s="179" t="s">
        <v>253</v>
      </c>
      <c r="C83" s="205" t="s">
        <v>118</v>
      </c>
      <c r="D83" s="130" t="s">
        <v>2</v>
      </c>
      <c r="E83" s="7">
        <f>SUM(E84:E87)</f>
        <v>0</v>
      </c>
      <c r="F83" s="69">
        <f t="shared" si="16"/>
        <v>3091.19</v>
      </c>
      <c r="G83" s="69">
        <f t="shared" ref="G83:K83" si="17">SUM(G84:G87)</f>
        <v>0</v>
      </c>
      <c r="H83" s="7">
        <f t="shared" si="17"/>
        <v>3091.19</v>
      </c>
      <c r="I83" s="7">
        <f t="shared" si="17"/>
        <v>0</v>
      </c>
      <c r="J83" s="7">
        <f t="shared" si="17"/>
        <v>0</v>
      </c>
      <c r="K83" s="7">
        <f t="shared" si="17"/>
        <v>0</v>
      </c>
      <c r="L83" s="206"/>
      <c r="M83" s="209"/>
    </row>
    <row r="84" spans="1:16" ht="45" x14ac:dyDescent="0.2">
      <c r="A84" s="190"/>
      <c r="B84" s="180"/>
      <c r="C84" s="205"/>
      <c r="D84" s="130" t="s">
        <v>1</v>
      </c>
      <c r="E84" s="7">
        <v>0</v>
      </c>
      <c r="F84" s="69">
        <f t="shared" si="16"/>
        <v>0</v>
      </c>
      <c r="G84" s="70">
        <v>0</v>
      </c>
      <c r="H84" s="6">
        <v>0</v>
      </c>
      <c r="I84" s="6">
        <v>0</v>
      </c>
      <c r="J84" s="6">
        <v>0</v>
      </c>
      <c r="K84" s="6">
        <v>0</v>
      </c>
      <c r="L84" s="207"/>
      <c r="M84" s="210"/>
    </row>
    <row r="85" spans="1:16" ht="45" x14ac:dyDescent="0.2">
      <c r="A85" s="190"/>
      <c r="B85" s="180"/>
      <c r="C85" s="205"/>
      <c r="D85" s="130" t="s">
        <v>7</v>
      </c>
      <c r="E85" s="7">
        <v>0</v>
      </c>
      <c r="F85" s="69">
        <f t="shared" si="16"/>
        <v>1999.99</v>
      </c>
      <c r="G85" s="70">
        <v>0</v>
      </c>
      <c r="H85" s="6">
        <v>1999.99</v>
      </c>
      <c r="I85" s="6">
        <v>0</v>
      </c>
      <c r="J85" s="6">
        <v>0</v>
      </c>
      <c r="K85" s="6">
        <v>0</v>
      </c>
      <c r="L85" s="208"/>
      <c r="M85" s="211"/>
    </row>
    <row r="86" spans="1:16" ht="45" x14ac:dyDescent="0.2">
      <c r="A86" s="190"/>
      <c r="B86" s="180"/>
      <c r="C86" s="205"/>
      <c r="D86" s="130" t="s">
        <v>16</v>
      </c>
      <c r="E86" s="7">
        <v>0</v>
      </c>
      <c r="F86" s="69">
        <f t="shared" si="16"/>
        <v>1091.2</v>
      </c>
      <c r="G86" s="70">
        <v>0</v>
      </c>
      <c r="H86" s="6">
        <v>1091.2</v>
      </c>
      <c r="I86" s="6">
        <v>0</v>
      </c>
      <c r="J86" s="6">
        <v>0</v>
      </c>
      <c r="K86" s="6">
        <v>0</v>
      </c>
      <c r="L86" s="204"/>
      <c r="M86" s="203"/>
      <c r="P86" s="76"/>
    </row>
    <row r="87" spans="1:16" ht="30" x14ac:dyDescent="0.2">
      <c r="A87" s="191"/>
      <c r="B87" s="181"/>
      <c r="C87" s="205"/>
      <c r="D87" s="130" t="s">
        <v>26</v>
      </c>
      <c r="E87" s="7">
        <v>0</v>
      </c>
      <c r="F87" s="69">
        <f t="shared" si="16"/>
        <v>0</v>
      </c>
      <c r="G87" s="70">
        <v>0</v>
      </c>
      <c r="H87" s="6">
        <v>0</v>
      </c>
      <c r="I87" s="6">
        <v>0</v>
      </c>
      <c r="J87" s="6">
        <v>0</v>
      </c>
      <c r="K87" s="6">
        <v>0</v>
      </c>
      <c r="L87" s="204"/>
      <c r="M87" s="203"/>
    </row>
    <row r="88" spans="1:16" ht="15" customHeight="1" x14ac:dyDescent="0.2">
      <c r="A88" s="189" t="s">
        <v>221</v>
      </c>
      <c r="B88" s="179" t="s">
        <v>312</v>
      </c>
      <c r="C88" s="205" t="s">
        <v>118</v>
      </c>
      <c r="D88" s="130" t="s">
        <v>2</v>
      </c>
      <c r="E88" s="7">
        <f>SUM(E89:E92)</f>
        <v>0</v>
      </c>
      <c r="F88" s="69">
        <f t="shared" si="16"/>
        <v>8483.64</v>
      </c>
      <c r="G88" s="69">
        <f t="shared" ref="G88:K88" si="18">SUM(G89:G92)</f>
        <v>0</v>
      </c>
      <c r="H88" s="7">
        <f t="shared" si="18"/>
        <v>8483.64</v>
      </c>
      <c r="I88" s="7">
        <f t="shared" si="18"/>
        <v>0</v>
      </c>
      <c r="J88" s="7">
        <f t="shared" si="18"/>
        <v>0</v>
      </c>
      <c r="K88" s="7">
        <f t="shared" si="18"/>
        <v>0</v>
      </c>
      <c r="L88" s="206"/>
      <c r="M88" s="209"/>
    </row>
    <row r="89" spans="1:16" ht="45" x14ac:dyDescent="0.2">
      <c r="A89" s="190"/>
      <c r="B89" s="180"/>
      <c r="C89" s="205"/>
      <c r="D89" s="130" t="s">
        <v>1</v>
      </c>
      <c r="E89" s="7">
        <v>0</v>
      </c>
      <c r="F89" s="69">
        <f t="shared" si="16"/>
        <v>0</v>
      </c>
      <c r="G89" s="70">
        <v>0</v>
      </c>
      <c r="H89" s="6">
        <v>0</v>
      </c>
      <c r="I89" s="6">
        <v>0</v>
      </c>
      <c r="J89" s="6">
        <v>0</v>
      </c>
      <c r="K89" s="6">
        <v>0</v>
      </c>
      <c r="L89" s="207"/>
      <c r="M89" s="210"/>
    </row>
    <row r="90" spans="1:16" ht="45" x14ac:dyDescent="0.2">
      <c r="A90" s="190"/>
      <c r="B90" s="180"/>
      <c r="C90" s="205"/>
      <c r="D90" s="130" t="s">
        <v>7</v>
      </c>
      <c r="E90" s="7">
        <v>0</v>
      </c>
      <c r="F90" s="69">
        <f t="shared" si="16"/>
        <v>5488.91</v>
      </c>
      <c r="G90" s="70">
        <v>0</v>
      </c>
      <c r="H90" s="6">
        <v>5488.91</v>
      </c>
      <c r="I90" s="6">
        <v>0</v>
      </c>
      <c r="J90" s="6">
        <v>0</v>
      </c>
      <c r="K90" s="6">
        <v>0</v>
      </c>
      <c r="L90" s="208"/>
      <c r="M90" s="211"/>
      <c r="P90" s="88"/>
    </row>
    <row r="91" spans="1:16" ht="45" x14ac:dyDescent="0.2">
      <c r="A91" s="190"/>
      <c r="B91" s="180"/>
      <c r="C91" s="205"/>
      <c r="D91" s="130" t="s">
        <v>16</v>
      </c>
      <c r="E91" s="7">
        <v>0</v>
      </c>
      <c r="F91" s="69">
        <f t="shared" si="16"/>
        <v>2994.73</v>
      </c>
      <c r="G91" s="70">
        <v>0</v>
      </c>
      <c r="H91" s="6">
        <v>2994.73</v>
      </c>
      <c r="I91" s="6">
        <v>0</v>
      </c>
      <c r="J91" s="6">
        <v>0</v>
      </c>
      <c r="K91" s="6">
        <v>0</v>
      </c>
      <c r="L91" s="204"/>
      <c r="M91" s="203"/>
      <c r="P91" s="76"/>
    </row>
    <row r="92" spans="1:16" ht="30" x14ac:dyDescent="0.2">
      <c r="A92" s="191"/>
      <c r="B92" s="181"/>
      <c r="C92" s="205"/>
      <c r="D92" s="130" t="s">
        <v>26</v>
      </c>
      <c r="E92" s="7">
        <v>0</v>
      </c>
      <c r="F92" s="69">
        <f t="shared" si="16"/>
        <v>0</v>
      </c>
      <c r="G92" s="70">
        <v>0</v>
      </c>
      <c r="H92" s="6">
        <v>0</v>
      </c>
      <c r="I92" s="6">
        <v>0</v>
      </c>
      <c r="J92" s="6">
        <v>0</v>
      </c>
      <c r="K92" s="6">
        <v>0</v>
      </c>
      <c r="L92" s="204"/>
      <c r="M92" s="203"/>
    </row>
    <row r="93" spans="1:16" ht="15" customHeight="1" x14ac:dyDescent="0.2">
      <c r="A93" s="189" t="s">
        <v>268</v>
      </c>
      <c r="B93" s="179" t="s">
        <v>441</v>
      </c>
      <c r="C93" s="205" t="s">
        <v>118</v>
      </c>
      <c r="D93" s="130" t="s">
        <v>2</v>
      </c>
      <c r="E93" s="7">
        <f>SUM(E94:E97)</f>
        <v>0</v>
      </c>
      <c r="F93" s="69">
        <f t="shared" si="16"/>
        <v>0</v>
      </c>
      <c r="G93" s="69">
        <f t="shared" ref="G93:K93" si="19">SUM(G94:G97)</f>
        <v>0</v>
      </c>
      <c r="H93" s="7">
        <f t="shared" si="19"/>
        <v>0</v>
      </c>
      <c r="I93" s="7">
        <f t="shared" si="19"/>
        <v>0</v>
      </c>
      <c r="J93" s="7">
        <f t="shared" si="19"/>
        <v>0</v>
      </c>
      <c r="K93" s="7">
        <f t="shared" si="19"/>
        <v>0</v>
      </c>
      <c r="L93" s="206"/>
      <c r="M93" s="209"/>
    </row>
    <row r="94" spans="1:16" ht="45" x14ac:dyDescent="0.2">
      <c r="A94" s="190"/>
      <c r="B94" s="180"/>
      <c r="C94" s="205"/>
      <c r="D94" s="130" t="s">
        <v>1</v>
      </c>
      <c r="E94" s="7">
        <v>0</v>
      </c>
      <c r="F94" s="69">
        <f t="shared" si="16"/>
        <v>0</v>
      </c>
      <c r="G94" s="70">
        <v>0</v>
      </c>
      <c r="H94" s="6">
        <v>0</v>
      </c>
      <c r="I94" s="6">
        <v>0</v>
      </c>
      <c r="J94" s="6">
        <v>0</v>
      </c>
      <c r="K94" s="6">
        <v>0</v>
      </c>
      <c r="L94" s="207"/>
      <c r="M94" s="210"/>
    </row>
    <row r="95" spans="1:16" ht="45" x14ac:dyDescent="0.2">
      <c r="A95" s="190"/>
      <c r="B95" s="180"/>
      <c r="C95" s="205"/>
      <c r="D95" s="130" t="s">
        <v>7</v>
      </c>
      <c r="E95" s="7">
        <v>0</v>
      </c>
      <c r="F95" s="69">
        <f t="shared" si="16"/>
        <v>0</v>
      </c>
      <c r="G95" s="70">
        <v>0</v>
      </c>
      <c r="H95" s="6">
        <v>0</v>
      </c>
      <c r="I95" s="6">
        <v>0</v>
      </c>
      <c r="J95" s="6">
        <v>0</v>
      </c>
      <c r="K95" s="6">
        <v>0</v>
      </c>
      <c r="L95" s="208"/>
      <c r="M95" s="211"/>
      <c r="P95" s="88"/>
    </row>
    <row r="96" spans="1:16" ht="45" x14ac:dyDescent="0.2">
      <c r="A96" s="190"/>
      <c r="B96" s="180"/>
      <c r="C96" s="205"/>
      <c r="D96" s="130" t="s">
        <v>16</v>
      </c>
      <c r="E96" s="7">
        <v>0</v>
      </c>
      <c r="F96" s="69">
        <f t="shared" si="16"/>
        <v>0</v>
      </c>
      <c r="G96" s="70">
        <v>0</v>
      </c>
      <c r="H96" s="6">
        <v>0</v>
      </c>
      <c r="I96" s="6">
        <v>0</v>
      </c>
      <c r="J96" s="6">
        <v>0</v>
      </c>
      <c r="K96" s="6">
        <v>0</v>
      </c>
      <c r="L96" s="204"/>
      <c r="M96" s="203"/>
      <c r="P96" s="76"/>
    </row>
    <row r="97" spans="1:16" ht="30" x14ac:dyDescent="0.2">
      <c r="A97" s="191"/>
      <c r="B97" s="181"/>
      <c r="C97" s="205"/>
      <c r="D97" s="130" t="s">
        <v>26</v>
      </c>
      <c r="E97" s="7">
        <v>0</v>
      </c>
      <c r="F97" s="69">
        <f t="shared" si="16"/>
        <v>0</v>
      </c>
      <c r="G97" s="70">
        <v>0</v>
      </c>
      <c r="H97" s="6">
        <v>0</v>
      </c>
      <c r="I97" s="6">
        <v>0</v>
      </c>
      <c r="J97" s="6">
        <v>0</v>
      </c>
      <c r="K97" s="6">
        <v>0</v>
      </c>
      <c r="L97" s="204"/>
      <c r="M97" s="203"/>
    </row>
    <row r="98" spans="1:16" ht="15" customHeight="1" x14ac:dyDescent="0.2">
      <c r="A98" s="189" t="s">
        <v>276</v>
      </c>
      <c r="B98" s="179" t="s">
        <v>384</v>
      </c>
      <c r="C98" s="205" t="s">
        <v>118</v>
      </c>
      <c r="D98" s="130" t="s">
        <v>2</v>
      </c>
      <c r="E98" s="7">
        <f>SUM(E99:E102)</f>
        <v>0</v>
      </c>
      <c r="F98" s="69">
        <f t="shared" si="16"/>
        <v>2400</v>
      </c>
      <c r="G98" s="69">
        <f t="shared" ref="G98:K98" si="20">SUM(G99:G102)</f>
        <v>0</v>
      </c>
      <c r="H98" s="7">
        <f t="shared" si="20"/>
        <v>2400</v>
      </c>
      <c r="I98" s="7">
        <f t="shared" si="20"/>
        <v>0</v>
      </c>
      <c r="J98" s="7">
        <f t="shared" si="20"/>
        <v>0</v>
      </c>
      <c r="K98" s="7">
        <f t="shared" si="20"/>
        <v>0</v>
      </c>
      <c r="L98" s="206"/>
      <c r="M98" s="209"/>
    </row>
    <row r="99" spans="1:16" ht="45" x14ac:dyDescent="0.2">
      <c r="A99" s="190"/>
      <c r="B99" s="180"/>
      <c r="C99" s="205"/>
      <c r="D99" s="130" t="s">
        <v>1</v>
      </c>
      <c r="E99" s="7">
        <v>0</v>
      </c>
      <c r="F99" s="69">
        <f t="shared" si="16"/>
        <v>0</v>
      </c>
      <c r="G99" s="70">
        <v>0</v>
      </c>
      <c r="H99" s="6">
        <v>0</v>
      </c>
      <c r="I99" s="6">
        <v>0</v>
      </c>
      <c r="J99" s="6">
        <v>0</v>
      </c>
      <c r="K99" s="6">
        <v>0</v>
      </c>
      <c r="L99" s="207"/>
      <c r="M99" s="210"/>
    </row>
    <row r="100" spans="1:16" ht="45" x14ac:dyDescent="0.2">
      <c r="A100" s="190"/>
      <c r="B100" s="180"/>
      <c r="C100" s="205"/>
      <c r="D100" s="130" t="s">
        <v>7</v>
      </c>
      <c r="E100" s="7">
        <v>0</v>
      </c>
      <c r="F100" s="69">
        <f t="shared" si="16"/>
        <v>1552.8</v>
      </c>
      <c r="G100" s="70">
        <v>0</v>
      </c>
      <c r="H100" s="6">
        <v>1552.8</v>
      </c>
      <c r="I100" s="6">
        <v>0</v>
      </c>
      <c r="J100" s="6">
        <v>0</v>
      </c>
      <c r="K100" s="6">
        <v>0</v>
      </c>
      <c r="L100" s="208"/>
      <c r="M100" s="211"/>
      <c r="P100" s="88"/>
    </row>
    <row r="101" spans="1:16" ht="45" x14ac:dyDescent="0.2">
      <c r="A101" s="190"/>
      <c r="B101" s="180"/>
      <c r="C101" s="205"/>
      <c r="D101" s="130" t="s">
        <v>16</v>
      </c>
      <c r="E101" s="7">
        <v>0</v>
      </c>
      <c r="F101" s="69">
        <f t="shared" si="16"/>
        <v>847.2</v>
      </c>
      <c r="G101" s="70">
        <v>0</v>
      </c>
      <c r="H101" s="6">
        <v>847.2</v>
      </c>
      <c r="I101" s="6">
        <v>0</v>
      </c>
      <c r="J101" s="6">
        <v>0</v>
      </c>
      <c r="K101" s="6">
        <v>0</v>
      </c>
      <c r="L101" s="204"/>
      <c r="M101" s="203"/>
      <c r="P101" s="76"/>
    </row>
    <row r="102" spans="1:16" ht="30" x14ac:dyDescent="0.2">
      <c r="A102" s="191"/>
      <c r="B102" s="181"/>
      <c r="C102" s="205"/>
      <c r="D102" s="130" t="s">
        <v>26</v>
      </c>
      <c r="E102" s="7">
        <v>0</v>
      </c>
      <c r="F102" s="69">
        <f t="shared" si="16"/>
        <v>0</v>
      </c>
      <c r="G102" s="70">
        <v>0</v>
      </c>
      <c r="H102" s="6">
        <v>0</v>
      </c>
      <c r="I102" s="6">
        <v>0</v>
      </c>
      <c r="J102" s="6">
        <v>0</v>
      </c>
      <c r="K102" s="6">
        <v>0</v>
      </c>
      <c r="L102" s="204"/>
      <c r="M102" s="203"/>
    </row>
    <row r="103" spans="1:16" ht="15" customHeight="1" x14ac:dyDescent="0.2">
      <c r="A103" s="189" t="s">
        <v>385</v>
      </c>
      <c r="B103" s="179" t="s">
        <v>389</v>
      </c>
      <c r="C103" s="205" t="s">
        <v>118</v>
      </c>
      <c r="D103" s="130" t="s">
        <v>2</v>
      </c>
      <c r="E103" s="7">
        <f>SUM(E104:E107)</f>
        <v>0</v>
      </c>
      <c r="F103" s="69">
        <f t="shared" si="16"/>
        <v>60000</v>
      </c>
      <c r="G103" s="69">
        <f t="shared" ref="G103:K103" si="21">SUM(G104:G107)</f>
        <v>0</v>
      </c>
      <c r="H103" s="7">
        <f t="shared" si="21"/>
        <v>60000</v>
      </c>
      <c r="I103" s="7">
        <f t="shared" si="21"/>
        <v>0</v>
      </c>
      <c r="J103" s="7">
        <f t="shared" si="21"/>
        <v>0</v>
      </c>
      <c r="K103" s="7">
        <f t="shared" si="21"/>
        <v>0</v>
      </c>
      <c r="L103" s="206"/>
      <c r="M103" s="209"/>
    </row>
    <row r="104" spans="1:16" ht="45" x14ac:dyDescent="0.2">
      <c r="A104" s="190"/>
      <c r="B104" s="180"/>
      <c r="C104" s="205"/>
      <c r="D104" s="130" t="s">
        <v>1</v>
      </c>
      <c r="E104" s="7">
        <v>0</v>
      </c>
      <c r="F104" s="69">
        <f t="shared" si="16"/>
        <v>0</v>
      </c>
      <c r="G104" s="70">
        <v>0</v>
      </c>
      <c r="H104" s="6">
        <v>0</v>
      </c>
      <c r="I104" s="6">
        <v>0</v>
      </c>
      <c r="J104" s="6">
        <v>0</v>
      </c>
      <c r="K104" s="6">
        <v>0</v>
      </c>
      <c r="L104" s="207"/>
      <c r="M104" s="210"/>
    </row>
    <row r="105" spans="1:16" ht="45" x14ac:dyDescent="0.2">
      <c r="A105" s="190"/>
      <c r="B105" s="180"/>
      <c r="C105" s="205"/>
      <c r="D105" s="130" t="s">
        <v>7</v>
      </c>
      <c r="E105" s="7">
        <v>0</v>
      </c>
      <c r="F105" s="69">
        <f t="shared" si="16"/>
        <v>57000</v>
      </c>
      <c r="G105" s="70">
        <v>0</v>
      </c>
      <c r="H105" s="6">
        <v>57000</v>
      </c>
      <c r="I105" s="6">
        <v>0</v>
      </c>
      <c r="J105" s="6">
        <v>0</v>
      </c>
      <c r="K105" s="6">
        <v>0</v>
      </c>
      <c r="L105" s="208"/>
      <c r="M105" s="211"/>
      <c r="P105" s="88"/>
    </row>
    <row r="106" spans="1:16" ht="45" x14ac:dyDescent="0.2">
      <c r="A106" s="190"/>
      <c r="B106" s="180"/>
      <c r="C106" s="205"/>
      <c r="D106" s="130" t="s">
        <v>16</v>
      </c>
      <c r="E106" s="7">
        <v>0</v>
      </c>
      <c r="F106" s="69">
        <f t="shared" si="16"/>
        <v>3000</v>
      </c>
      <c r="G106" s="70">
        <v>0</v>
      </c>
      <c r="H106" s="6">
        <v>3000</v>
      </c>
      <c r="I106" s="6">
        <v>0</v>
      </c>
      <c r="J106" s="6">
        <v>0</v>
      </c>
      <c r="K106" s="6">
        <v>0</v>
      </c>
      <c r="L106" s="204"/>
      <c r="M106" s="203"/>
      <c r="P106" s="76"/>
    </row>
    <row r="107" spans="1:16" ht="30" x14ac:dyDescent="0.2">
      <c r="A107" s="191"/>
      <c r="B107" s="181"/>
      <c r="C107" s="205"/>
      <c r="D107" s="130" t="s">
        <v>26</v>
      </c>
      <c r="E107" s="7">
        <v>0</v>
      </c>
      <c r="F107" s="69">
        <f t="shared" si="16"/>
        <v>0</v>
      </c>
      <c r="G107" s="70">
        <v>0</v>
      </c>
      <c r="H107" s="6">
        <v>0</v>
      </c>
      <c r="I107" s="6">
        <v>0</v>
      </c>
      <c r="J107" s="6">
        <v>0</v>
      </c>
      <c r="K107" s="6">
        <v>0</v>
      </c>
      <c r="L107" s="204"/>
      <c r="M107" s="203"/>
    </row>
    <row r="108" spans="1:16" ht="15" customHeight="1" x14ac:dyDescent="0.2">
      <c r="A108" s="189" t="s">
        <v>386</v>
      </c>
      <c r="B108" s="179" t="s">
        <v>487</v>
      </c>
      <c r="C108" s="205" t="s">
        <v>118</v>
      </c>
      <c r="D108" s="130" t="s">
        <v>2</v>
      </c>
      <c r="E108" s="7">
        <f>SUM(E109:E112)</f>
        <v>0</v>
      </c>
      <c r="F108" s="69">
        <f t="shared" si="16"/>
        <v>53413.36</v>
      </c>
      <c r="G108" s="69">
        <f t="shared" ref="G108:K108" si="22">SUM(G109:G112)</f>
        <v>0</v>
      </c>
      <c r="H108" s="7">
        <f t="shared" si="22"/>
        <v>0</v>
      </c>
      <c r="I108" s="7">
        <f t="shared" si="22"/>
        <v>43631.09</v>
      </c>
      <c r="J108" s="7">
        <f t="shared" si="22"/>
        <v>9782.27</v>
      </c>
      <c r="K108" s="7">
        <f t="shared" si="22"/>
        <v>0</v>
      </c>
      <c r="L108" s="206"/>
      <c r="M108" s="209"/>
    </row>
    <row r="109" spans="1:16" ht="45" x14ac:dyDescent="0.2">
      <c r="A109" s="190"/>
      <c r="B109" s="180"/>
      <c r="C109" s="205"/>
      <c r="D109" s="130" t="s">
        <v>1</v>
      </c>
      <c r="E109" s="7">
        <v>0</v>
      </c>
      <c r="F109" s="69">
        <f t="shared" si="16"/>
        <v>0</v>
      </c>
      <c r="G109" s="70">
        <v>0</v>
      </c>
      <c r="H109" s="6">
        <v>0</v>
      </c>
      <c r="I109" s="6">
        <v>0</v>
      </c>
      <c r="J109" s="6">
        <v>0</v>
      </c>
      <c r="K109" s="6">
        <v>0</v>
      </c>
      <c r="L109" s="207"/>
      <c r="M109" s="210"/>
    </row>
    <row r="110" spans="1:16" ht="45" x14ac:dyDescent="0.2">
      <c r="A110" s="190"/>
      <c r="B110" s="180"/>
      <c r="C110" s="205"/>
      <c r="D110" s="130" t="s">
        <v>7</v>
      </c>
      <c r="E110" s="7">
        <v>0</v>
      </c>
      <c r="F110" s="69">
        <f t="shared" si="16"/>
        <v>16023.98</v>
      </c>
      <c r="G110" s="70">
        <v>0</v>
      </c>
      <c r="H110" s="6">
        <v>0</v>
      </c>
      <c r="I110" s="6">
        <v>13089.31</v>
      </c>
      <c r="J110" s="6">
        <v>2934.67</v>
      </c>
      <c r="K110" s="6">
        <v>0</v>
      </c>
      <c r="L110" s="208"/>
      <c r="M110" s="211"/>
      <c r="P110" s="88"/>
    </row>
    <row r="111" spans="1:16" ht="45" x14ac:dyDescent="0.2">
      <c r="A111" s="190"/>
      <c r="B111" s="180"/>
      <c r="C111" s="205"/>
      <c r="D111" s="130" t="s">
        <v>16</v>
      </c>
      <c r="E111" s="7">
        <v>0</v>
      </c>
      <c r="F111" s="69">
        <f t="shared" si="16"/>
        <v>37389.379999999997</v>
      </c>
      <c r="G111" s="70">
        <v>0</v>
      </c>
      <c r="H111" s="6">
        <v>0</v>
      </c>
      <c r="I111" s="6">
        <v>30541.78</v>
      </c>
      <c r="J111" s="6">
        <v>6847.6</v>
      </c>
      <c r="K111" s="6">
        <v>0</v>
      </c>
      <c r="L111" s="204"/>
      <c r="M111" s="203"/>
      <c r="P111" s="76"/>
    </row>
    <row r="112" spans="1:16" ht="30" x14ac:dyDescent="0.2">
      <c r="A112" s="191"/>
      <c r="B112" s="181"/>
      <c r="C112" s="205"/>
      <c r="D112" s="130" t="s">
        <v>26</v>
      </c>
      <c r="E112" s="7">
        <v>0</v>
      </c>
      <c r="F112" s="69">
        <f t="shared" si="16"/>
        <v>0</v>
      </c>
      <c r="G112" s="70">
        <v>0</v>
      </c>
      <c r="H112" s="6">
        <v>0</v>
      </c>
      <c r="I112" s="6">
        <v>0</v>
      </c>
      <c r="J112" s="6">
        <v>0</v>
      </c>
      <c r="K112" s="6">
        <v>0</v>
      </c>
      <c r="L112" s="204"/>
      <c r="M112" s="203"/>
    </row>
    <row r="113" spans="1:16" ht="15" customHeight="1" x14ac:dyDescent="0.2">
      <c r="A113" s="189" t="s">
        <v>434</v>
      </c>
      <c r="B113" s="179" t="s">
        <v>442</v>
      </c>
      <c r="C113" s="205" t="s">
        <v>118</v>
      </c>
      <c r="D113" s="130" t="s">
        <v>2</v>
      </c>
      <c r="E113" s="7">
        <f>SUM(E114:E117)</f>
        <v>0</v>
      </c>
      <c r="F113" s="69">
        <f t="shared" ref="F113:F117" si="23">SUM(G113:K113)</f>
        <v>164193.46</v>
      </c>
      <c r="G113" s="69">
        <f t="shared" ref="G113:K113" si="24">SUM(G114:G117)</f>
        <v>0</v>
      </c>
      <c r="H113" s="7">
        <f t="shared" si="24"/>
        <v>0</v>
      </c>
      <c r="I113" s="7">
        <f t="shared" si="24"/>
        <v>122547.59</v>
      </c>
      <c r="J113" s="7">
        <f t="shared" si="24"/>
        <v>41645.870000000003</v>
      </c>
      <c r="K113" s="7">
        <f t="shared" si="24"/>
        <v>0</v>
      </c>
      <c r="L113" s="206"/>
      <c r="M113" s="209"/>
    </row>
    <row r="114" spans="1:16" ht="45" x14ac:dyDescent="0.2">
      <c r="A114" s="190"/>
      <c r="B114" s="180"/>
      <c r="C114" s="205"/>
      <c r="D114" s="130" t="s">
        <v>1</v>
      </c>
      <c r="E114" s="7">
        <v>0</v>
      </c>
      <c r="F114" s="69">
        <f t="shared" si="23"/>
        <v>0</v>
      </c>
      <c r="G114" s="70">
        <v>0</v>
      </c>
      <c r="H114" s="6">
        <v>0</v>
      </c>
      <c r="I114" s="6">
        <v>0</v>
      </c>
      <c r="J114" s="6">
        <v>0</v>
      </c>
      <c r="K114" s="6">
        <v>0</v>
      </c>
      <c r="L114" s="207"/>
      <c r="M114" s="210"/>
    </row>
    <row r="115" spans="1:16" ht="45" x14ac:dyDescent="0.2">
      <c r="A115" s="190"/>
      <c r="B115" s="180"/>
      <c r="C115" s="205"/>
      <c r="D115" s="130" t="s">
        <v>7</v>
      </c>
      <c r="E115" s="7">
        <v>0</v>
      </c>
      <c r="F115" s="69">
        <f t="shared" si="23"/>
        <v>105248</v>
      </c>
      <c r="G115" s="70">
        <v>0</v>
      </c>
      <c r="H115" s="6">
        <v>0</v>
      </c>
      <c r="I115" s="6">
        <v>78553</v>
      </c>
      <c r="J115" s="6">
        <v>26695</v>
      </c>
      <c r="K115" s="6">
        <v>0</v>
      </c>
      <c r="L115" s="208"/>
      <c r="M115" s="211"/>
      <c r="P115" s="88"/>
    </row>
    <row r="116" spans="1:16" ht="45" x14ac:dyDescent="0.2">
      <c r="A116" s="190"/>
      <c r="B116" s="180"/>
      <c r="C116" s="205"/>
      <c r="D116" s="130" t="s">
        <v>16</v>
      </c>
      <c r="E116" s="7">
        <v>0</v>
      </c>
      <c r="F116" s="69">
        <f t="shared" si="23"/>
        <v>58945.46</v>
      </c>
      <c r="G116" s="70">
        <v>0</v>
      </c>
      <c r="H116" s="6">
        <v>0</v>
      </c>
      <c r="I116" s="6">
        <v>43994.59</v>
      </c>
      <c r="J116" s="6">
        <v>14950.87</v>
      </c>
      <c r="K116" s="6">
        <v>0</v>
      </c>
      <c r="L116" s="204"/>
      <c r="M116" s="203"/>
      <c r="P116" s="76"/>
    </row>
    <row r="117" spans="1:16" ht="30" x14ac:dyDescent="0.2">
      <c r="A117" s="191"/>
      <c r="B117" s="181"/>
      <c r="C117" s="205"/>
      <c r="D117" s="130" t="s">
        <v>26</v>
      </c>
      <c r="E117" s="7">
        <v>0</v>
      </c>
      <c r="F117" s="69">
        <f t="shared" si="23"/>
        <v>0</v>
      </c>
      <c r="G117" s="70">
        <v>0</v>
      </c>
      <c r="H117" s="6">
        <v>0</v>
      </c>
      <c r="I117" s="6">
        <v>0</v>
      </c>
      <c r="J117" s="6">
        <v>0</v>
      </c>
      <c r="K117" s="6">
        <v>0</v>
      </c>
      <c r="L117" s="204"/>
      <c r="M117" s="203"/>
    </row>
    <row r="118" spans="1:16" ht="15" customHeight="1" x14ac:dyDescent="0.2">
      <c r="A118" s="189" t="s">
        <v>435</v>
      </c>
      <c r="B118" s="179" t="s">
        <v>443</v>
      </c>
      <c r="C118" s="205" t="s">
        <v>118</v>
      </c>
      <c r="D118" s="130" t="s">
        <v>2</v>
      </c>
      <c r="E118" s="7">
        <f>SUM(E119:E122)</f>
        <v>0</v>
      </c>
      <c r="F118" s="69">
        <f t="shared" ref="F118:F122" si="25">SUM(G118:K118)</f>
        <v>15400</v>
      </c>
      <c r="G118" s="69">
        <f t="shared" ref="G118:K118" si="26">SUM(G119:G122)</f>
        <v>0</v>
      </c>
      <c r="H118" s="7">
        <f t="shared" si="26"/>
        <v>0</v>
      </c>
      <c r="I118" s="7">
        <f t="shared" si="26"/>
        <v>15400</v>
      </c>
      <c r="J118" s="7">
        <f t="shared" si="26"/>
        <v>0</v>
      </c>
      <c r="K118" s="7">
        <f t="shared" si="26"/>
        <v>0</v>
      </c>
      <c r="L118" s="206"/>
      <c r="M118" s="209"/>
    </row>
    <row r="119" spans="1:16" ht="45" x14ac:dyDescent="0.2">
      <c r="A119" s="190"/>
      <c r="B119" s="180"/>
      <c r="C119" s="205"/>
      <c r="D119" s="130" t="s">
        <v>1</v>
      </c>
      <c r="E119" s="7">
        <v>0</v>
      </c>
      <c r="F119" s="69">
        <f t="shared" si="25"/>
        <v>0</v>
      </c>
      <c r="G119" s="70">
        <v>0</v>
      </c>
      <c r="H119" s="6">
        <v>0</v>
      </c>
      <c r="I119" s="6">
        <v>0</v>
      </c>
      <c r="J119" s="6">
        <v>0</v>
      </c>
      <c r="K119" s="6">
        <v>0</v>
      </c>
      <c r="L119" s="207"/>
      <c r="M119" s="210"/>
    </row>
    <row r="120" spans="1:16" ht="45" x14ac:dyDescent="0.2">
      <c r="A120" s="190"/>
      <c r="B120" s="180"/>
      <c r="C120" s="205"/>
      <c r="D120" s="130" t="s">
        <v>7</v>
      </c>
      <c r="E120" s="7">
        <v>0</v>
      </c>
      <c r="F120" s="69">
        <f t="shared" si="25"/>
        <v>4620</v>
      </c>
      <c r="G120" s="70">
        <v>0</v>
      </c>
      <c r="H120" s="6">
        <v>0</v>
      </c>
      <c r="I120" s="6">
        <v>4620</v>
      </c>
      <c r="J120" s="6">
        <v>0</v>
      </c>
      <c r="K120" s="6">
        <v>0</v>
      </c>
      <c r="L120" s="208"/>
      <c r="M120" s="211"/>
      <c r="P120" s="88"/>
    </row>
    <row r="121" spans="1:16" ht="45" x14ac:dyDescent="0.2">
      <c r="A121" s="190"/>
      <c r="B121" s="180"/>
      <c r="C121" s="205"/>
      <c r="D121" s="130" t="s">
        <v>16</v>
      </c>
      <c r="E121" s="7">
        <v>0</v>
      </c>
      <c r="F121" s="69">
        <f t="shared" si="25"/>
        <v>10780</v>
      </c>
      <c r="G121" s="70">
        <v>0</v>
      </c>
      <c r="H121" s="6">
        <v>0</v>
      </c>
      <c r="I121" s="6">
        <v>10780</v>
      </c>
      <c r="J121" s="6">
        <v>0</v>
      </c>
      <c r="K121" s="6">
        <v>0</v>
      </c>
      <c r="L121" s="204"/>
      <c r="M121" s="203"/>
      <c r="P121" s="76"/>
    </row>
    <row r="122" spans="1:16" ht="30" x14ac:dyDescent="0.2">
      <c r="A122" s="191"/>
      <c r="B122" s="181"/>
      <c r="C122" s="205"/>
      <c r="D122" s="130" t="s">
        <v>26</v>
      </c>
      <c r="E122" s="7">
        <v>0</v>
      </c>
      <c r="F122" s="69">
        <f t="shared" si="25"/>
        <v>0</v>
      </c>
      <c r="G122" s="70">
        <v>0</v>
      </c>
      <c r="H122" s="6">
        <v>0</v>
      </c>
      <c r="I122" s="6">
        <v>0</v>
      </c>
      <c r="J122" s="6">
        <v>0</v>
      </c>
      <c r="K122" s="6">
        <v>0</v>
      </c>
      <c r="L122" s="204"/>
      <c r="M122" s="203"/>
    </row>
    <row r="123" spans="1:16" ht="15" customHeight="1" x14ac:dyDescent="0.2">
      <c r="A123" s="226" t="s">
        <v>446</v>
      </c>
      <c r="B123" s="174" t="s">
        <v>503</v>
      </c>
      <c r="C123" s="229" t="s">
        <v>118</v>
      </c>
      <c r="D123" s="142" t="s">
        <v>2</v>
      </c>
      <c r="E123" s="100">
        <f>SUM(E124:E127)</f>
        <v>0</v>
      </c>
      <c r="F123" s="143">
        <f t="shared" ref="F123:F127" si="27">SUM(G123:K123)</f>
        <v>10000</v>
      </c>
      <c r="G123" s="143">
        <f t="shared" ref="G123:K123" si="28">SUM(G124:G127)</f>
        <v>0</v>
      </c>
      <c r="H123" s="100">
        <f t="shared" si="28"/>
        <v>0</v>
      </c>
      <c r="I123" s="100">
        <f t="shared" si="28"/>
        <v>10000</v>
      </c>
      <c r="J123" s="100">
        <f t="shared" si="28"/>
        <v>0</v>
      </c>
      <c r="K123" s="100">
        <f t="shared" si="28"/>
        <v>0</v>
      </c>
      <c r="L123" s="230"/>
      <c r="M123" s="233"/>
    </row>
    <row r="124" spans="1:16" ht="45" x14ac:dyDescent="0.2">
      <c r="A124" s="227"/>
      <c r="B124" s="175"/>
      <c r="C124" s="229"/>
      <c r="D124" s="142" t="s">
        <v>1</v>
      </c>
      <c r="E124" s="100">
        <v>0</v>
      </c>
      <c r="F124" s="143">
        <f t="shared" si="27"/>
        <v>0</v>
      </c>
      <c r="G124" s="144">
        <v>0</v>
      </c>
      <c r="H124" s="99">
        <v>0</v>
      </c>
      <c r="I124" s="99">
        <v>0</v>
      </c>
      <c r="J124" s="99">
        <v>0</v>
      </c>
      <c r="K124" s="99">
        <v>0</v>
      </c>
      <c r="L124" s="231"/>
      <c r="M124" s="234"/>
    </row>
    <row r="125" spans="1:16" ht="45" x14ac:dyDescent="0.2">
      <c r="A125" s="227"/>
      <c r="B125" s="175"/>
      <c r="C125" s="229"/>
      <c r="D125" s="142" t="s">
        <v>7</v>
      </c>
      <c r="E125" s="100">
        <v>0</v>
      </c>
      <c r="F125" s="143">
        <f t="shared" si="27"/>
        <v>0</v>
      </c>
      <c r="G125" s="144">
        <v>0</v>
      </c>
      <c r="H125" s="99">
        <v>0</v>
      </c>
      <c r="I125" s="99">
        <v>0</v>
      </c>
      <c r="J125" s="99">
        <v>0</v>
      </c>
      <c r="K125" s="99">
        <v>0</v>
      </c>
      <c r="L125" s="232"/>
      <c r="M125" s="235"/>
      <c r="P125" s="88"/>
    </row>
    <row r="126" spans="1:16" ht="45" x14ac:dyDescent="0.2">
      <c r="A126" s="227"/>
      <c r="B126" s="175"/>
      <c r="C126" s="229"/>
      <c r="D126" s="142" t="s">
        <v>16</v>
      </c>
      <c r="E126" s="100">
        <v>0</v>
      </c>
      <c r="F126" s="143">
        <f t="shared" si="27"/>
        <v>10000</v>
      </c>
      <c r="G126" s="144">
        <v>0</v>
      </c>
      <c r="H126" s="99">
        <v>0</v>
      </c>
      <c r="I126" s="99">
        <v>10000</v>
      </c>
      <c r="J126" s="99">
        <v>0</v>
      </c>
      <c r="K126" s="99">
        <v>0</v>
      </c>
      <c r="L126" s="236"/>
      <c r="M126" s="237"/>
      <c r="P126" s="76"/>
    </row>
    <row r="127" spans="1:16" ht="30" x14ac:dyDescent="0.2">
      <c r="A127" s="228"/>
      <c r="B127" s="176"/>
      <c r="C127" s="229"/>
      <c r="D127" s="142" t="s">
        <v>26</v>
      </c>
      <c r="E127" s="100">
        <v>0</v>
      </c>
      <c r="F127" s="143">
        <f t="shared" si="27"/>
        <v>0</v>
      </c>
      <c r="G127" s="144">
        <v>0</v>
      </c>
      <c r="H127" s="99">
        <v>0</v>
      </c>
      <c r="I127" s="99">
        <v>0</v>
      </c>
      <c r="J127" s="99">
        <v>0</v>
      </c>
      <c r="K127" s="99">
        <v>0</v>
      </c>
      <c r="L127" s="236"/>
      <c r="M127" s="237"/>
    </row>
    <row r="128" spans="1:16" ht="15" customHeight="1" x14ac:dyDescent="0.2">
      <c r="A128" s="189" t="s">
        <v>484</v>
      </c>
      <c r="B128" s="179" t="s">
        <v>259</v>
      </c>
      <c r="C128" s="205" t="s">
        <v>118</v>
      </c>
      <c r="D128" s="130" t="s">
        <v>2</v>
      </c>
      <c r="E128" s="7">
        <f>SUM(E129:E132)</f>
        <v>0</v>
      </c>
      <c r="F128" s="69">
        <f t="shared" si="16"/>
        <v>0</v>
      </c>
      <c r="G128" s="69">
        <f t="shared" ref="G128:K128" si="29">SUM(G129:G132)</f>
        <v>0</v>
      </c>
      <c r="H128" s="7">
        <f t="shared" si="29"/>
        <v>0</v>
      </c>
      <c r="I128" s="7">
        <f t="shared" si="29"/>
        <v>0</v>
      </c>
      <c r="J128" s="7">
        <f t="shared" si="29"/>
        <v>0</v>
      </c>
      <c r="K128" s="7">
        <f t="shared" si="29"/>
        <v>0</v>
      </c>
      <c r="L128" s="206"/>
      <c r="M128" s="209"/>
    </row>
    <row r="129" spans="1:16" ht="45" x14ac:dyDescent="0.2">
      <c r="A129" s="190"/>
      <c r="B129" s="180"/>
      <c r="C129" s="205"/>
      <c r="D129" s="130" t="s">
        <v>1</v>
      </c>
      <c r="E129" s="7">
        <v>0</v>
      </c>
      <c r="F129" s="69">
        <f t="shared" si="16"/>
        <v>0</v>
      </c>
      <c r="G129" s="70">
        <v>0</v>
      </c>
      <c r="H129" s="6">
        <v>0</v>
      </c>
      <c r="I129" s="6">
        <v>0</v>
      </c>
      <c r="J129" s="6">
        <v>0</v>
      </c>
      <c r="K129" s="6">
        <v>0</v>
      </c>
      <c r="L129" s="207"/>
      <c r="M129" s="210"/>
    </row>
    <row r="130" spans="1:16" ht="45" x14ac:dyDescent="0.2">
      <c r="A130" s="190"/>
      <c r="B130" s="180"/>
      <c r="C130" s="205"/>
      <c r="D130" s="130" t="s">
        <v>7</v>
      </c>
      <c r="E130" s="7">
        <v>0</v>
      </c>
      <c r="F130" s="69">
        <f t="shared" si="16"/>
        <v>0</v>
      </c>
      <c r="G130" s="70">
        <v>0</v>
      </c>
      <c r="H130" s="6">
        <v>0</v>
      </c>
      <c r="I130" s="6">
        <v>0</v>
      </c>
      <c r="J130" s="6">
        <v>0</v>
      </c>
      <c r="K130" s="6">
        <v>0</v>
      </c>
      <c r="L130" s="208"/>
      <c r="M130" s="211"/>
    </row>
    <row r="131" spans="1:16" ht="45" x14ac:dyDescent="0.2">
      <c r="A131" s="190"/>
      <c r="B131" s="180"/>
      <c r="C131" s="205"/>
      <c r="D131" s="130" t="s">
        <v>16</v>
      </c>
      <c r="E131" s="7">
        <v>0</v>
      </c>
      <c r="F131" s="69">
        <f t="shared" si="16"/>
        <v>0</v>
      </c>
      <c r="G131" s="70">
        <v>0</v>
      </c>
      <c r="H131" s="6">
        <v>0</v>
      </c>
      <c r="I131" s="6">
        <v>0</v>
      </c>
      <c r="J131" s="6">
        <v>0</v>
      </c>
      <c r="K131" s="6">
        <v>0</v>
      </c>
      <c r="L131" s="204"/>
      <c r="M131" s="203"/>
      <c r="P131" s="76"/>
    </row>
    <row r="132" spans="1:16" ht="30" x14ac:dyDescent="0.2">
      <c r="A132" s="191"/>
      <c r="B132" s="181"/>
      <c r="C132" s="205"/>
      <c r="D132" s="130" t="s">
        <v>26</v>
      </c>
      <c r="E132" s="7">
        <v>0</v>
      </c>
      <c r="F132" s="69">
        <f t="shared" si="16"/>
        <v>0</v>
      </c>
      <c r="G132" s="70">
        <v>0</v>
      </c>
      <c r="H132" s="6">
        <v>0</v>
      </c>
      <c r="I132" s="6">
        <v>0</v>
      </c>
      <c r="J132" s="6">
        <v>0</v>
      </c>
      <c r="K132" s="6">
        <v>0</v>
      </c>
      <c r="L132" s="204"/>
      <c r="M132" s="203"/>
    </row>
    <row r="133" spans="1:16" ht="15" customHeight="1" x14ac:dyDescent="0.2">
      <c r="A133" s="189" t="s">
        <v>504</v>
      </c>
      <c r="B133" s="179" t="s">
        <v>260</v>
      </c>
      <c r="C133" s="205" t="s">
        <v>118</v>
      </c>
      <c r="D133" s="130" t="s">
        <v>2</v>
      </c>
      <c r="E133" s="7">
        <f>SUM(E134:E137)</f>
        <v>0</v>
      </c>
      <c r="F133" s="69">
        <f t="shared" si="16"/>
        <v>30380</v>
      </c>
      <c r="G133" s="69">
        <f t="shared" ref="G133:K133" si="30">SUM(G134:G137)</f>
        <v>30380</v>
      </c>
      <c r="H133" s="7">
        <f t="shared" si="30"/>
        <v>0</v>
      </c>
      <c r="I133" s="7">
        <f t="shared" si="30"/>
        <v>0</v>
      </c>
      <c r="J133" s="7">
        <f t="shared" si="30"/>
        <v>0</v>
      </c>
      <c r="K133" s="7">
        <f t="shared" si="30"/>
        <v>0</v>
      </c>
      <c r="L133" s="206"/>
      <c r="M133" s="209"/>
    </row>
    <row r="134" spans="1:16" ht="45" x14ac:dyDescent="0.2">
      <c r="A134" s="190"/>
      <c r="B134" s="180"/>
      <c r="C134" s="205"/>
      <c r="D134" s="130" t="s">
        <v>1</v>
      </c>
      <c r="E134" s="7">
        <v>0</v>
      </c>
      <c r="F134" s="69">
        <f t="shared" si="16"/>
        <v>0</v>
      </c>
      <c r="G134" s="70">
        <v>0</v>
      </c>
      <c r="H134" s="6">
        <v>0</v>
      </c>
      <c r="I134" s="6">
        <v>0</v>
      </c>
      <c r="J134" s="6">
        <v>0</v>
      </c>
      <c r="K134" s="6">
        <v>0</v>
      </c>
      <c r="L134" s="207"/>
      <c r="M134" s="210"/>
    </row>
    <row r="135" spans="1:16" ht="45" x14ac:dyDescent="0.2">
      <c r="A135" s="190"/>
      <c r="B135" s="180"/>
      <c r="C135" s="205"/>
      <c r="D135" s="130" t="s">
        <v>7</v>
      </c>
      <c r="E135" s="7">
        <v>0</v>
      </c>
      <c r="F135" s="69">
        <f>SUM(G135:K135)</f>
        <v>30380</v>
      </c>
      <c r="G135" s="70">
        <v>30380</v>
      </c>
      <c r="H135" s="6">
        <v>0</v>
      </c>
      <c r="I135" s="6">
        <v>0</v>
      </c>
      <c r="J135" s="6">
        <v>0</v>
      </c>
      <c r="K135" s="6">
        <v>0</v>
      </c>
      <c r="L135" s="208"/>
      <c r="M135" s="211"/>
    </row>
    <row r="136" spans="1:16" ht="45" x14ac:dyDescent="0.2">
      <c r="A136" s="190"/>
      <c r="B136" s="180"/>
      <c r="C136" s="205"/>
      <c r="D136" s="130" t="s">
        <v>16</v>
      </c>
      <c r="E136" s="7">
        <v>0</v>
      </c>
      <c r="F136" s="69">
        <f t="shared" si="16"/>
        <v>0</v>
      </c>
      <c r="G136" s="70">
        <v>0</v>
      </c>
      <c r="H136" s="6">
        <v>0</v>
      </c>
      <c r="I136" s="6">
        <v>0</v>
      </c>
      <c r="J136" s="6">
        <v>0</v>
      </c>
      <c r="K136" s="6">
        <v>0</v>
      </c>
      <c r="L136" s="204"/>
      <c r="M136" s="203"/>
      <c r="P136" s="76"/>
    </row>
    <row r="137" spans="1:16" ht="30" x14ac:dyDescent="0.2">
      <c r="A137" s="191"/>
      <c r="B137" s="181"/>
      <c r="C137" s="205"/>
      <c r="D137" s="130" t="s">
        <v>26</v>
      </c>
      <c r="E137" s="7">
        <v>0</v>
      </c>
      <c r="F137" s="69">
        <f t="shared" si="16"/>
        <v>0</v>
      </c>
      <c r="G137" s="70">
        <v>0</v>
      </c>
      <c r="H137" s="6">
        <v>0</v>
      </c>
      <c r="I137" s="6">
        <v>0</v>
      </c>
      <c r="J137" s="6">
        <v>0</v>
      </c>
      <c r="K137" s="6">
        <v>0</v>
      </c>
      <c r="L137" s="204"/>
      <c r="M137" s="203"/>
    </row>
    <row r="138" spans="1:16" ht="15" customHeight="1" x14ac:dyDescent="0.2">
      <c r="A138" s="226" t="s">
        <v>505</v>
      </c>
      <c r="B138" s="174" t="s">
        <v>506</v>
      </c>
      <c r="C138" s="229" t="s">
        <v>118</v>
      </c>
      <c r="D138" s="142" t="s">
        <v>2</v>
      </c>
      <c r="E138" s="100">
        <f>SUM(E139:E142)</f>
        <v>0</v>
      </c>
      <c r="F138" s="143">
        <f t="shared" ref="F138:F139" si="31">SUM(G138:K138)</f>
        <v>8900</v>
      </c>
      <c r="G138" s="143">
        <f t="shared" ref="G138:K138" si="32">SUM(G139:G142)</f>
        <v>0</v>
      </c>
      <c r="H138" s="100">
        <f t="shared" si="32"/>
        <v>0</v>
      </c>
      <c r="I138" s="100">
        <f t="shared" si="32"/>
        <v>8900</v>
      </c>
      <c r="J138" s="100">
        <f t="shared" si="32"/>
        <v>0</v>
      </c>
      <c r="K138" s="100">
        <f t="shared" si="32"/>
        <v>0</v>
      </c>
      <c r="L138" s="230"/>
      <c r="M138" s="233"/>
    </row>
    <row r="139" spans="1:16" ht="45" x14ac:dyDescent="0.2">
      <c r="A139" s="227"/>
      <c r="B139" s="175"/>
      <c r="C139" s="229"/>
      <c r="D139" s="142" t="s">
        <v>1</v>
      </c>
      <c r="E139" s="100">
        <v>0</v>
      </c>
      <c r="F139" s="143">
        <f t="shared" si="31"/>
        <v>0</v>
      </c>
      <c r="G139" s="144">
        <v>0</v>
      </c>
      <c r="H139" s="99">
        <v>0</v>
      </c>
      <c r="I139" s="99">
        <v>0</v>
      </c>
      <c r="J139" s="99">
        <v>0</v>
      </c>
      <c r="K139" s="99">
        <v>0</v>
      </c>
      <c r="L139" s="231"/>
      <c r="M139" s="234"/>
    </row>
    <row r="140" spans="1:16" ht="45" x14ac:dyDescent="0.2">
      <c r="A140" s="227"/>
      <c r="B140" s="175"/>
      <c r="C140" s="229"/>
      <c r="D140" s="142" t="s">
        <v>7</v>
      </c>
      <c r="E140" s="100">
        <v>0</v>
      </c>
      <c r="F140" s="143">
        <f>SUM(G140:K140)</f>
        <v>0</v>
      </c>
      <c r="G140" s="144">
        <v>0</v>
      </c>
      <c r="H140" s="99">
        <v>0</v>
      </c>
      <c r="I140" s="99">
        <v>0</v>
      </c>
      <c r="J140" s="99">
        <v>0</v>
      </c>
      <c r="K140" s="99">
        <v>0</v>
      </c>
      <c r="L140" s="232"/>
      <c r="M140" s="235"/>
    </row>
    <row r="141" spans="1:16" ht="45" x14ac:dyDescent="0.2">
      <c r="A141" s="227"/>
      <c r="B141" s="175"/>
      <c r="C141" s="229"/>
      <c r="D141" s="142" t="s">
        <v>16</v>
      </c>
      <c r="E141" s="100">
        <v>0</v>
      </c>
      <c r="F141" s="143">
        <f t="shared" ref="F141:F142" si="33">SUM(G141:K141)</f>
        <v>8900</v>
      </c>
      <c r="G141" s="144">
        <v>0</v>
      </c>
      <c r="H141" s="99">
        <v>0</v>
      </c>
      <c r="I141" s="99">
        <v>8900</v>
      </c>
      <c r="J141" s="99">
        <v>0</v>
      </c>
      <c r="K141" s="99">
        <v>0</v>
      </c>
      <c r="L141" s="236"/>
      <c r="M141" s="237"/>
      <c r="P141" s="76"/>
    </row>
    <row r="142" spans="1:16" ht="30" x14ac:dyDescent="0.2">
      <c r="A142" s="228"/>
      <c r="B142" s="176"/>
      <c r="C142" s="229"/>
      <c r="D142" s="142" t="s">
        <v>26</v>
      </c>
      <c r="E142" s="100">
        <v>0</v>
      </c>
      <c r="F142" s="143">
        <f t="shared" si="33"/>
        <v>0</v>
      </c>
      <c r="G142" s="144">
        <v>0</v>
      </c>
      <c r="H142" s="99">
        <v>0</v>
      </c>
      <c r="I142" s="99">
        <v>0</v>
      </c>
      <c r="J142" s="99">
        <v>0</v>
      </c>
      <c r="K142" s="99">
        <v>0</v>
      </c>
      <c r="L142" s="236"/>
      <c r="M142" s="237"/>
    </row>
    <row r="143" spans="1:16" ht="30" customHeight="1" x14ac:dyDescent="0.2">
      <c r="A143" s="215" t="s">
        <v>10</v>
      </c>
      <c r="B143" s="222" t="s">
        <v>148</v>
      </c>
      <c r="C143" s="225" t="s">
        <v>118</v>
      </c>
      <c r="D143" s="134" t="s">
        <v>2</v>
      </c>
      <c r="E143" s="133">
        <f>SUM(E144:E147)</f>
        <v>146883</v>
      </c>
      <c r="F143" s="133">
        <f t="shared" ref="F143:K143" si="34">SUM(F144:F147)</f>
        <v>824744.17999999993</v>
      </c>
      <c r="G143" s="133">
        <f t="shared" si="34"/>
        <v>180935.26</v>
      </c>
      <c r="H143" s="133">
        <f t="shared" si="34"/>
        <v>92675.34</v>
      </c>
      <c r="I143" s="133">
        <f t="shared" si="34"/>
        <v>249464.31</v>
      </c>
      <c r="J143" s="133">
        <f t="shared" si="34"/>
        <v>296669.27</v>
      </c>
      <c r="K143" s="133">
        <f t="shared" si="34"/>
        <v>5000</v>
      </c>
      <c r="L143" s="204" t="s">
        <v>33</v>
      </c>
      <c r="M143" s="212" t="s">
        <v>390</v>
      </c>
    </row>
    <row r="144" spans="1:16" ht="74.25" customHeight="1" x14ac:dyDescent="0.2">
      <c r="A144" s="216"/>
      <c r="B144" s="223"/>
      <c r="C144" s="225"/>
      <c r="D144" s="134" t="s">
        <v>1</v>
      </c>
      <c r="E144" s="133">
        <f>E154</f>
        <v>0</v>
      </c>
      <c r="F144" s="133">
        <f>SUM(G144:K144)</f>
        <v>200778.01</v>
      </c>
      <c r="G144" s="133">
        <f t="shared" ref="G144:H147" si="35">G154+G159+G164+G169+G174+G179+G184+G189+G194+G199+G204+G214</f>
        <v>60558.01</v>
      </c>
      <c r="H144" s="133">
        <f t="shared" si="35"/>
        <v>0</v>
      </c>
      <c r="I144" s="133">
        <f>I154+I159+I164+I169+I174+I179+I184+I189+I194+I199+I204+I209+I214</f>
        <v>0</v>
      </c>
      <c r="J144" s="133">
        <f>J154+J159+J164+J169+J174+J179+J184+J189+J194+J199+J204+J209+J214</f>
        <v>140220</v>
      </c>
      <c r="K144" s="133">
        <f>K154+K159+K164+K169+K174+K179+K184+K189+K194+K199+K204+K209+K214</f>
        <v>0</v>
      </c>
      <c r="L144" s="204"/>
      <c r="M144" s="213"/>
    </row>
    <row r="145" spans="1:15" ht="63.75" customHeight="1" x14ac:dyDescent="0.2">
      <c r="A145" s="216"/>
      <c r="B145" s="223"/>
      <c r="C145" s="225"/>
      <c r="D145" s="134" t="s">
        <v>7</v>
      </c>
      <c r="E145" s="133">
        <f t="shared" ref="E145:E147" si="36">E155</f>
        <v>103497</v>
      </c>
      <c r="F145" s="133">
        <f t="shared" ref="F145:F147" si="37">SUM(G145:K145)</f>
        <v>337618</v>
      </c>
      <c r="G145" s="133">
        <f t="shared" si="35"/>
        <v>54321.66</v>
      </c>
      <c r="H145" s="133">
        <f t="shared" si="35"/>
        <v>62548.72</v>
      </c>
      <c r="I145" s="133">
        <f t="shared" ref="I145:K147" si="38">I155+I160+I165+I170+I175+I180+I185+I190+I195+I200+I205+I210+I215</f>
        <v>174007.62</v>
      </c>
      <c r="J145" s="133">
        <f t="shared" si="38"/>
        <v>46740</v>
      </c>
      <c r="K145" s="133">
        <f t="shared" si="38"/>
        <v>0</v>
      </c>
      <c r="L145" s="204"/>
      <c r="M145" s="213"/>
    </row>
    <row r="146" spans="1:15" ht="73.5" customHeight="1" x14ac:dyDescent="0.2">
      <c r="A146" s="216"/>
      <c r="B146" s="223"/>
      <c r="C146" s="225"/>
      <c r="D146" s="134" t="s">
        <v>16</v>
      </c>
      <c r="E146" s="133">
        <f t="shared" si="36"/>
        <v>43386</v>
      </c>
      <c r="F146" s="133">
        <f t="shared" si="37"/>
        <v>286348.17</v>
      </c>
      <c r="G146" s="133">
        <f t="shared" si="35"/>
        <v>66055.59</v>
      </c>
      <c r="H146" s="133">
        <f t="shared" si="35"/>
        <v>30126.620000000003</v>
      </c>
      <c r="I146" s="133">
        <f t="shared" si="38"/>
        <v>75456.69</v>
      </c>
      <c r="J146" s="133">
        <f t="shared" si="38"/>
        <v>109709.27</v>
      </c>
      <c r="K146" s="133">
        <f t="shared" si="38"/>
        <v>5000</v>
      </c>
      <c r="L146" s="204"/>
      <c r="M146" s="213"/>
    </row>
    <row r="147" spans="1:15" ht="70.5" customHeight="1" x14ac:dyDescent="0.2">
      <c r="A147" s="217"/>
      <c r="B147" s="224"/>
      <c r="C147" s="225"/>
      <c r="D147" s="134" t="s">
        <v>26</v>
      </c>
      <c r="E147" s="133">
        <f t="shared" si="36"/>
        <v>0</v>
      </c>
      <c r="F147" s="133">
        <f t="shared" si="37"/>
        <v>0</v>
      </c>
      <c r="G147" s="133">
        <f t="shared" si="35"/>
        <v>0</v>
      </c>
      <c r="H147" s="133">
        <f t="shared" si="35"/>
        <v>0</v>
      </c>
      <c r="I147" s="133">
        <f t="shared" si="38"/>
        <v>0</v>
      </c>
      <c r="J147" s="133">
        <f t="shared" si="38"/>
        <v>0</v>
      </c>
      <c r="K147" s="133">
        <f t="shared" si="38"/>
        <v>0</v>
      </c>
      <c r="L147" s="204"/>
      <c r="M147" s="214"/>
    </row>
    <row r="148" spans="1:15" ht="15" customHeight="1" x14ac:dyDescent="0.2">
      <c r="A148" s="215" t="s">
        <v>13</v>
      </c>
      <c r="B148" s="183" t="s">
        <v>269</v>
      </c>
      <c r="C148" s="209" t="s">
        <v>118</v>
      </c>
      <c r="D148" s="130" t="s">
        <v>2</v>
      </c>
      <c r="E148" s="7">
        <v>0</v>
      </c>
      <c r="F148" s="69">
        <f t="shared" ref="F148:K148" si="39">SUM(F149:F152)</f>
        <v>0</v>
      </c>
      <c r="G148" s="69">
        <f t="shared" si="39"/>
        <v>0</v>
      </c>
      <c r="H148" s="7">
        <f t="shared" si="39"/>
        <v>0</v>
      </c>
      <c r="I148" s="7">
        <f t="shared" si="39"/>
        <v>0</v>
      </c>
      <c r="J148" s="7">
        <f t="shared" si="39"/>
        <v>0</v>
      </c>
      <c r="K148" s="7">
        <f t="shared" si="39"/>
        <v>0</v>
      </c>
      <c r="L148" s="204"/>
      <c r="M148" s="209"/>
    </row>
    <row r="149" spans="1:15" ht="45" x14ac:dyDescent="0.2">
      <c r="A149" s="216"/>
      <c r="B149" s="183"/>
      <c r="C149" s="210"/>
      <c r="D149" s="130" t="s">
        <v>1</v>
      </c>
      <c r="E149" s="7">
        <v>0</v>
      </c>
      <c r="F149" s="69">
        <v>0</v>
      </c>
      <c r="G149" s="69">
        <v>0</v>
      </c>
      <c r="H149" s="7">
        <v>0</v>
      </c>
      <c r="I149" s="7">
        <v>0</v>
      </c>
      <c r="J149" s="7">
        <v>0</v>
      </c>
      <c r="K149" s="7">
        <v>0</v>
      </c>
      <c r="L149" s="204"/>
      <c r="M149" s="210"/>
    </row>
    <row r="150" spans="1:15" ht="45" x14ac:dyDescent="0.2">
      <c r="A150" s="216"/>
      <c r="B150" s="183"/>
      <c r="C150" s="210"/>
      <c r="D150" s="130" t="s">
        <v>7</v>
      </c>
      <c r="E150" s="7">
        <v>0</v>
      </c>
      <c r="F150" s="69">
        <v>0</v>
      </c>
      <c r="G150" s="69">
        <v>0</v>
      </c>
      <c r="H150" s="7">
        <v>0</v>
      </c>
      <c r="I150" s="7">
        <v>0</v>
      </c>
      <c r="J150" s="7">
        <v>0</v>
      </c>
      <c r="K150" s="7">
        <v>0</v>
      </c>
      <c r="L150" s="204"/>
      <c r="M150" s="210"/>
    </row>
    <row r="151" spans="1:15" ht="45" x14ac:dyDescent="0.2">
      <c r="A151" s="216"/>
      <c r="B151" s="183"/>
      <c r="C151" s="210"/>
      <c r="D151" s="130" t="s">
        <v>16</v>
      </c>
      <c r="E151" s="7">
        <v>0</v>
      </c>
      <c r="F151" s="69">
        <v>0</v>
      </c>
      <c r="G151" s="69">
        <v>0</v>
      </c>
      <c r="H151" s="7">
        <v>0</v>
      </c>
      <c r="I151" s="7">
        <v>0</v>
      </c>
      <c r="J151" s="7">
        <v>0</v>
      </c>
      <c r="K151" s="7">
        <v>0</v>
      </c>
      <c r="L151" s="204"/>
      <c r="M151" s="210"/>
    </row>
    <row r="152" spans="1:15" ht="33" customHeight="1" x14ac:dyDescent="0.2">
      <c r="A152" s="217"/>
      <c r="B152" s="183"/>
      <c r="C152" s="211"/>
      <c r="D152" s="130" t="s">
        <v>26</v>
      </c>
      <c r="E152" s="7">
        <v>0</v>
      </c>
      <c r="F152" s="69">
        <f t="shared" ref="F152" si="40">SUM(G152:K152)</f>
        <v>0</v>
      </c>
      <c r="G152" s="69">
        <v>0</v>
      </c>
      <c r="H152" s="7">
        <v>0</v>
      </c>
      <c r="I152" s="7">
        <v>0</v>
      </c>
      <c r="J152" s="7">
        <v>0</v>
      </c>
      <c r="K152" s="7">
        <v>0</v>
      </c>
      <c r="L152" s="204"/>
      <c r="M152" s="211"/>
    </row>
    <row r="153" spans="1:15" ht="15" customHeight="1" x14ac:dyDescent="0.2">
      <c r="A153" s="215" t="s">
        <v>13</v>
      </c>
      <c r="B153" s="183" t="s">
        <v>213</v>
      </c>
      <c r="C153" s="209" t="s">
        <v>118</v>
      </c>
      <c r="D153" s="130" t="s">
        <v>2</v>
      </c>
      <c r="E153" s="7">
        <v>146883</v>
      </c>
      <c r="F153" s="69">
        <f t="shared" ref="F153:K153" si="41">SUM(F154:F157)</f>
        <v>626956.03</v>
      </c>
      <c r="G153" s="69">
        <f t="shared" si="41"/>
        <v>126956.02</v>
      </c>
      <c r="H153" s="7">
        <f t="shared" si="41"/>
        <v>0</v>
      </c>
      <c r="I153" s="7">
        <f t="shared" si="41"/>
        <v>208330.74</v>
      </c>
      <c r="J153" s="7">
        <f t="shared" si="41"/>
        <v>291669.27</v>
      </c>
      <c r="K153" s="7">
        <f t="shared" si="41"/>
        <v>0</v>
      </c>
      <c r="L153" s="204"/>
      <c r="M153" s="209"/>
    </row>
    <row r="154" spans="1:15" ht="45" x14ac:dyDescent="0.2">
      <c r="A154" s="216"/>
      <c r="B154" s="183"/>
      <c r="C154" s="210"/>
      <c r="D154" s="130" t="s">
        <v>1</v>
      </c>
      <c r="E154" s="7">
        <v>0</v>
      </c>
      <c r="F154" s="69">
        <f>SUM(G154:K154)</f>
        <v>200778.01</v>
      </c>
      <c r="G154" s="69">
        <v>60558.01</v>
      </c>
      <c r="H154" s="7">
        <v>0</v>
      </c>
      <c r="I154" s="7">
        <v>0</v>
      </c>
      <c r="J154" s="7">
        <v>140220</v>
      </c>
      <c r="K154" s="7">
        <v>0</v>
      </c>
      <c r="L154" s="204"/>
      <c r="M154" s="210"/>
    </row>
    <row r="155" spans="1:15" ht="45" x14ac:dyDescent="0.2">
      <c r="A155" s="216"/>
      <c r="B155" s="183"/>
      <c r="C155" s="210"/>
      <c r="D155" s="130" t="s">
        <v>7</v>
      </c>
      <c r="E155" s="7">
        <v>103497</v>
      </c>
      <c r="F155" s="69">
        <f t="shared" ref="F155:F157" si="42">SUM(G155:K155)</f>
        <v>200466.01</v>
      </c>
      <c r="G155" s="69">
        <v>20186.009999999998</v>
      </c>
      <c r="H155" s="7">
        <v>0</v>
      </c>
      <c r="I155" s="7">
        <v>133540</v>
      </c>
      <c r="J155" s="7">
        <v>46740</v>
      </c>
      <c r="K155" s="7">
        <v>0</v>
      </c>
      <c r="L155" s="204"/>
      <c r="M155" s="210"/>
      <c r="O155" s="75"/>
    </row>
    <row r="156" spans="1:15" ht="45" x14ac:dyDescent="0.2">
      <c r="A156" s="216"/>
      <c r="B156" s="183"/>
      <c r="C156" s="210"/>
      <c r="D156" s="130" t="s">
        <v>16</v>
      </c>
      <c r="E156" s="7">
        <v>43386</v>
      </c>
      <c r="F156" s="69">
        <f t="shared" si="42"/>
        <v>225712.01</v>
      </c>
      <c r="G156" s="69">
        <v>46212</v>
      </c>
      <c r="H156" s="7">
        <v>0</v>
      </c>
      <c r="I156" s="7">
        <v>74790.740000000005</v>
      </c>
      <c r="J156" s="7">
        <v>104709.27</v>
      </c>
      <c r="K156" s="7">
        <v>0</v>
      </c>
      <c r="L156" s="204"/>
      <c r="M156" s="210"/>
      <c r="O156" s="76"/>
    </row>
    <row r="157" spans="1:15" ht="33" customHeight="1" x14ac:dyDescent="0.2">
      <c r="A157" s="217"/>
      <c r="B157" s="183"/>
      <c r="C157" s="211"/>
      <c r="D157" s="130" t="s">
        <v>26</v>
      </c>
      <c r="E157" s="7">
        <v>0</v>
      </c>
      <c r="F157" s="69">
        <f t="shared" si="42"/>
        <v>0</v>
      </c>
      <c r="G157" s="69">
        <v>0</v>
      </c>
      <c r="H157" s="7">
        <v>0</v>
      </c>
      <c r="I157" s="7">
        <v>0</v>
      </c>
      <c r="J157" s="7">
        <v>0</v>
      </c>
      <c r="K157" s="7">
        <v>0</v>
      </c>
      <c r="L157" s="204"/>
      <c r="M157" s="211"/>
    </row>
    <row r="158" spans="1:15" ht="15" customHeight="1" x14ac:dyDescent="0.2">
      <c r="A158" s="215" t="s">
        <v>25</v>
      </c>
      <c r="B158" s="183" t="s">
        <v>261</v>
      </c>
      <c r="C158" s="209" t="s">
        <v>118</v>
      </c>
      <c r="D158" s="130" t="s">
        <v>2</v>
      </c>
      <c r="E158" s="7">
        <v>0</v>
      </c>
      <c r="F158" s="69">
        <f t="shared" ref="F158:K158" si="43">SUM(F159:F162)</f>
        <v>0</v>
      </c>
      <c r="G158" s="69">
        <f t="shared" si="43"/>
        <v>0</v>
      </c>
      <c r="H158" s="7">
        <f t="shared" si="43"/>
        <v>20000</v>
      </c>
      <c r="I158" s="7">
        <f t="shared" si="43"/>
        <v>0</v>
      </c>
      <c r="J158" s="7">
        <f t="shared" si="43"/>
        <v>0</v>
      </c>
      <c r="K158" s="7">
        <f t="shared" si="43"/>
        <v>0</v>
      </c>
      <c r="L158" s="204"/>
      <c r="M158" s="209"/>
    </row>
    <row r="159" spans="1:15" ht="45" x14ac:dyDescent="0.2">
      <c r="A159" s="216"/>
      <c r="B159" s="183"/>
      <c r="C159" s="210"/>
      <c r="D159" s="130" t="s">
        <v>1</v>
      </c>
      <c r="E159" s="7">
        <v>0</v>
      </c>
      <c r="F159" s="69">
        <f>SUM(G159:K159)</f>
        <v>0</v>
      </c>
      <c r="G159" s="69">
        <v>0</v>
      </c>
      <c r="H159" s="7">
        <v>0</v>
      </c>
      <c r="I159" s="7">
        <v>0</v>
      </c>
      <c r="J159" s="7">
        <v>0</v>
      </c>
      <c r="K159" s="7">
        <v>0</v>
      </c>
      <c r="L159" s="204"/>
      <c r="M159" s="210"/>
    </row>
    <row r="160" spans="1:15" ht="45" x14ac:dyDescent="0.2">
      <c r="A160" s="216"/>
      <c r="B160" s="183"/>
      <c r="C160" s="210"/>
      <c r="D160" s="130" t="s">
        <v>7</v>
      </c>
      <c r="E160" s="7">
        <v>0</v>
      </c>
      <c r="F160" s="69">
        <v>0</v>
      </c>
      <c r="G160" s="69">
        <v>0</v>
      </c>
      <c r="H160" s="7">
        <v>12940</v>
      </c>
      <c r="I160" s="7">
        <v>0</v>
      </c>
      <c r="J160" s="7">
        <v>0</v>
      </c>
      <c r="K160" s="7">
        <v>0</v>
      </c>
      <c r="L160" s="204"/>
      <c r="M160" s="210"/>
    </row>
    <row r="161" spans="1:15" ht="45" x14ac:dyDescent="0.2">
      <c r="A161" s="216"/>
      <c r="B161" s="183"/>
      <c r="C161" s="210"/>
      <c r="D161" s="130" t="s">
        <v>16</v>
      </c>
      <c r="E161" s="7">
        <v>0</v>
      </c>
      <c r="F161" s="69">
        <v>0</v>
      </c>
      <c r="G161" s="69">
        <v>0</v>
      </c>
      <c r="H161" s="7">
        <v>7060</v>
      </c>
      <c r="I161" s="7">
        <v>0</v>
      </c>
      <c r="J161" s="7">
        <v>0</v>
      </c>
      <c r="K161" s="7">
        <v>0</v>
      </c>
      <c r="L161" s="204"/>
      <c r="M161" s="210"/>
    </row>
    <row r="162" spans="1:15" ht="33" customHeight="1" x14ac:dyDescent="0.2">
      <c r="A162" s="217"/>
      <c r="B162" s="183"/>
      <c r="C162" s="211"/>
      <c r="D162" s="130" t="s">
        <v>26</v>
      </c>
      <c r="E162" s="7">
        <v>0</v>
      </c>
      <c r="F162" s="69">
        <f t="shared" ref="F162:F182" si="44">SUM(G162:K162)</f>
        <v>0</v>
      </c>
      <c r="G162" s="69">
        <v>0</v>
      </c>
      <c r="H162" s="7">
        <v>0</v>
      </c>
      <c r="I162" s="7">
        <v>0</v>
      </c>
      <c r="J162" s="7">
        <v>0</v>
      </c>
      <c r="K162" s="7">
        <v>0</v>
      </c>
      <c r="L162" s="204"/>
      <c r="M162" s="211"/>
    </row>
    <row r="163" spans="1:15" ht="15" customHeight="1" x14ac:dyDescent="0.2">
      <c r="A163" s="215" t="s">
        <v>28</v>
      </c>
      <c r="B163" s="179" t="s">
        <v>198</v>
      </c>
      <c r="C163" s="209" t="s">
        <v>118</v>
      </c>
      <c r="D163" s="130" t="s">
        <v>2</v>
      </c>
      <c r="E163" s="7">
        <f>SUM(E164:E167)</f>
        <v>13537.03</v>
      </c>
      <c r="F163" s="69">
        <f t="shared" si="44"/>
        <v>28764.53</v>
      </c>
      <c r="G163" s="69">
        <f t="shared" ref="G163:K163" si="45">SUM(G164:G167)</f>
        <v>13884.789999999999</v>
      </c>
      <c r="H163" s="7">
        <f t="shared" si="45"/>
        <v>4150.22</v>
      </c>
      <c r="I163" s="7">
        <f t="shared" si="45"/>
        <v>729.52</v>
      </c>
      <c r="J163" s="7">
        <f t="shared" si="45"/>
        <v>5000</v>
      </c>
      <c r="K163" s="7">
        <f t="shared" si="45"/>
        <v>5000</v>
      </c>
      <c r="L163" s="204"/>
      <c r="M163" s="203"/>
    </row>
    <row r="164" spans="1:15" ht="56.25" customHeight="1" x14ac:dyDescent="0.2">
      <c r="A164" s="216"/>
      <c r="B164" s="180"/>
      <c r="C164" s="210"/>
      <c r="D164" s="130" t="s">
        <v>1</v>
      </c>
      <c r="E164" s="7">
        <v>0</v>
      </c>
      <c r="F164" s="69">
        <f t="shared" si="44"/>
        <v>0</v>
      </c>
      <c r="G164" s="69">
        <v>0</v>
      </c>
      <c r="H164" s="7">
        <v>0</v>
      </c>
      <c r="I164" s="7">
        <v>0</v>
      </c>
      <c r="J164" s="7">
        <v>0</v>
      </c>
      <c r="K164" s="7">
        <v>0</v>
      </c>
      <c r="L164" s="204"/>
      <c r="M164" s="203"/>
    </row>
    <row r="165" spans="1:15" ht="51" customHeight="1" x14ac:dyDescent="0.2">
      <c r="A165" s="216"/>
      <c r="B165" s="180"/>
      <c r="C165" s="210"/>
      <c r="D165" s="130" t="s">
        <v>7</v>
      </c>
      <c r="E165" s="7">
        <v>8537.0300000000007</v>
      </c>
      <c r="F165" s="69">
        <f t="shared" si="44"/>
        <v>11983.52</v>
      </c>
      <c r="G165" s="69">
        <v>8830.7099999999991</v>
      </c>
      <c r="H165" s="7">
        <v>2685.19</v>
      </c>
      <c r="I165" s="7">
        <v>467.62</v>
      </c>
      <c r="J165" s="7">
        <v>0</v>
      </c>
      <c r="K165" s="7">
        <v>0</v>
      </c>
      <c r="L165" s="204"/>
      <c r="M165" s="203"/>
      <c r="N165" s="76"/>
    </row>
    <row r="166" spans="1:15" ht="52.5" customHeight="1" x14ac:dyDescent="0.2">
      <c r="A166" s="216"/>
      <c r="B166" s="180"/>
      <c r="C166" s="210"/>
      <c r="D166" s="130" t="s">
        <v>16</v>
      </c>
      <c r="E166" s="7">
        <v>5000</v>
      </c>
      <c r="F166" s="69">
        <f t="shared" si="44"/>
        <v>16781.009999999998</v>
      </c>
      <c r="G166" s="69">
        <v>5054.08</v>
      </c>
      <c r="H166" s="7">
        <v>1465.03</v>
      </c>
      <c r="I166" s="7">
        <v>261.89999999999998</v>
      </c>
      <c r="J166" s="7">
        <v>5000</v>
      </c>
      <c r="K166" s="7">
        <v>5000</v>
      </c>
      <c r="L166" s="204"/>
      <c r="M166" s="203"/>
      <c r="N166" s="76"/>
      <c r="O166" s="75"/>
    </row>
    <row r="167" spans="1:15" ht="50.25" customHeight="1" x14ac:dyDescent="0.2">
      <c r="A167" s="217"/>
      <c r="B167" s="181"/>
      <c r="C167" s="211"/>
      <c r="D167" s="130" t="s">
        <v>26</v>
      </c>
      <c r="E167" s="7">
        <v>0</v>
      </c>
      <c r="F167" s="69">
        <f t="shared" si="44"/>
        <v>0</v>
      </c>
      <c r="G167" s="69">
        <v>0</v>
      </c>
      <c r="H167" s="7">
        <v>0</v>
      </c>
      <c r="I167" s="7">
        <v>0</v>
      </c>
      <c r="J167" s="7">
        <v>0</v>
      </c>
      <c r="K167" s="7">
        <v>0</v>
      </c>
      <c r="L167" s="204"/>
      <c r="M167" s="203"/>
    </row>
    <row r="168" spans="1:15" ht="15" customHeight="1" x14ac:dyDescent="0.2">
      <c r="A168" s="215" t="s">
        <v>149</v>
      </c>
      <c r="B168" s="179" t="s">
        <v>436</v>
      </c>
      <c r="C168" s="209" t="s">
        <v>118</v>
      </c>
      <c r="D168" s="130" t="s">
        <v>2</v>
      </c>
      <c r="E168" s="7">
        <f>SUM(E169:E172)</f>
        <v>0</v>
      </c>
      <c r="F168" s="69">
        <f t="shared" si="44"/>
        <v>20747.34</v>
      </c>
      <c r="G168" s="69">
        <f t="shared" ref="G168:K168" si="46">SUM(G169:G172)</f>
        <v>0</v>
      </c>
      <c r="H168" s="7">
        <f t="shared" si="46"/>
        <v>20747.34</v>
      </c>
      <c r="I168" s="7">
        <f t="shared" si="46"/>
        <v>0</v>
      </c>
      <c r="J168" s="7">
        <f t="shared" si="46"/>
        <v>0</v>
      </c>
      <c r="K168" s="7">
        <f t="shared" si="46"/>
        <v>0</v>
      </c>
      <c r="L168" s="204"/>
      <c r="M168" s="203"/>
    </row>
    <row r="169" spans="1:15" ht="45" x14ac:dyDescent="0.2">
      <c r="A169" s="216"/>
      <c r="B169" s="180"/>
      <c r="C169" s="210"/>
      <c r="D169" s="130" t="s">
        <v>1</v>
      </c>
      <c r="E169" s="7">
        <v>0</v>
      </c>
      <c r="F169" s="69">
        <f t="shared" si="44"/>
        <v>0</v>
      </c>
      <c r="G169" s="69">
        <v>0</v>
      </c>
      <c r="H169" s="7">
        <v>0</v>
      </c>
      <c r="I169" s="7">
        <v>0</v>
      </c>
      <c r="J169" s="7">
        <v>0</v>
      </c>
      <c r="K169" s="7">
        <v>0</v>
      </c>
      <c r="L169" s="204"/>
      <c r="M169" s="203"/>
    </row>
    <row r="170" spans="1:15" ht="45" x14ac:dyDescent="0.2">
      <c r="A170" s="216"/>
      <c r="B170" s="180"/>
      <c r="C170" s="210"/>
      <c r="D170" s="130" t="s">
        <v>7</v>
      </c>
      <c r="E170" s="7">
        <v>0</v>
      </c>
      <c r="F170" s="69">
        <f t="shared" si="44"/>
        <v>13423.53</v>
      </c>
      <c r="G170" s="69">
        <v>0</v>
      </c>
      <c r="H170" s="7">
        <v>13423.53</v>
      </c>
      <c r="I170" s="7">
        <v>0</v>
      </c>
      <c r="J170" s="7">
        <v>0</v>
      </c>
      <c r="K170" s="7">
        <v>0</v>
      </c>
      <c r="L170" s="204"/>
      <c r="M170" s="203"/>
    </row>
    <row r="171" spans="1:15" ht="45" x14ac:dyDescent="0.2">
      <c r="A171" s="216"/>
      <c r="B171" s="180"/>
      <c r="C171" s="210"/>
      <c r="D171" s="130" t="s">
        <v>16</v>
      </c>
      <c r="E171" s="7">
        <v>0</v>
      </c>
      <c r="F171" s="69">
        <f t="shared" si="44"/>
        <v>7323.81</v>
      </c>
      <c r="G171" s="69">
        <v>0</v>
      </c>
      <c r="H171" s="7">
        <v>7323.81</v>
      </c>
      <c r="I171" s="7">
        <v>0</v>
      </c>
      <c r="J171" s="7">
        <v>0</v>
      </c>
      <c r="K171" s="7">
        <v>0</v>
      </c>
      <c r="L171" s="204"/>
      <c r="M171" s="203"/>
    </row>
    <row r="172" spans="1:15" ht="30" x14ac:dyDescent="0.2">
      <c r="A172" s="217"/>
      <c r="B172" s="181"/>
      <c r="C172" s="211"/>
      <c r="D172" s="130" t="s">
        <v>26</v>
      </c>
      <c r="E172" s="7">
        <v>0</v>
      </c>
      <c r="F172" s="69">
        <f t="shared" si="44"/>
        <v>0</v>
      </c>
      <c r="G172" s="69">
        <v>0</v>
      </c>
      <c r="H172" s="7">
        <v>0</v>
      </c>
      <c r="I172" s="7">
        <v>0</v>
      </c>
      <c r="J172" s="7">
        <v>0</v>
      </c>
      <c r="K172" s="7">
        <v>0</v>
      </c>
      <c r="L172" s="204"/>
      <c r="M172" s="203"/>
    </row>
    <row r="173" spans="1:15" ht="15" customHeight="1" x14ac:dyDescent="0.2">
      <c r="A173" s="215" t="s">
        <v>149</v>
      </c>
      <c r="B173" s="179" t="s">
        <v>262</v>
      </c>
      <c r="C173" s="209" t="s">
        <v>118</v>
      </c>
      <c r="D173" s="130" t="s">
        <v>2</v>
      </c>
      <c r="E173" s="7">
        <f>SUM(E174:E177)</f>
        <v>0</v>
      </c>
      <c r="F173" s="69">
        <f t="shared" si="44"/>
        <v>0</v>
      </c>
      <c r="G173" s="69">
        <f t="shared" ref="G173:K173" si="47">SUM(G174:G177)</f>
        <v>0</v>
      </c>
      <c r="H173" s="7">
        <f t="shared" si="47"/>
        <v>0</v>
      </c>
      <c r="I173" s="7">
        <f t="shared" si="47"/>
        <v>0</v>
      </c>
      <c r="J173" s="7">
        <f t="shared" si="47"/>
        <v>0</v>
      </c>
      <c r="K173" s="7">
        <f t="shared" si="47"/>
        <v>0</v>
      </c>
      <c r="L173" s="204"/>
      <c r="M173" s="203"/>
    </row>
    <row r="174" spans="1:15" ht="45" x14ac:dyDescent="0.2">
      <c r="A174" s="216"/>
      <c r="B174" s="180"/>
      <c r="C174" s="210"/>
      <c r="D174" s="130" t="s">
        <v>1</v>
      </c>
      <c r="E174" s="7">
        <v>0</v>
      </c>
      <c r="F174" s="69">
        <f t="shared" si="44"/>
        <v>0</v>
      </c>
      <c r="G174" s="69">
        <v>0</v>
      </c>
      <c r="H174" s="7">
        <v>0</v>
      </c>
      <c r="I174" s="7">
        <v>0</v>
      </c>
      <c r="J174" s="7">
        <v>0</v>
      </c>
      <c r="K174" s="7">
        <v>0</v>
      </c>
      <c r="L174" s="204"/>
      <c r="M174" s="203"/>
    </row>
    <row r="175" spans="1:15" ht="45" x14ac:dyDescent="0.2">
      <c r="A175" s="216"/>
      <c r="B175" s="180"/>
      <c r="C175" s="210"/>
      <c r="D175" s="130" t="s">
        <v>7</v>
      </c>
      <c r="E175" s="7">
        <v>0</v>
      </c>
      <c r="F175" s="69">
        <f t="shared" si="44"/>
        <v>0</v>
      </c>
      <c r="G175" s="69">
        <v>0</v>
      </c>
      <c r="H175" s="7">
        <v>0</v>
      </c>
      <c r="I175" s="7">
        <v>0</v>
      </c>
      <c r="J175" s="7">
        <v>0</v>
      </c>
      <c r="K175" s="7">
        <v>0</v>
      </c>
      <c r="L175" s="204"/>
      <c r="M175" s="203"/>
    </row>
    <row r="176" spans="1:15" ht="45" x14ac:dyDescent="0.2">
      <c r="A176" s="216"/>
      <c r="B176" s="180"/>
      <c r="C176" s="210"/>
      <c r="D176" s="130" t="s">
        <v>16</v>
      </c>
      <c r="E176" s="7">
        <v>0</v>
      </c>
      <c r="F176" s="69">
        <f t="shared" si="44"/>
        <v>0</v>
      </c>
      <c r="G176" s="69">
        <v>0</v>
      </c>
      <c r="H176" s="7">
        <v>0</v>
      </c>
      <c r="I176" s="7">
        <v>0</v>
      </c>
      <c r="J176" s="7">
        <v>0</v>
      </c>
      <c r="K176" s="7">
        <v>0</v>
      </c>
      <c r="L176" s="204"/>
      <c r="M176" s="203"/>
    </row>
    <row r="177" spans="1:13" ht="30" x14ac:dyDescent="0.2">
      <c r="A177" s="217"/>
      <c r="B177" s="181"/>
      <c r="C177" s="211"/>
      <c r="D177" s="130" t="s">
        <v>26</v>
      </c>
      <c r="E177" s="7">
        <v>0</v>
      </c>
      <c r="F177" s="69">
        <f t="shared" si="44"/>
        <v>0</v>
      </c>
      <c r="G177" s="69">
        <v>0</v>
      </c>
      <c r="H177" s="7">
        <v>0</v>
      </c>
      <c r="I177" s="7">
        <v>0</v>
      </c>
      <c r="J177" s="7">
        <v>0</v>
      </c>
      <c r="K177" s="7">
        <v>0</v>
      </c>
      <c r="L177" s="204"/>
      <c r="M177" s="203"/>
    </row>
    <row r="178" spans="1:13" ht="15" customHeight="1" x14ac:dyDescent="0.2">
      <c r="A178" s="215" t="s">
        <v>150</v>
      </c>
      <c r="B178" s="179" t="s">
        <v>224</v>
      </c>
      <c r="C178" s="209" t="s">
        <v>118</v>
      </c>
      <c r="D178" s="130" t="s">
        <v>2</v>
      </c>
      <c r="E178" s="7">
        <f>SUM(E179:E182)</f>
        <v>0</v>
      </c>
      <c r="F178" s="69">
        <f t="shared" si="44"/>
        <v>17866.669999999998</v>
      </c>
      <c r="G178" s="69">
        <f t="shared" ref="G178:K178" si="48">SUM(G179:G182)</f>
        <v>17866.669999999998</v>
      </c>
      <c r="H178" s="7">
        <f t="shared" si="48"/>
        <v>0</v>
      </c>
      <c r="I178" s="7">
        <f t="shared" si="48"/>
        <v>0</v>
      </c>
      <c r="J178" s="7">
        <f t="shared" si="48"/>
        <v>0</v>
      </c>
      <c r="K178" s="7">
        <f t="shared" si="48"/>
        <v>0</v>
      </c>
      <c r="L178" s="204"/>
      <c r="M178" s="203"/>
    </row>
    <row r="179" spans="1:13" ht="54" customHeight="1" x14ac:dyDescent="0.2">
      <c r="A179" s="216"/>
      <c r="B179" s="180"/>
      <c r="C179" s="210"/>
      <c r="D179" s="130" t="s">
        <v>1</v>
      </c>
      <c r="E179" s="7">
        <v>0</v>
      </c>
      <c r="F179" s="69">
        <f t="shared" si="44"/>
        <v>0</v>
      </c>
      <c r="G179" s="69">
        <v>0</v>
      </c>
      <c r="H179" s="7">
        <v>0</v>
      </c>
      <c r="I179" s="7">
        <v>0</v>
      </c>
      <c r="J179" s="7">
        <v>0</v>
      </c>
      <c r="K179" s="7">
        <v>0</v>
      </c>
      <c r="L179" s="204"/>
      <c r="M179" s="203"/>
    </row>
    <row r="180" spans="1:13" ht="45.75" customHeight="1" x14ac:dyDescent="0.2">
      <c r="A180" s="216"/>
      <c r="B180" s="180"/>
      <c r="C180" s="210"/>
      <c r="D180" s="130" t="s">
        <v>7</v>
      </c>
      <c r="E180" s="7">
        <v>0</v>
      </c>
      <c r="F180" s="69">
        <f t="shared" si="44"/>
        <v>5360</v>
      </c>
      <c r="G180" s="70">
        <v>5360</v>
      </c>
      <c r="H180" s="7">
        <v>0</v>
      </c>
      <c r="I180" s="7">
        <v>0</v>
      </c>
      <c r="J180" s="7">
        <v>0</v>
      </c>
      <c r="K180" s="7">
        <v>0</v>
      </c>
      <c r="L180" s="204"/>
      <c r="M180" s="203"/>
    </row>
    <row r="181" spans="1:13" ht="51.75" customHeight="1" x14ac:dyDescent="0.2">
      <c r="A181" s="216"/>
      <c r="B181" s="180"/>
      <c r="C181" s="210"/>
      <c r="D181" s="130" t="s">
        <v>16</v>
      </c>
      <c r="E181" s="7">
        <v>0</v>
      </c>
      <c r="F181" s="69">
        <f t="shared" si="44"/>
        <v>12506.67</v>
      </c>
      <c r="G181" s="70">
        <v>12506.67</v>
      </c>
      <c r="H181" s="7">
        <v>0</v>
      </c>
      <c r="I181" s="7">
        <v>0</v>
      </c>
      <c r="J181" s="7">
        <v>0</v>
      </c>
      <c r="K181" s="7">
        <v>0</v>
      </c>
      <c r="L181" s="204"/>
      <c r="M181" s="203"/>
    </row>
    <row r="182" spans="1:13" ht="36.75" customHeight="1" x14ac:dyDescent="0.2">
      <c r="A182" s="217"/>
      <c r="B182" s="181"/>
      <c r="C182" s="211"/>
      <c r="D182" s="130" t="s">
        <v>26</v>
      </c>
      <c r="E182" s="7">
        <v>0</v>
      </c>
      <c r="F182" s="69">
        <f t="shared" si="44"/>
        <v>0</v>
      </c>
      <c r="G182" s="69">
        <v>0</v>
      </c>
      <c r="H182" s="7">
        <v>0</v>
      </c>
      <c r="I182" s="7">
        <v>0</v>
      </c>
      <c r="J182" s="7">
        <v>0</v>
      </c>
      <c r="K182" s="7">
        <v>0</v>
      </c>
      <c r="L182" s="204"/>
      <c r="M182" s="203"/>
    </row>
    <row r="183" spans="1:13" ht="15" customHeight="1" x14ac:dyDescent="0.2">
      <c r="A183" s="215" t="s">
        <v>151</v>
      </c>
      <c r="B183" s="179" t="s">
        <v>225</v>
      </c>
      <c r="C183" s="209" t="s">
        <v>118</v>
      </c>
      <c r="D183" s="130" t="s">
        <v>2</v>
      </c>
      <c r="E183" s="7">
        <f>SUM(E184:E187)</f>
        <v>0</v>
      </c>
      <c r="F183" s="69">
        <f>SUM(F184:F187)</f>
        <v>0</v>
      </c>
      <c r="G183" s="69">
        <f t="shared" ref="G183:K183" si="49">SUM(G184:G187)</f>
        <v>0</v>
      </c>
      <c r="H183" s="7">
        <f t="shared" si="49"/>
        <v>0</v>
      </c>
      <c r="I183" s="7">
        <f t="shared" si="49"/>
        <v>0</v>
      </c>
      <c r="J183" s="7">
        <f t="shared" si="49"/>
        <v>0</v>
      </c>
      <c r="K183" s="7">
        <f t="shared" si="49"/>
        <v>0</v>
      </c>
      <c r="L183" s="204"/>
      <c r="M183" s="203"/>
    </row>
    <row r="184" spans="1:13" ht="54" customHeight="1" x14ac:dyDescent="0.2">
      <c r="A184" s="216"/>
      <c r="B184" s="180"/>
      <c r="C184" s="210"/>
      <c r="D184" s="130" t="s">
        <v>1</v>
      </c>
      <c r="E184" s="7">
        <v>0</v>
      </c>
      <c r="F184" s="69">
        <f t="shared" ref="F184:F187" si="50">SUM(G184:K184)</f>
        <v>0</v>
      </c>
      <c r="G184" s="69">
        <v>0</v>
      </c>
      <c r="H184" s="7">
        <v>0</v>
      </c>
      <c r="I184" s="7">
        <v>0</v>
      </c>
      <c r="J184" s="7">
        <v>0</v>
      </c>
      <c r="K184" s="7">
        <v>0</v>
      </c>
      <c r="L184" s="204"/>
      <c r="M184" s="203"/>
    </row>
    <row r="185" spans="1:13" ht="34.5" customHeight="1" x14ac:dyDescent="0.2">
      <c r="A185" s="216"/>
      <c r="B185" s="180"/>
      <c r="C185" s="210"/>
      <c r="D185" s="130" t="s">
        <v>7</v>
      </c>
      <c r="E185" s="7">
        <v>0</v>
      </c>
      <c r="F185" s="69">
        <v>0</v>
      </c>
      <c r="G185" s="69">
        <v>0</v>
      </c>
      <c r="H185" s="7">
        <v>0</v>
      </c>
      <c r="I185" s="7">
        <v>0</v>
      </c>
      <c r="J185" s="7">
        <v>0</v>
      </c>
      <c r="K185" s="7">
        <v>0</v>
      </c>
      <c r="L185" s="204"/>
      <c r="M185" s="203"/>
    </row>
    <row r="186" spans="1:13" ht="51.75" customHeight="1" x14ac:dyDescent="0.2">
      <c r="A186" s="216"/>
      <c r="B186" s="180"/>
      <c r="C186" s="210"/>
      <c r="D186" s="130" t="s">
        <v>16</v>
      </c>
      <c r="E186" s="7">
        <v>0</v>
      </c>
      <c r="F186" s="69">
        <v>0</v>
      </c>
      <c r="G186" s="69">
        <v>0</v>
      </c>
      <c r="H186" s="7">
        <v>0</v>
      </c>
      <c r="I186" s="7">
        <v>0</v>
      </c>
      <c r="J186" s="7">
        <v>0</v>
      </c>
      <c r="K186" s="7">
        <v>0</v>
      </c>
      <c r="L186" s="204"/>
      <c r="M186" s="203"/>
    </row>
    <row r="187" spans="1:13" ht="40.5" customHeight="1" x14ac:dyDescent="0.2">
      <c r="A187" s="217"/>
      <c r="B187" s="181"/>
      <c r="C187" s="211"/>
      <c r="D187" s="130" t="s">
        <v>26</v>
      </c>
      <c r="E187" s="7">
        <v>0</v>
      </c>
      <c r="F187" s="69">
        <f t="shared" si="50"/>
        <v>0</v>
      </c>
      <c r="G187" s="69">
        <v>0</v>
      </c>
      <c r="H187" s="7">
        <v>0</v>
      </c>
      <c r="I187" s="7">
        <v>0</v>
      </c>
      <c r="J187" s="7">
        <v>0</v>
      </c>
      <c r="K187" s="7">
        <v>0</v>
      </c>
      <c r="L187" s="204"/>
      <c r="M187" s="203"/>
    </row>
    <row r="188" spans="1:13" ht="15" customHeight="1" x14ac:dyDescent="0.2">
      <c r="A188" s="215" t="s">
        <v>160</v>
      </c>
      <c r="B188" s="179" t="s">
        <v>226</v>
      </c>
      <c r="C188" s="209" t="s">
        <v>118</v>
      </c>
      <c r="D188" s="130" t="s">
        <v>2</v>
      </c>
      <c r="E188" s="7">
        <f>SUM(E189:E192)</f>
        <v>0</v>
      </c>
      <c r="F188" s="69">
        <f t="shared" ref="F188:K188" si="51">SUM(F189:F192)</f>
        <v>27777.78</v>
      </c>
      <c r="G188" s="69">
        <f t="shared" si="51"/>
        <v>0</v>
      </c>
      <c r="H188" s="7">
        <f t="shared" si="51"/>
        <v>27777.78</v>
      </c>
      <c r="I188" s="7">
        <f t="shared" si="51"/>
        <v>0</v>
      </c>
      <c r="J188" s="7">
        <f t="shared" si="51"/>
        <v>0</v>
      </c>
      <c r="K188" s="7">
        <f t="shared" si="51"/>
        <v>0</v>
      </c>
      <c r="L188" s="204"/>
      <c r="M188" s="203"/>
    </row>
    <row r="189" spans="1:13" ht="54" customHeight="1" x14ac:dyDescent="0.2">
      <c r="A189" s="216"/>
      <c r="B189" s="180"/>
      <c r="C189" s="210"/>
      <c r="D189" s="130" t="s">
        <v>1</v>
      </c>
      <c r="E189" s="7">
        <v>0</v>
      </c>
      <c r="F189" s="69">
        <f t="shared" ref="F189:F197" si="52">SUM(G189:K189)</f>
        <v>0</v>
      </c>
      <c r="G189" s="69">
        <v>0</v>
      </c>
      <c r="H189" s="7">
        <v>0</v>
      </c>
      <c r="I189" s="7">
        <v>0</v>
      </c>
      <c r="J189" s="7">
        <v>0</v>
      </c>
      <c r="K189" s="7">
        <v>0</v>
      </c>
      <c r="L189" s="204"/>
      <c r="M189" s="203"/>
    </row>
    <row r="190" spans="1:13" ht="34.5" customHeight="1" x14ac:dyDescent="0.2">
      <c r="A190" s="216"/>
      <c r="B190" s="180"/>
      <c r="C190" s="210"/>
      <c r="D190" s="130" t="s">
        <v>7</v>
      </c>
      <c r="E190" s="7">
        <v>0</v>
      </c>
      <c r="F190" s="69">
        <f t="shared" si="52"/>
        <v>27500</v>
      </c>
      <c r="G190" s="69">
        <v>0</v>
      </c>
      <c r="H190" s="7">
        <v>27500</v>
      </c>
      <c r="I190" s="7">
        <v>0</v>
      </c>
      <c r="J190" s="7">
        <v>0</v>
      </c>
      <c r="K190" s="7">
        <v>0</v>
      </c>
      <c r="L190" s="204"/>
      <c r="M190" s="203"/>
    </row>
    <row r="191" spans="1:13" ht="51.75" customHeight="1" x14ac:dyDescent="0.2">
      <c r="A191" s="216"/>
      <c r="B191" s="180"/>
      <c r="C191" s="210"/>
      <c r="D191" s="130" t="s">
        <v>16</v>
      </c>
      <c r="E191" s="7">
        <v>0</v>
      </c>
      <c r="F191" s="69">
        <f t="shared" si="52"/>
        <v>277.77999999999997</v>
      </c>
      <c r="G191" s="69">
        <v>0</v>
      </c>
      <c r="H191" s="7">
        <v>277.77999999999997</v>
      </c>
      <c r="I191" s="7">
        <v>0</v>
      </c>
      <c r="J191" s="7">
        <v>0</v>
      </c>
      <c r="K191" s="7">
        <v>0</v>
      </c>
      <c r="L191" s="204"/>
      <c r="M191" s="203"/>
    </row>
    <row r="192" spans="1:13" ht="40.5" customHeight="1" x14ac:dyDescent="0.2">
      <c r="A192" s="217"/>
      <c r="B192" s="181"/>
      <c r="C192" s="211"/>
      <c r="D192" s="130" t="s">
        <v>26</v>
      </c>
      <c r="E192" s="7">
        <v>0</v>
      </c>
      <c r="F192" s="69">
        <f t="shared" si="52"/>
        <v>0</v>
      </c>
      <c r="G192" s="69">
        <v>0</v>
      </c>
      <c r="H192" s="7">
        <v>0</v>
      </c>
      <c r="I192" s="7">
        <v>0</v>
      </c>
      <c r="J192" s="7">
        <v>0</v>
      </c>
      <c r="K192" s="7">
        <v>0</v>
      </c>
      <c r="L192" s="204"/>
      <c r="M192" s="203"/>
    </row>
    <row r="193" spans="1:13" ht="15" customHeight="1" x14ac:dyDescent="0.2">
      <c r="A193" s="215" t="s">
        <v>169</v>
      </c>
      <c r="B193" s="179" t="s">
        <v>227</v>
      </c>
      <c r="C193" s="209"/>
      <c r="D193" s="130" t="s">
        <v>2</v>
      </c>
      <c r="E193" s="7">
        <f>SUM(E194:E197)</f>
        <v>0</v>
      </c>
      <c r="F193" s="69">
        <f t="shared" si="52"/>
        <v>16407.02</v>
      </c>
      <c r="G193" s="69">
        <f t="shared" ref="G193:K193" si="53">SUM(G194:G197)</f>
        <v>16407.02</v>
      </c>
      <c r="H193" s="7">
        <f t="shared" si="53"/>
        <v>0</v>
      </c>
      <c r="I193" s="7">
        <f t="shared" si="53"/>
        <v>0</v>
      </c>
      <c r="J193" s="7">
        <f t="shared" si="53"/>
        <v>0</v>
      </c>
      <c r="K193" s="7">
        <f t="shared" si="53"/>
        <v>0</v>
      </c>
      <c r="L193" s="204"/>
      <c r="M193" s="203"/>
    </row>
    <row r="194" spans="1:13" ht="45" x14ac:dyDescent="0.2">
      <c r="A194" s="216"/>
      <c r="B194" s="180"/>
      <c r="C194" s="210"/>
      <c r="D194" s="130" t="s">
        <v>1</v>
      </c>
      <c r="E194" s="7">
        <v>0</v>
      </c>
      <c r="F194" s="69">
        <f t="shared" si="52"/>
        <v>0</v>
      </c>
      <c r="G194" s="70">
        <v>0</v>
      </c>
      <c r="H194" s="6">
        <v>0</v>
      </c>
      <c r="I194" s="6">
        <v>0</v>
      </c>
      <c r="J194" s="6">
        <v>0</v>
      </c>
      <c r="K194" s="6">
        <v>0</v>
      </c>
      <c r="L194" s="204"/>
      <c r="M194" s="203"/>
    </row>
    <row r="195" spans="1:13" ht="45" x14ac:dyDescent="0.2">
      <c r="A195" s="216"/>
      <c r="B195" s="180"/>
      <c r="C195" s="210"/>
      <c r="D195" s="130" t="s">
        <v>7</v>
      </c>
      <c r="E195" s="7">
        <v>0</v>
      </c>
      <c r="F195" s="69">
        <f t="shared" si="52"/>
        <v>16242.94</v>
      </c>
      <c r="G195" s="70">
        <v>16242.94</v>
      </c>
      <c r="H195" s="6">
        <v>0</v>
      </c>
      <c r="I195" s="6">
        <v>0</v>
      </c>
      <c r="J195" s="6">
        <v>0</v>
      </c>
      <c r="K195" s="6">
        <v>0</v>
      </c>
      <c r="L195" s="204"/>
      <c r="M195" s="203"/>
    </row>
    <row r="196" spans="1:13" ht="45" x14ac:dyDescent="0.2">
      <c r="A196" s="216"/>
      <c r="B196" s="180"/>
      <c r="C196" s="210"/>
      <c r="D196" s="130" t="s">
        <v>16</v>
      </c>
      <c r="E196" s="7">
        <v>0</v>
      </c>
      <c r="F196" s="69">
        <f t="shared" si="52"/>
        <v>164.08</v>
      </c>
      <c r="G196" s="70">
        <v>164.08</v>
      </c>
      <c r="H196" s="6">
        <v>0</v>
      </c>
      <c r="I196" s="6">
        <v>0</v>
      </c>
      <c r="J196" s="6">
        <v>0</v>
      </c>
      <c r="K196" s="6">
        <v>0</v>
      </c>
      <c r="L196" s="204"/>
      <c r="M196" s="203"/>
    </row>
    <row r="197" spans="1:13" ht="30" x14ac:dyDescent="0.2">
      <c r="A197" s="217"/>
      <c r="B197" s="181"/>
      <c r="C197" s="211"/>
      <c r="D197" s="130" t="s">
        <v>26</v>
      </c>
      <c r="E197" s="7">
        <v>0</v>
      </c>
      <c r="F197" s="69">
        <f t="shared" si="52"/>
        <v>0</v>
      </c>
      <c r="G197" s="70">
        <v>0</v>
      </c>
      <c r="H197" s="6">
        <v>0</v>
      </c>
      <c r="I197" s="6">
        <v>0</v>
      </c>
      <c r="J197" s="6">
        <v>0</v>
      </c>
      <c r="K197" s="6">
        <v>0</v>
      </c>
      <c r="L197" s="204"/>
      <c r="M197" s="203"/>
    </row>
    <row r="198" spans="1:13" ht="15" customHeight="1" x14ac:dyDescent="0.2">
      <c r="A198" s="215" t="s">
        <v>508</v>
      </c>
      <c r="B198" s="179" t="s">
        <v>228</v>
      </c>
      <c r="C198" s="209" t="s">
        <v>118</v>
      </c>
      <c r="D198" s="130" t="s">
        <v>2</v>
      </c>
      <c r="E198" s="7">
        <f>SUM(E199:E202)</f>
        <v>0</v>
      </c>
      <c r="F198" s="69">
        <f>SUM(F199:F202)</f>
        <v>0</v>
      </c>
      <c r="G198" s="69">
        <f t="shared" ref="G198:K198" si="54">SUM(G199:G202)</f>
        <v>0</v>
      </c>
      <c r="H198" s="7">
        <f t="shared" si="54"/>
        <v>0</v>
      </c>
      <c r="I198" s="7">
        <f t="shared" si="54"/>
        <v>0</v>
      </c>
      <c r="J198" s="7">
        <f t="shared" si="54"/>
        <v>0</v>
      </c>
      <c r="K198" s="7">
        <f t="shared" si="54"/>
        <v>0</v>
      </c>
      <c r="L198" s="204"/>
      <c r="M198" s="203"/>
    </row>
    <row r="199" spans="1:13" ht="54" customHeight="1" x14ac:dyDescent="0.2">
      <c r="A199" s="216"/>
      <c r="B199" s="180"/>
      <c r="C199" s="210"/>
      <c r="D199" s="130" t="s">
        <v>1</v>
      </c>
      <c r="E199" s="7">
        <v>0</v>
      </c>
      <c r="F199" s="69">
        <f t="shared" ref="F199" si="55">SUM(G199:K199)</f>
        <v>0</v>
      </c>
      <c r="G199" s="69">
        <v>0</v>
      </c>
      <c r="H199" s="7">
        <v>0</v>
      </c>
      <c r="I199" s="7">
        <v>0</v>
      </c>
      <c r="J199" s="7">
        <v>0</v>
      </c>
      <c r="K199" s="7">
        <v>0</v>
      </c>
      <c r="L199" s="204"/>
      <c r="M199" s="203"/>
    </row>
    <row r="200" spans="1:13" ht="45" customHeight="1" x14ac:dyDescent="0.2">
      <c r="A200" s="216"/>
      <c r="B200" s="180"/>
      <c r="C200" s="210"/>
      <c r="D200" s="130" t="s">
        <v>7</v>
      </c>
      <c r="E200" s="7">
        <v>0</v>
      </c>
      <c r="F200" s="69">
        <v>0</v>
      </c>
      <c r="G200" s="69">
        <v>0</v>
      </c>
      <c r="H200" s="7">
        <v>0</v>
      </c>
      <c r="I200" s="7">
        <v>0</v>
      </c>
      <c r="J200" s="7">
        <v>0</v>
      </c>
      <c r="K200" s="7">
        <v>0</v>
      </c>
      <c r="L200" s="204"/>
      <c r="M200" s="203"/>
    </row>
    <row r="201" spans="1:13" ht="54" customHeight="1" x14ac:dyDescent="0.2">
      <c r="A201" s="216"/>
      <c r="B201" s="180"/>
      <c r="C201" s="210"/>
      <c r="D201" s="130" t="s">
        <v>16</v>
      </c>
      <c r="E201" s="7">
        <v>0</v>
      </c>
      <c r="F201" s="69">
        <v>0</v>
      </c>
      <c r="G201" s="69">
        <v>0</v>
      </c>
      <c r="H201" s="7">
        <v>0</v>
      </c>
      <c r="I201" s="7">
        <v>0</v>
      </c>
      <c r="J201" s="7">
        <v>0</v>
      </c>
      <c r="K201" s="7">
        <v>0</v>
      </c>
      <c r="L201" s="204"/>
      <c r="M201" s="203"/>
    </row>
    <row r="202" spans="1:13" ht="34.5" customHeight="1" x14ac:dyDescent="0.2">
      <c r="A202" s="217"/>
      <c r="B202" s="181"/>
      <c r="C202" s="211"/>
      <c r="D202" s="130" t="s">
        <v>26</v>
      </c>
      <c r="E202" s="7">
        <v>0</v>
      </c>
      <c r="F202" s="69">
        <f t="shared" ref="F202" si="56">SUM(G202:K202)</f>
        <v>0</v>
      </c>
      <c r="G202" s="69">
        <v>0</v>
      </c>
      <c r="H202" s="7">
        <v>0</v>
      </c>
      <c r="I202" s="7">
        <v>0</v>
      </c>
      <c r="J202" s="7">
        <v>0</v>
      </c>
      <c r="K202" s="7">
        <v>0</v>
      </c>
      <c r="L202" s="204"/>
      <c r="M202" s="203"/>
    </row>
    <row r="203" spans="1:13" ht="15" customHeight="1" x14ac:dyDescent="0.2">
      <c r="A203" s="215" t="s">
        <v>173</v>
      </c>
      <c r="B203" s="179" t="s">
        <v>247</v>
      </c>
      <c r="C203" s="209" t="s">
        <v>118</v>
      </c>
      <c r="D203" s="130" t="s">
        <v>2</v>
      </c>
      <c r="E203" s="7">
        <f>SUM(E204:E207)</f>
        <v>0</v>
      </c>
      <c r="F203" s="69">
        <f>SUM(F204:F207)</f>
        <v>25820.760000000002</v>
      </c>
      <c r="G203" s="69">
        <f t="shared" ref="G203:K203" si="57">SUM(G204:G207)</f>
        <v>5820.76</v>
      </c>
      <c r="H203" s="7">
        <f t="shared" si="57"/>
        <v>20000</v>
      </c>
      <c r="I203" s="7">
        <f t="shared" si="57"/>
        <v>0</v>
      </c>
      <c r="J203" s="7">
        <f t="shared" si="57"/>
        <v>0</v>
      </c>
      <c r="K203" s="7">
        <f t="shared" si="57"/>
        <v>0</v>
      </c>
      <c r="L203" s="204"/>
      <c r="M203" s="203"/>
    </row>
    <row r="204" spans="1:13" ht="54" customHeight="1" x14ac:dyDescent="0.2">
      <c r="A204" s="216"/>
      <c r="B204" s="180"/>
      <c r="C204" s="210"/>
      <c r="D204" s="130" t="s">
        <v>1</v>
      </c>
      <c r="E204" s="7">
        <v>0</v>
      </c>
      <c r="F204" s="69">
        <f t="shared" ref="F204:F207" si="58">SUM(G204:K204)</f>
        <v>0</v>
      </c>
      <c r="G204" s="69">
        <v>0</v>
      </c>
      <c r="H204" s="7">
        <v>0</v>
      </c>
      <c r="I204" s="7">
        <v>0</v>
      </c>
      <c r="J204" s="7">
        <v>0</v>
      </c>
      <c r="K204" s="7">
        <v>0</v>
      </c>
      <c r="L204" s="204"/>
      <c r="M204" s="203"/>
    </row>
    <row r="205" spans="1:13" ht="45" customHeight="1" x14ac:dyDescent="0.2">
      <c r="A205" s="216"/>
      <c r="B205" s="180"/>
      <c r="C205" s="210"/>
      <c r="D205" s="130" t="s">
        <v>7</v>
      </c>
      <c r="E205" s="7">
        <v>0</v>
      </c>
      <c r="F205" s="69">
        <f t="shared" si="58"/>
        <v>9702</v>
      </c>
      <c r="G205" s="69">
        <v>3702</v>
      </c>
      <c r="H205" s="7">
        <v>6000</v>
      </c>
      <c r="I205" s="7">
        <v>0</v>
      </c>
      <c r="J205" s="7">
        <v>0</v>
      </c>
      <c r="K205" s="7">
        <v>0</v>
      </c>
      <c r="L205" s="204"/>
      <c r="M205" s="203"/>
    </row>
    <row r="206" spans="1:13" ht="54" customHeight="1" x14ac:dyDescent="0.2">
      <c r="A206" s="216"/>
      <c r="B206" s="180"/>
      <c r="C206" s="210"/>
      <c r="D206" s="130" t="s">
        <v>16</v>
      </c>
      <c r="E206" s="7">
        <v>0</v>
      </c>
      <c r="F206" s="69">
        <f t="shared" si="58"/>
        <v>16118.76</v>
      </c>
      <c r="G206" s="69">
        <v>2118.7600000000002</v>
      </c>
      <c r="H206" s="7">
        <v>14000</v>
      </c>
      <c r="I206" s="7">
        <v>0</v>
      </c>
      <c r="J206" s="7">
        <v>0</v>
      </c>
      <c r="K206" s="7">
        <v>0</v>
      </c>
      <c r="L206" s="204"/>
      <c r="M206" s="203"/>
    </row>
    <row r="207" spans="1:13" ht="34.5" customHeight="1" x14ac:dyDescent="0.2">
      <c r="A207" s="217"/>
      <c r="B207" s="181"/>
      <c r="C207" s="211"/>
      <c r="D207" s="130" t="s">
        <v>26</v>
      </c>
      <c r="E207" s="7">
        <v>0</v>
      </c>
      <c r="F207" s="69">
        <f t="shared" si="58"/>
        <v>0</v>
      </c>
      <c r="G207" s="69">
        <v>0</v>
      </c>
      <c r="H207" s="7">
        <v>0</v>
      </c>
      <c r="I207" s="7">
        <v>0</v>
      </c>
      <c r="J207" s="7">
        <v>0</v>
      </c>
      <c r="K207" s="7">
        <v>0</v>
      </c>
      <c r="L207" s="204"/>
      <c r="M207" s="203"/>
    </row>
    <row r="208" spans="1:13" ht="15" customHeight="1" x14ac:dyDescent="0.2">
      <c r="A208" s="215" t="s">
        <v>218</v>
      </c>
      <c r="B208" s="179" t="s">
        <v>433</v>
      </c>
      <c r="C208" s="209" t="s">
        <v>118</v>
      </c>
      <c r="D208" s="130" t="s">
        <v>2</v>
      </c>
      <c r="E208" s="7">
        <f>SUM(E209:E212)</f>
        <v>0</v>
      </c>
      <c r="F208" s="69">
        <f>SUM(F209:F212)</f>
        <v>40404.050000000003</v>
      </c>
      <c r="G208" s="69">
        <f t="shared" ref="G208:K208" si="59">SUM(G209:G212)</f>
        <v>0</v>
      </c>
      <c r="H208" s="7">
        <f t="shared" si="59"/>
        <v>0</v>
      </c>
      <c r="I208" s="7">
        <f t="shared" si="59"/>
        <v>40404.050000000003</v>
      </c>
      <c r="J208" s="7">
        <f t="shared" si="59"/>
        <v>0</v>
      </c>
      <c r="K208" s="7">
        <f t="shared" si="59"/>
        <v>0</v>
      </c>
      <c r="L208" s="204"/>
      <c r="M208" s="203"/>
    </row>
    <row r="209" spans="1:16" ht="54" customHeight="1" x14ac:dyDescent="0.2">
      <c r="A209" s="216"/>
      <c r="B209" s="180"/>
      <c r="C209" s="210"/>
      <c r="D209" s="130" t="s">
        <v>1</v>
      </c>
      <c r="E209" s="7">
        <v>0</v>
      </c>
      <c r="F209" s="69">
        <f t="shared" ref="F209:F212" si="60">SUM(G209:K209)</f>
        <v>0</v>
      </c>
      <c r="G209" s="69">
        <v>0</v>
      </c>
      <c r="H209" s="7">
        <v>0</v>
      </c>
      <c r="I209" s="7">
        <v>0</v>
      </c>
      <c r="J209" s="7">
        <v>0</v>
      </c>
      <c r="K209" s="7">
        <v>0</v>
      </c>
      <c r="L209" s="204"/>
      <c r="M209" s="203"/>
    </row>
    <row r="210" spans="1:16" ht="45" customHeight="1" x14ac:dyDescent="0.2">
      <c r="A210" s="216"/>
      <c r="B210" s="180"/>
      <c r="C210" s="210"/>
      <c r="D210" s="130" t="s">
        <v>7</v>
      </c>
      <c r="E210" s="7">
        <v>0</v>
      </c>
      <c r="F210" s="69">
        <f t="shared" si="60"/>
        <v>40000</v>
      </c>
      <c r="G210" s="69">
        <v>0</v>
      </c>
      <c r="H210" s="7">
        <v>0</v>
      </c>
      <c r="I210" s="7">
        <v>40000</v>
      </c>
      <c r="J210" s="7">
        <v>0</v>
      </c>
      <c r="K210" s="7">
        <v>0</v>
      </c>
      <c r="L210" s="204"/>
      <c r="M210" s="203"/>
    </row>
    <row r="211" spans="1:16" ht="54" customHeight="1" x14ac:dyDescent="0.2">
      <c r="A211" s="216"/>
      <c r="B211" s="180"/>
      <c r="C211" s="210"/>
      <c r="D211" s="130" t="s">
        <v>16</v>
      </c>
      <c r="E211" s="7">
        <v>0</v>
      </c>
      <c r="F211" s="69">
        <f t="shared" si="60"/>
        <v>404.05</v>
      </c>
      <c r="G211" s="69">
        <v>0</v>
      </c>
      <c r="H211" s="7">
        <v>0</v>
      </c>
      <c r="I211" s="7">
        <v>404.05</v>
      </c>
      <c r="J211" s="7">
        <v>0</v>
      </c>
      <c r="K211" s="7">
        <v>0</v>
      </c>
      <c r="L211" s="204"/>
      <c r="M211" s="203"/>
    </row>
    <row r="212" spans="1:16" ht="34.5" customHeight="1" x14ac:dyDescent="0.2">
      <c r="A212" s="217"/>
      <c r="B212" s="181"/>
      <c r="C212" s="211"/>
      <c r="D212" s="130" t="s">
        <v>26</v>
      </c>
      <c r="E212" s="7">
        <v>0</v>
      </c>
      <c r="F212" s="69">
        <f t="shared" si="60"/>
        <v>0</v>
      </c>
      <c r="G212" s="69">
        <v>0</v>
      </c>
      <c r="H212" s="7">
        <v>0</v>
      </c>
      <c r="I212" s="7">
        <v>0</v>
      </c>
      <c r="J212" s="7">
        <v>0</v>
      </c>
      <c r="K212" s="7">
        <v>0</v>
      </c>
      <c r="L212" s="204"/>
      <c r="M212" s="203"/>
    </row>
    <row r="213" spans="1:16" ht="15" customHeight="1" x14ac:dyDescent="0.2">
      <c r="A213" s="215" t="s">
        <v>245</v>
      </c>
      <c r="B213" s="179" t="s">
        <v>238</v>
      </c>
      <c r="C213" s="209" t="s">
        <v>118</v>
      </c>
      <c r="D213" s="130" t="s">
        <v>2</v>
      </c>
      <c r="E213" s="7">
        <f>SUM(E214:E217)</f>
        <v>0</v>
      </c>
      <c r="F213" s="69">
        <f>SUM(F214:F217)</f>
        <v>0</v>
      </c>
      <c r="G213" s="69">
        <f t="shared" ref="G213:K213" si="61">SUM(G214:G217)</f>
        <v>0</v>
      </c>
      <c r="H213" s="7">
        <f t="shared" si="61"/>
        <v>0</v>
      </c>
      <c r="I213" s="7">
        <f t="shared" si="61"/>
        <v>0</v>
      </c>
      <c r="J213" s="7">
        <f t="shared" si="61"/>
        <v>0</v>
      </c>
      <c r="K213" s="7">
        <f t="shared" si="61"/>
        <v>0</v>
      </c>
      <c r="L213" s="204"/>
      <c r="M213" s="203"/>
    </row>
    <row r="214" spans="1:16" ht="54" customHeight="1" x14ac:dyDescent="0.2">
      <c r="A214" s="216"/>
      <c r="B214" s="180"/>
      <c r="C214" s="210"/>
      <c r="D214" s="130" t="s">
        <v>1</v>
      </c>
      <c r="E214" s="7">
        <v>0</v>
      </c>
      <c r="F214" s="69">
        <f t="shared" ref="F214" si="62">SUM(G214:K214)</f>
        <v>0</v>
      </c>
      <c r="G214" s="69">
        <v>0</v>
      </c>
      <c r="H214" s="7">
        <v>0</v>
      </c>
      <c r="I214" s="7">
        <v>0</v>
      </c>
      <c r="J214" s="7">
        <v>0</v>
      </c>
      <c r="K214" s="7">
        <v>0</v>
      </c>
      <c r="L214" s="204"/>
      <c r="M214" s="203"/>
    </row>
    <row r="215" spans="1:16" ht="45" customHeight="1" x14ac:dyDescent="0.2">
      <c r="A215" s="216"/>
      <c r="B215" s="180"/>
      <c r="C215" s="210"/>
      <c r="D215" s="130" t="s">
        <v>7</v>
      </c>
      <c r="E215" s="7">
        <v>0</v>
      </c>
      <c r="F215" s="69">
        <v>0</v>
      </c>
      <c r="G215" s="69">
        <v>0</v>
      </c>
      <c r="H215" s="7">
        <v>0</v>
      </c>
      <c r="I215" s="7">
        <v>0</v>
      </c>
      <c r="J215" s="7">
        <v>0</v>
      </c>
      <c r="K215" s="7">
        <v>0</v>
      </c>
      <c r="L215" s="204"/>
      <c r="M215" s="203"/>
    </row>
    <row r="216" spans="1:16" ht="54" customHeight="1" x14ac:dyDescent="0.2">
      <c r="A216" s="216"/>
      <c r="B216" s="180"/>
      <c r="C216" s="210"/>
      <c r="D216" s="130" t="s">
        <v>16</v>
      </c>
      <c r="E216" s="7">
        <v>0</v>
      </c>
      <c r="F216" s="69">
        <v>0</v>
      </c>
      <c r="G216" s="69">
        <v>0</v>
      </c>
      <c r="H216" s="7">
        <v>0</v>
      </c>
      <c r="I216" s="7">
        <v>0</v>
      </c>
      <c r="J216" s="7">
        <v>0</v>
      </c>
      <c r="K216" s="7">
        <v>0</v>
      </c>
      <c r="L216" s="204"/>
      <c r="M216" s="203"/>
    </row>
    <row r="217" spans="1:16" ht="34.5" customHeight="1" x14ac:dyDescent="0.2">
      <c r="A217" s="217"/>
      <c r="B217" s="181"/>
      <c r="C217" s="211"/>
      <c r="D217" s="130" t="s">
        <v>26</v>
      </c>
      <c r="E217" s="7">
        <v>0</v>
      </c>
      <c r="F217" s="69">
        <f t="shared" ref="F217" si="63">SUM(G217:K217)</f>
        <v>0</v>
      </c>
      <c r="G217" s="69">
        <v>0</v>
      </c>
      <c r="H217" s="7">
        <v>0</v>
      </c>
      <c r="I217" s="7">
        <v>0</v>
      </c>
      <c r="J217" s="7">
        <v>0</v>
      </c>
      <c r="K217" s="7">
        <v>0</v>
      </c>
      <c r="L217" s="204"/>
      <c r="M217" s="203"/>
    </row>
    <row r="218" spans="1:16" ht="15" customHeight="1" x14ac:dyDescent="0.2">
      <c r="A218" s="253"/>
      <c r="B218" s="256" t="s">
        <v>127</v>
      </c>
      <c r="C218" s="257"/>
      <c r="D218" s="134" t="s">
        <v>2</v>
      </c>
      <c r="E218" s="16">
        <v>0</v>
      </c>
      <c r="F218" s="16">
        <f>F13+F143</f>
        <v>1654804.2560000001</v>
      </c>
      <c r="G218" s="16">
        <f>SUM(G219:G222)</f>
        <v>220759.53600000002</v>
      </c>
      <c r="H218" s="16">
        <f t="shared" ref="H218:K218" si="64">SUM(H219:H222)</f>
        <v>377571.32000000007</v>
      </c>
      <c r="I218" s="16">
        <f t="shared" si="64"/>
        <v>479375.99</v>
      </c>
      <c r="J218" s="16">
        <f t="shared" si="64"/>
        <v>460097.41</v>
      </c>
      <c r="K218" s="16">
        <f t="shared" si="64"/>
        <v>117000</v>
      </c>
      <c r="L218" s="262"/>
      <c r="M218" s="268"/>
    </row>
    <row r="219" spans="1:16" ht="45" x14ac:dyDescent="0.2">
      <c r="A219" s="254"/>
      <c r="B219" s="258"/>
      <c r="C219" s="259"/>
      <c r="D219" s="134" t="s">
        <v>1</v>
      </c>
      <c r="E219" s="16">
        <v>0</v>
      </c>
      <c r="F219" s="16">
        <f>F14+F144</f>
        <v>200778.01</v>
      </c>
      <c r="G219" s="16">
        <f t="shared" ref="G219:K222" si="65">G14+G144</f>
        <v>60558.01</v>
      </c>
      <c r="H219" s="16">
        <f t="shared" si="65"/>
        <v>0</v>
      </c>
      <c r="I219" s="16">
        <f t="shared" si="65"/>
        <v>0</v>
      </c>
      <c r="J219" s="16">
        <f t="shared" si="65"/>
        <v>140220</v>
      </c>
      <c r="K219" s="16">
        <f t="shared" si="65"/>
        <v>0</v>
      </c>
      <c r="L219" s="263"/>
      <c r="M219" s="269"/>
      <c r="P219" s="76"/>
    </row>
    <row r="220" spans="1:16" ht="60" x14ac:dyDescent="0.2">
      <c r="A220" s="254"/>
      <c r="B220" s="258"/>
      <c r="C220" s="259"/>
      <c r="D220" s="134" t="s">
        <v>7</v>
      </c>
      <c r="E220" s="16">
        <v>0</v>
      </c>
      <c r="F220" s="16">
        <f>F15+F145</f>
        <v>581879.78</v>
      </c>
      <c r="G220" s="16">
        <f t="shared" si="65"/>
        <v>84701.66</v>
      </c>
      <c r="H220" s="16">
        <f t="shared" si="65"/>
        <v>136138.52000000002</v>
      </c>
      <c r="I220" s="16">
        <f t="shared" si="65"/>
        <v>284669.93</v>
      </c>
      <c r="J220" s="16">
        <f t="shared" si="65"/>
        <v>76369.67</v>
      </c>
      <c r="K220" s="16">
        <f t="shared" si="65"/>
        <v>0</v>
      </c>
      <c r="L220" s="264"/>
      <c r="M220" s="270"/>
      <c r="N220" s="76"/>
      <c r="P220" s="75"/>
    </row>
    <row r="221" spans="1:16" ht="60" x14ac:dyDescent="0.2">
      <c r="A221" s="254"/>
      <c r="B221" s="258"/>
      <c r="C221" s="259"/>
      <c r="D221" s="134" t="s">
        <v>16</v>
      </c>
      <c r="E221" s="16">
        <v>0</v>
      </c>
      <c r="F221" s="16">
        <f>F16+F146</f>
        <v>872146.46600000001</v>
      </c>
      <c r="G221" s="16">
        <f t="shared" si="65"/>
        <v>75499.865999999995</v>
      </c>
      <c r="H221" s="16">
        <f t="shared" si="65"/>
        <v>241432.80000000002</v>
      </c>
      <c r="I221" s="16">
        <f t="shared" si="65"/>
        <v>194706.06</v>
      </c>
      <c r="J221" s="16">
        <f t="shared" si="65"/>
        <v>243507.74</v>
      </c>
      <c r="K221" s="16">
        <f t="shared" si="65"/>
        <v>117000</v>
      </c>
      <c r="L221" s="271"/>
      <c r="M221" s="225"/>
    </row>
    <row r="222" spans="1:16" ht="15" x14ac:dyDescent="0.2">
      <c r="A222" s="255"/>
      <c r="B222" s="260"/>
      <c r="C222" s="261"/>
      <c r="D222" s="134" t="s">
        <v>30</v>
      </c>
      <c r="E222" s="16">
        <v>0</v>
      </c>
      <c r="F222" s="16">
        <f>F17+F147</f>
        <v>0</v>
      </c>
      <c r="G222" s="16">
        <f t="shared" si="65"/>
        <v>0</v>
      </c>
      <c r="H222" s="16">
        <f t="shared" si="65"/>
        <v>0</v>
      </c>
      <c r="I222" s="16">
        <f t="shared" si="65"/>
        <v>0</v>
      </c>
      <c r="J222" s="16">
        <f t="shared" si="65"/>
        <v>0</v>
      </c>
      <c r="K222" s="16">
        <f t="shared" si="65"/>
        <v>0</v>
      </c>
      <c r="L222" s="271"/>
      <c r="M222" s="225"/>
    </row>
    <row r="223" spans="1:16" ht="15" customHeight="1" x14ac:dyDescent="0.2">
      <c r="A223" s="272" t="s">
        <v>126</v>
      </c>
      <c r="B223" s="273"/>
      <c r="C223" s="273"/>
      <c r="D223" s="273"/>
      <c r="E223" s="273"/>
      <c r="F223" s="273"/>
      <c r="G223" s="273"/>
      <c r="H223" s="273"/>
      <c r="I223" s="273"/>
      <c r="J223" s="273"/>
      <c r="K223" s="273"/>
      <c r="L223" s="273"/>
      <c r="M223" s="274"/>
    </row>
    <row r="224" spans="1:16" ht="15" customHeight="1" x14ac:dyDescent="0.2">
      <c r="A224" s="243" t="s">
        <v>6</v>
      </c>
      <c r="B224" s="218" t="s">
        <v>199</v>
      </c>
      <c r="C224" s="225" t="s">
        <v>118</v>
      </c>
      <c r="D224" s="134" t="s">
        <v>2</v>
      </c>
      <c r="E224" s="16">
        <v>0</v>
      </c>
      <c r="F224" s="133">
        <f>SUM(G224:K224)</f>
        <v>2811408.75</v>
      </c>
      <c r="G224" s="16">
        <f t="shared" ref="G224:K224" si="66">SUM(G225:G228)</f>
        <v>481469.85000000003</v>
      </c>
      <c r="H224" s="16">
        <f t="shared" si="66"/>
        <v>493693.3</v>
      </c>
      <c r="I224" s="16">
        <f t="shared" si="66"/>
        <v>622220</v>
      </c>
      <c r="J224" s="16">
        <f t="shared" si="66"/>
        <v>607012.80000000005</v>
      </c>
      <c r="K224" s="16">
        <f t="shared" si="66"/>
        <v>607012.80000000005</v>
      </c>
      <c r="L224" s="204" t="s">
        <v>33</v>
      </c>
      <c r="M224" s="265"/>
    </row>
    <row r="225" spans="1:17" ht="45" x14ac:dyDescent="0.2">
      <c r="A225" s="243"/>
      <c r="B225" s="218"/>
      <c r="C225" s="225"/>
      <c r="D225" s="134" t="s">
        <v>1</v>
      </c>
      <c r="E225" s="16">
        <v>0</v>
      </c>
      <c r="F225" s="16">
        <f>F235+F240+F290</f>
        <v>0</v>
      </c>
      <c r="G225" s="16">
        <f t="shared" ref="G225:H228" si="67">G230+G235+G240+G245+G250+G255+G285+G290+G295+G300+G305+G310+G315+G320+G325+G330+G335+G340</f>
        <v>0</v>
      </c>
      <c r="H225" s="16">
        <f t="shared" si="67"/>
        <v>0</v>
      </c>
      <c r="I225" s="16">
        <f>I230+I235+I240+I245+I250+I255+I260+I265+I270+I275+I280+I285+I290+I295+I300+I305+I310+I315+I320+I325+I330+I335+I340</f>
        <v>0</v>
      </c>
      <c r="J225" s="16">
        <f t="shared" ref="J225:K228" si="68">J230+J235+J240+J245+J250+J255+J260+J265+J270+J275+J285+J290+J295+J300+J305+J310+J315+J320+J325+J330+J335+J340</f>
        <v>0</v>
      </c>
      <c r="K225" s="16">
        <f t="shared" si="68"/>
        <v>0</v>
      </c>
      <c r="L225" s="204"/>
      <c r="M225" s="266"/>
    </row>
    <row r="226" spans="1:17" ht="48" customHeight="1" x14ac:dyDescent="0.2">
      <c r="A226" s="243"/>
      <c r="B226" s="218"/>
      <c r="C226" s="225"/>
      <c r="D226" s="134" t="s">
        <v>7</v>
      </c>
      <c r="E226" s="16">
        <v>0</v>
      </c>
      <c r="F226" s="16">
        <f>G226+H226+I226+J226+K226</f>
        <v>0</v>
      </c>
      <c r="G226" s="16">
        <f t="shared" si="67"/>
        <v>0</v>
      </c>
      <c r="H226" s="16">
        <f t="shared" si="67"/>
        <v>0</v>
      </c>
      <c r="I226" s="16">
        <f t="shared" ref="I226:I228" si="69">I231+I236+I241+I246+I251+I256+I261+I266+I271+I276+I281+I286+I291+I296+I301+I306+I311+I316+I321+I326+I331+I336+I341</f>
        <v>0</v>
      </c>
      <c r="J226" s="16">
        <f t="shared" si="68"/>
        <v>0</v>
      </c>
      <c r="K226" s="16">
        <f t="shared" si="68"/>
        <v>0</v>
      </c>
      <c r="L226" s="204"/>
      <c r="M226" s="266"/>
    </row>
    <row r="227" spans="1:17" ht="50.25" customHeight="1" x14ac:dyDescent="0.2">
      <c r="A227" s="243"/>
      <c r="B227" s="218"/>
      <c r="C227" s="225"/>
      <c r="D227" s="134" t="s">
        <v>16</v>
      </c>
      <c r="E227" s="16">
        <v>0</v>
      </c>
      <c r="F227" s="16">
        <f>G227+H227+I227+J227+K227</f>
        <v>2811408.75</v>
      </c>
      <c r="G227" s="16">
        <f t="shared" si="67"/>
        <v>481469.85000000003</v>
      </c>
      <c r="H227" s="16">
        <f t="shared" si="67"/>
        <v>493693.3</v>
      </c>
      <c r="I227" s="16">
        <f t="shared" si="69"/>
        <v>622220</v>
      </c>
      <c r="J227" s="16">
        <f t="shared" si="68"/>
        <v>607012.80000000005</v>
      </c>
      <c r="K227" s="16">
        <f t="shared" si="68"/>
        <v>607012.80000000005</v>
      </c>
      <c r="L227" s="204"/>
      <c r="M227" s="266"/>
      <c r="Q227" s="76"/>
    </row>
    <row r="228" spans="1:17" ht="22.5" customHeight="1" x14ac:dyDescent="0.2">
      <c r="A228" s="243"/>
      <c r="B228" s="218"/>
      <c r="C228" s="225"/>
      <c r="D228" s="134" t="s">
        <v>30</v>
      </c>
      <c r="E228" s="16">
        <v>0</v>
      </c>
      <c r="F228" s="16">
        <f>F238+F243+F293</f>
        <v>0</v>
      </c>
      <c r="G228" s="16">
        <f t="shared" si="67"/>
        <v>0</v>
      </c>
      <c r="H228" s="16">
        <f t="shared" si="67"/>
        <v>0</v>
      </c>
      <c r="I228" s="16">
        <f t="shared" si="69"/>
        <v>0</v>
      </c>
      <c r="J228" s="16">
        <f t="shared" si="68"/>
        <v>0</v>
      </c>
      <c r="K228" s="16">
        <f t="shared" si="68"/>
        <v>0</v>
      </c>
      <c r="L228" s="204"/>
      <c r="M228" s="267"/>
    </row>
    <row r="229" spans="1:17" ht="15" x14ac:dyDescent="0.2">
      <c r="A229" s="189" t="s">
        <v>12</v>
      </c>
      <c r="B229" s="179" t="s">
        <v>200</v>
      </c>
      <c r="C229" s="209"/>
      <c r="D229" s="130" t="s">
        <v>2</v>
      </c>
      <c r="E229" s="7">
        <f>SUM(E230:E233)</f>
        <v>288857.96999999997</v>
      </c>
      <c r="F229" s="7">
        <f t="shared" ref="F229:F296" si="70">SUM(G229:K229)</f>
        <v>515216.6</v>
      </c>
      <c r="G229" s="7">
        <f t="shared" ref="G229:K229" si="71">SUM(G230:G233)</f>
        <v>241801</v>
      </c>
      <c r="H229" s="7">
        <f t="shared" si="71"/>
        <v>273415.59999999998</v>
      </c>
      <c r="I229" s="7">
        <f t="shared" si="71"/>
        <v>0</v>
      </c>
      <c r="J229" s="7">
        <f t="shared" si="71"/>
        <v>0</v>
      </c>
      <c r="K229" s="7">
        <f t="shared" si="71"/>
        <v>0</v>
      </c>
      <c r="L229" s="206"/>
      <c r="M229" s="219" t="s">
        <v>335</v>
      </c>
    </row>
    <row r="230" spans="1:17" ht="45" x14ac:dyDescent="0.2">
      <c r="A230" s="190"/>
      <c r="B230" s="180"/>
      <c r="C230" s="210"/>
      <c r="D230" s="130" t="s">
        <v>1</v>
      </c>
      <c r="E230" s="7">
        <v>0</v>
      </c>
      <c r="F230" s="7">
        <f t="shared" si="70"/>
        <v>0</v>
      </c>
      <c r="G230" s="6">
        <v>0</v>
      </c>
      <c r="H230" s="6">
        <v>0</v>
      </c>
      <c r="I230" s="6">
        <v>0</v>
      </c>
      <c r="J230" s="6">
        <v>0</v>
      </c>
      <c r="K230" s="6">
        <v>0</v>
      </c>
      <c r="L230" s="207"/>
      <c r="M230" s="220"/>
      <c r="O230" s="75"/>
    </row>
    <row r="231" spans="1:17" ht="45" x14ac:dyDescent="0.2">
      <c r="A231" s="190"/>
      <c r="B231" s="180"/>
      <c r="C231" s="210"/>
      <c r="D231" s="130" t="s">
        <v>7</v>
      </c>
      <c r="E231" s="7">
        <v>0</v>
      </c>
      <c r="F231" s="7">
        <f t="shared" si="70"/>
        <v>0</v>
      </c>
      <c r="G231" s="6">
        <v>0</v>
      </c>
      <c r="H231" s="6">
        <v>0</v>
      </c>
      <c r="I231" s="6">
        <v>0</v>
      </c>
      <c r="J231" s="6">
        <v>0</v>
      </c>
      <c r="K231" s="6">
        <v>0</v>
      </c>
      <c r="L231" s="207"/>
      <c r="M231" s="220"/>
      <c r="O231" s="76"/>
    </row>
    <row r="232" spans="1:17" ht="45" x14ac:dyDescent="0.2">
      <c r="A232" s="190"/>
      <c r="B232" s="180"/>
      <c r="C232" s="210"/>
      <c r="D232" s="130" t="s">
        <v>16</v>
      </c>
      <c r="E232" s="7">
        <v>288857.96999999997</v>
      </c>
      <c r="F232" s="7">
        <f t="shared" si="70"/>
        <v>515216.6</v>
      </c>
      <c r="G232" s="6">
        <v>241801</v>
      </c>
      <c r="H232" s="6">
        <v>273415.59999999998</v>
      </c>
      <c r="I232" s="6">
        <v>0</v>
      </c>
      <c r="J232" s="6">
        <v>0</v>
      </c>
      <c r="K232" s="6">
        <v>0</v>
      </c>
      <c r="L232" s="207"/>
      <c r="M232" s="220"/>
      <c r="N232" s="75"/>
      <c r="O232" s="76"/>
      <c r="P232" s="76"/>
    </row>
    <row r="233" spans="1:17" ht="30" x14ac:dyDescent="0.2">
      <c r="A233" s="191"/>
      <c r="B233" s="181"/>
      <c r="C233" s="211"/>
      <c r="D233" s="130" t="s">
        <v>26</v>
      </c>
      <c r="E233" s="7">
        <v>0</v>
      </c>
      <c r="F233" s="7">
        <f t="shared" si="70"/>
        <v>0</v>
      </c>
      <c r="G233" s="6">
        <v>0</v>
      </c>
      <c r="H233" s="6">
        <v>0</v>
      </c>
      <c r="I233" s="6">
        <v>0</v>
      </c>
      <c r="J233" s="6">
        <v>0</v>
      </c>
      <c r="K233" s="6">
        <v>0</v>
      </c>
      <c r="L233" s="208"/>
      <c r="M233" s="221"/>
      <c r="P233" s="76"/>
    </row>
    <row r="234" spans="1:17" ht="15" x14ac:dyDescent="0.2">
      <c r="A234" s="189" t="s">
        <v>24</v>
      </c>
      <c r="B234" s="179" t="s">
        <v>201</v>
      </c>
      <c r="C234" s="209"/>
      <c r="D234" s="130" t="s">
        <v>2</v>
      </c>
      <c r="E234" s="7">
        <f>SUM(E235:E238)</f>
        <v>173000</v>
      </c>
      <c r="F234" s="69">
        <f t="shared" si="70"/>
        <v>362284.5</v>
      </c>
      <c r="G234" s="7">
        <f t="shared" ref="G234:K234" si="72">SUM(G235:G238)</f>
        <v>171015.5</v>
      </c>
      <c r="H234" s="7">
        <f t="shared" si="72"/>
        <v>191269</v>
      </c>
      <c r="I234" s="7">
        <f t="shared" si="72"/>
        <v>0</v>
      </c>
      <c r="J234" s="7">
        <f t="shared" si="72"/>
        <v>0</v>
      </c>
      <c r="K234" s="7">
        <f t="shared" si="72"/>
        <v>0</v>
      </c>
      <c r="L234" s="206"/>
      <c r="M234" s="209"/>
      <c r="O234" s="75"/>
      <c r="Q234" s="76"/>
    </row>
    <row r="235" spans="1:17" ht="45" x14ac:dyDescent="0.2">
      <c r="A235" s="190"/>
      <c r="B235" s="180"/>
      <c r="C235" s="210"/>
      <c r="D235" s="130" t="s">
        <v>1</v>
      </c>
      <c r="E235" s="7">
        <v>0</v>
      </c>
      <c r="F235" s="69">
        <f t="shared" si="70"/>
        <v>0</v>
      </c>
      <c r="G235" s="6">
        <v>0</v>
      </c>
      <c r="H235" s="6">
        <v>0</v>
      </c>
      <c r="I235" s="6">
        <v>0</v>
      </c>
      <c r="J235" s="6">
        <v>0</v>
      </c>
      <c r="K235" s="6">
        <v>0</v>
      </c>
      <c r="L235" s="207"/>
      <c r="M235" s="210"/>
      <c r="P235" s="75"/>
    </row>
    <row r="236" spans="1:17" ht="45" x14ac:dyDescent="0.2">
      <c r="A236" s="190"/>
      <c r="B236" s="180"/>
      <c r="C236" s="210"/>
      <c r="D236" s="130" t="s">
        <v>7</v>
      </c>
      <c r="E236" s="7">
        <v>0</v>
      </c>
      <c r="F236" s="69">
        <f t="shared" si="70"/>
        <v>0</v>
      </c>
      <c r="G236" s="6">
        <v>0</v>
      </c>
      <c r="H236" s="6">
        <v>0</v>
      </c>
      <c r="I236" s="6">
        <v>0</v>
      </c>
      <c r="J236" s="6">
        <v>0</v>
      </c>
      <c r="K236" s="6">
        <v>0</v>
      </c>
      <c r="L236" s="207"/>
      <c r="M236" s="210"/>
      <c r="N236" s="76"/>
    </row>
    <row r="237" spans="1:17" ht="45" x14ac:dyDescent="0.2">
      <c r="A237" s="190"/>
      <c r="B237" s="180"/>
      <c r="C237" s="210"/>
      <c r="D237" s="130" t="s">
        <v>16</v>
      </c>
      <c r="E237" s="7">
        <v>173000</v>
      </c>
      <c r="F237" s="69">
        <f t="shared" si="70"/>
        <v>362284.5</v>
      </c>
      <c r="G237" s="6">
        <v>171015.5</v>
      </c>
      <c r="H237" s="6">
        <v>191269</v>
      </c>
      <c r="I237" s="6">
        <v>0</v>
      </c>
      <c r="J237" s="6">
        <v>0</v>
      </c>
      <c r="K237" s="6">
        <v>0</v>
      </c>
      <c r="L237" s="207"/>
      <c r="M237" s="210"/>
      <c r="N237" s="75"/>
      <c r="O237" s="75"/>
    </row>
    <row r="238" spans="1:17" ht="30" x14ac:dyDescent="0.2">
      <c r="A238" s="191"/>
      <c r="B238" s="181"/>
      <c r="C238" s="211"/>
      <c r="D238" s="130" t="s">
        <v>26</v>
      </c>
      <c r="E238" s="7">
        <v>0</v>
      </c>
      <c r="F238" s="69">
        <f t="shared" si="70"/>
        <v>0</v>
      </c>
      <c r="G238" s="70">
        <v>0</v>
      </c>
      <c r="H238" s="6">
        <v>0</v>
      </c>
      <c r="I238" s="6">
        <v>0</v>
      </c>
      <c r="J238" s="6">
        <v>0</v>
      </c>
      <c r="K238" s="6">
        <v>0</v>
      </c>
      <c r="L238" s="208"/>
      <c r="M238" s="211"/>
    </row>
    <row r="239" spans="1:17" ht="15" customHeight="1" x14ac:dyDescent="0.2">
      <c r="A239" s="189" t="s">
        <v>509</v>
      </c>
      <c r="B239" s="179" t="s">
        <v>202</v>
      </c>
      <c r="C239" s="209" t="s">
        <v>118</v>
      </c>
      <c r="D239" s="130" t="s">
        <v>2</v>
      </c>
      <c r="E239" s="7">
        <f>SUM(E240:E243)</f>
        <v>0</v>
      </c>
      <c r="F239" s="69">
        <f t="shared" si="70"/>
        <v>29644.5</v>
      </c>
      <c r="G239" s="69">
        <f>SUM(G240:G243)</f>
        <v>15000</v>
      </c>
      <c r="H239" s="7">
        <f>SUM(H240:H243)</f>
        <v>14644.5</v>
      </c>
      <c r="I239" s="7">
        <f>SUM(I240:I243)</f>
        <v>0</v>
      </c>
      <c r="J239" s="7">
        <f>SUM(J240:J243)</f>
        <v>0</v>
      </c>
      <c r="K239" s="7">
        <f>SUM(K240:K243)</f>
        <v>0</v>
      </c>
      <c r="L239" s="204"/>
      <c r="M239" s="203"/>
    </row>
    <row r="240" spans="1:17" ht="54" customHeight="1" x14ac:dyDescent="0.2">
      <c r="A240" s="190"/>
      <c r="B240" s="180"/>
      <c r="C240" s="210"/>
      <c r="D240" s="130" t="s">
        <v>1</v>
      </c>
      <c r="E240" s="7">
        <v>0</v>
      </c>
      <c r="F240" s="69">
        <f t="shared" si="70"/>
        <v>0</v>
      </c>
      <c r="G240" s="70">
        <v>0</v>
      </c>
      <c r="H240" s="6">
        <v>0</v>
      </c>
      <c r="I240" s="6">
        <v>0</v>
      </c>
      <c r="J240" s="6">
        <v>0</v>
      </c>
      <c r="K240" s="6">
        <v>0</v>
      </c>
      <c r="L240" s="204"/>
      <c r="M240" s="203"/>
    </row>
    <row r="241" spans="1:16" ht="36.75" customHeight="1" x14ac:dyDescent="0.2">
      <c r="A241" s="190"/>
      <c r="B241" s="180"/>
      <c r="C241" s="210"/>
      <c r="D241" s="130" t="s">
        <v>7</v>
      </c>
      <c r="E241" s="7">
        <v>0</v>
      </c>
      <c r="F241" s="69">
        <f t="shared" si="70"/>
        <v>0</v>
      </c>
      <c r="G241" s="70">
        <v>0</v>
      </c>
      <c r="H241" s="6">
        <v>0</v>
      </c>
      <c r="I241" s="6">
        <v>0</v>
      </c>
      <c r="J241" s="6">
        <v>0</v>
      </c>
      <c r="K241" s="6">
        <v>0</v>
      </c>
      <c r="L241" s="204"/>
      <c r="M241" s="203"/>
    </row>
    <row r="242" spans="1:16" ht="47.25" customHeight="1" x14ac:dyDescent="0.2">
      <c r="A242" s="190"/>
      <c r="B242" s="180"/>
      <c r="C242" s="210"/>
      <c r="D242" s="130" t="s">
        <v>16</v>
      </c>
      <c r="E242" s="7">
        <v>0</v>
      </c>
      <c r="F242" s="69">
        <f t="shared" si="70"/>
        <v>29644.5</v>
      </c>
      <c r="G242" s="70">
        <v>15000</v>
      </c>
      <c r="H242" s="6">
        <v>14644.5</v>
      </c>
      <c r="I242" s="6">
        <v>0</v>
      </c>
      <c r="J242" s="6">
        <v>0</v>
      </c>
      <c r="K242" s="6">
        <v>0</v>
      </c>
      <c r="L242" s="204"/>
      <c r="M242" s="203"/>
    </row>
    <row r="243" spans="1:16" ht="34.5" customHeight="1" x14ac:dyDescent="0.2">
      <c r="A243" s="191"/>
      <c r="B243" s="181"/>
      <c r="C243" s="211"/>
      <c r="D243" s="130" t="s">
        <v>26</v>
      </c>
      <c r="E243" s="7">
        <v>0</v>
      </c>
      <c r="F243" s="69">
        <f t="shared" si="70"/>
        <v>0</v>
      </c>
      <c r="G243" s="70">
        <v>0</v>
      </c>
      <c r="H243" s="6">
        <v>0</v>
      </c>
      <c r="I243" s="6">
        <v>0</v>
      </c>
      <c r="J243" s="6">
        <v>0</v>
      </c>
      <c r="K243" s="6">
        <v>0</v>
      </c>
      <c r="L243" s="204"/>
      <c r="M243" s="203"/>
    </row>
    <row r="244" spans="1:16" ht="15" customHeight="1" x14ac:dyDescent="0.2">
      <c r="A244" s="189" t="s">
        <v>510</v>
      </c>
      <c r="B244" s="179" t="s">
        <v>263</v>
      </c>
      <c r="C244" s="209" t="s">
        <v>265</v>
      </c>
      <c r="D244" s="130" t="s">
        <v>2</v>
      </c>
      <c r="E244" s="7">
        <f>SUM(E245:E248)</f>
        <v>0</v>
      </c>
      <c r="F244" s="69">
        <f t="shared" si="70"/>
        <v>0</v>
      </c>
      <c r="G244" s="69">
        <f>SUM(G245:G248)</f>
        <v>0</v>
      </c>
      <c r="H244" s="7">
        <f>SUM(H245:H248)</f>
        <v>0</v>
      </c>
      <c r="I244" s="7">
        <f>SUM(I245:I248)</f>
        <v>0</v>
      </c>
      <c r="J244" s="7">
        <f>SUM(J245:J248)</f>
        <v>0</v>
      </c>
      <c r="K244" s="7">
        <f>SUM(K245:K248)</f>
        <v>0</v>
      </c>
      <c r="L244" s="204"/>
      <c r="M244" s="203"/>
    </row>
    <row r="245" spans="1:16" ht="54" customHeight="1" x14ac:dyDescent="0.2">
      <c r="A245" s="190"/>
      <c r="B245" s="180"/>
      <c r="C245" s="210"/>
      <c r="D245" s="130" t="s">
        <v>1</v>
      </c>
      <c r="E245" s="7">
        <v>0</v>
      </c>
      <c r="F245" s="69">
        <f t="shared" si="70"/>
        <v>0</v>
      </c>
      <c r="G245" s="70">
        <v>0</v>
      </c>
      <c r="H245" s="6">
        <v>0</v>
      </c>
      <c r="I245" s="6">
        <v>0</v>
      </c>
      <c r="J245" s="6">
        <v>0</v>
      </c>
      <c r="K245" s="6">
        <v>0</v>
      </c>
      <c r="L245" s="204"/>
      <c r="M245" s="203"/>
    </row>
    <row r="246" spans="1:16" ht="36.75" customHeight="1" x14ac:dyDescent="0.2">
      <c r="A246" s="190"/>
      <c r="B246" s="180"/>
      <c r="C246" s="210"/>
      <c r="D246" s="130" t="s">
        <v>7</v>
      </c>
      <c r="E246" s="7">
        <v>0</v>
      </c>
      <c r="F246" s="69">
        <f t="shared" si="70"/>
        <v>0</v>
      </c>
      <c r="G246" s="70">
        <v>0</v>
      </c>
      <c r="H246" s="6">
        <v>0</v>
      </c>
      <c r="I246" s="6">
        <v>0</v>
      </c>
      <c r="J246" s="6">
        <v>0</v>
      </c>
      <c r="K246" s="6">
        <v>0</v>
      </c>
      <c r="L246" s="204"/>
      <c r="M246" s="203"/>
    </row>
    <row r="247" spans="1:16" ht="47.25" customHeight="1" x14ac:dyDescent="0.2">
      <c r="A247" s="190"/>
      <c r="B247" s="180"/>
      <c r="C247" s="210"/>
      <c r="D247" s="130" t="s">
        <v>16</v>
      </c>
      <c r="E247" s="7">
        <v>0</v>
      </c>
      <c r="F247" s="69">
        <f t="shared" si="70"/>
        <v>0</v>
      </c>
      <c r="G247" s="70">
        <v>0</v>
      </c>
      <c r="H247" s="6">
        <v>0</v>
      </c>
      <c r="I247" s="6">
        <v>0</v>
      </c>
      <c r="J247" s="6">
        <v>0</v>
      </c>
      <c r="K247" s="6">
        <v>0</v>
      </c>
      <c r="L247" s="204"/>
      <c r="M247" s="203"/>
    </row>
    <row r="248" spans="1:16" ht="34.5" customHeight="1" x14ac:dyDescent="0.2">
      <c r="A248" s="191"/>
      <c r="B248" s="181"/>
      <c r="C248" s="211"/>
      <c r="D248" s="130" t="s">
        <v>26</v>
      </c>
      <c r="E248" s="7">
        <v>0</v>
      </c>
      <c r="F248" s="69">
        <f t="shared" si="70"/>
        <v>0</v>
      </c>
      <c r="G248" s="70">
        <v>0</v>
      </c>
      <c r="H248" s="6">
        <v>0</v>
      </c>
      <c r="I248" s="6">
        <v>0</v>
      </c>
      <c r="J248" s="6">
        <v>0</v>
      </c>
      <c r="K248" s="6">
        <v>0</v>
      </c>
      <c r="L248" s="204"/>
      <c r="M248" s="203"/>
    </row>
    <row r="249" spans="1:16" ht="15" customHeight="1" x14ac:dyDescent="0.2">
      <c r="A249" s="189" t="s">
        <v>444</v>
      </c>
      <c r="B249" s="179" t="s">
        <v>264</v>
      </c>
      <c r="C249" s="209" t="s">
        <v>265</v>
      </c>
      <c r="D249" s="130" t="s">
        <v>2</v>
      </c>
      <c r="E249" s="7">
        <f>SUM(E250:E253)</f>
        <v>0</v>
      </c>
      <c r="F249" s="69">
        <f t="shared" si="70"/>
        <v>0</v>
      </c>
      <c r="G249" s="69">
        <f>SUM(G250:G253)</f>
        <v>0</v>
      </c>
      <c r="H249" s="7">
        <f>SUM(H250:H253)</f>
        <v>0</v>
      </c>
      <c r="I249" s="7">
        <f>SUM(I250:I253)</f>
        <v>0</v>
      </c>
      <c r="J249" s="7">
        <f>SUM(J250:J253)</f>
        <v>0</v>
      </c>
      <c r="K249" s="7">
        <f>SUM(K250:K253)</f>
        <v>0</v>
      </c>
      <c r="L249" s="204"/>
      <c r="M249" s="203"/>
    </row>
    <row r="250" spans="1:16" ht="54" customHeight="1" x14ac:dyDescent="0.2">
      <c r="A250" s="190"/>
      <c r="B250" s="180"/>
      <c r="C250" s="210"/>
      <c r="D250" s="130" t="s">
        <v>1</v>
      </c>
      <c r="E250" s="7">
        <v>0</v>
      </c>
      <c r="F250" s="69">
        <f t="shared" si="70"/>
        <v>0</v>
      </c>
      <c r="G250" s="70">
        <v>0</v>
      </c>
      <c r="H250" s="6">
        <v>0</v>
      </c>
      <c r="I250" s="6">
        <v>0</v>
      </c>
      <c r="J250" s="6">
        <v>0</v>
      </c>
      <c r="K250" s="6">
        <v>0</v>
      </c>
      <c r="L250" s="204"/>
      <c r="M250" s="203"/>
    </row>
    <row r="251" spans="1:16" ht="36.75" customHeight="1" x14ac:dyDescent="0.2">
      <c r="A251" s="190"/>
      <c r="B251" s="180"/>
      <c r="C251" s="210"/>
      <c r="D251" s="130" t="s">
        <v>7</v>
      </c>
      <c r="E251" s="7">
        <v>0</v>
      </c>
      <c r="F251" s="69">
        <f t="shared" si="70"/>
        <v>0</v>
      </c>
      <c r="G251" s="70">
        <v>0</v>
      </c>
      <c r="H251" s="6">
        <v>0</v>
      </c>
      <c r="I251" s="6">
        <v>0</v>
      </c>
      <c r="J251" s="6">
        <v>0</v>
      </c>
      <c r="K251" s="6">
        <v>0</v>
      </c>
      <c r="L251" s="204"/>
      <c r="M251" s="203"/>
    </row>
    <row r="252" spans="1:16" ht="47.25" customHeight="1" x14ac:dyDescent="0.2">
      <c r="A252" s="190"/>
      <c r="B252" s="180"/>
      <c r="C252" s="210"/>
      <c r="D252" s="130" t="s">
        <v>16</v>
      </c>
      <c r="E252" s="7">
        <v>0</v>
      </c>
      <c r="F252" s="69">
        <f t="shared" si="70"/>
        <v>0</v>
      </c>
      <c r="G252" s="70">
        <v>0</v>
      </c>
      <c r="H252" s="6">
        <v>0</v>
      </c>
      <c r="I252" s="6">
        <v>0</v>
      </c>
      <c r="J252" s="6">
        <v>0</v>
      </c>
      <c r="K252" s="6">
        <v>0</v>
      </c>
      <c r="L252" s="204"/>
      <c r="M252" s="203"/>
    </row>
    <row r="253" spans="1:16" ht="34.5" customHeight="1" x14ac:dyDescent="0.2">
      <c r="A253" s="191"/>
      <c r="B253" s="181"/>
      <c r="C253" s="211"/>
      <c r="D253" s="130" t="s">
        <v>26</v>
      </c>
      <c r="E253" s="7">
        <v>0</v>
      </c>
      <c r="F253" s="69">
        <f t="shared" si="70"/>
        <v>0</v>
      </c>
      <c r="G253" s="70">
        <v>0</v>
      </c>
      <c r="H253" s="6">
        <v>0</v>
      </c>
      <c r="I253" s="6">
        <v>0</v>
      </c>
      <c r="J253" s="6">
        <v>0</v>
      </c>
      <c r="K253" s="6">
        <v>0</v>
      </c>
      <c r="L253" s="204"/>
      <c r="M253" s="203"/>
    </row>
    <row r="254" spans="1:16" ht="15" customHeight="1" x14ac:dyDescent="0.2">
      <c r="A254" s="189" t="s">
        <v>511</v>
      </c>
      <c r="B254" s="179" t="s">
        <v>266</v>
      </c>
      <c r="C254" s="209" t="s">
        <v>265</v>
      </c>
      <c r="D254" s="130" t="s">
        <v>2</v>
      </c>
      <c r="E254" s="7">
        <f>SUM(E255:E258)</f>
        <v>0</v>
      </c>
      <c r="F254" s="69">
        <f t="shared" si="70"/>
        <v>0</v>
      </c>
      <c r="G254" s="69">
        <f>SUM(G255:G258)</f>
        <v>0</v>
      </c>
      <c r="H254" s="7">
        <f>SUM(H255:H258)</f>
        <v>0</v>
      </c>
      <c r="I254" s="7">
        <f>SUM(I255:I258)</f>
        <v>0</v>
      </c>
      <c r="J254" s="7">
        <f>SUM(J255:J258)</f>
        <v>0</v>
      </c>
      <c r="K254" s="7">
        <f>SUM(K255:K258)</f>
        <v>0</v>
      </c>
      <c r="L254" s="204"/>
      <c r="M254" s="203"/>
      <c r="P254" s="75"/>
    </row>
    <row r="255" spans="1:16" ht="54" customHeight="1" x14ac:dyDescent="0.2">
      <c r="A255" s="190"/>
      <c r="B255" s="180"/>
      <c r="C255" s="210"/>
      <c r="D255" s="130" t="s">
        <v>1</v>
      </c>
      <c r="E255" s="7">
        <v>0</v>
      </c>
      <c r="F255" s="69">
        <f t="shared" si="70"/>
        <v>0</v>
      </c>
      <c r="G255" s="70">
        <v>0</v>
      </c>
      <c r="H255" s="6">
        <v>0</v>
      </c>
      <c r="I255" s="6">
        <v>0</v>
      </c>
      <c r="J255" s="6">
        <v>0</v>
      </c>
      <c r="K255" s="6">
        <v>0</v>
      </c>
      <c r="L255" s="204"/>
      <c r="M255" s="203"/>
    </row>
    <row r="256" spans="1:16" ht="36.75" customHeight="1" x14ac:dyDescent="0.2">
      <c r="A256" s="190"/>
      <c r="B256" s="180"/>
      <c r="C256" s="210"/>
      <c r="D256" s="130" t="s">
        <v>7</v>
      </c>
      <c r="E256" s="7">
        <v>0</v>
      </c>
      <c r="F256" s="69">
        <f t="shared" si="70"/>
        <v>0</v>
      </c>
      <c r="G256" s="70">
        <v>0</v>
      </c>
      <c r="H256" s="6">
        <v>0</v>
      </c>
      <c r="I256" s="6">
        <v>0</v>
      </c>
      <c r="J256" s="6">
        <v>0</v>
      </c>
      <c r="K256" s="6">
        <v>0</v>
      </c>
      <c r="L256" s="204"/>
      <c r="M256" s="203"/>
    </row>
    <row r="257" spans="1:15" ht="47.25" customHeight="1" x14ac:dyDescent="0.2">
      <c r="A257" s="190"/>
      <c r="B257" s="180"/>
      <c r="C257" s="210"/>
      <c r="D257" s="130" t="s">
        <v>16</v>
      </c>
      <c r="E257" s="7">
        <v>0</v>
      </c>
      <c r="F257" s="69">
        <f t="shared" si="70"/>
        <v>0</v>
      </c>
      <c r="G257" s="70">
        <v>0</v>
      </c>
      <c r="H257" s="6">
        <v>0</v>
      </c>
      <c r="I257" s="6">
        <v>0</v>
      </c>
      <c r="J257" s="6">
        <v>0</v>
      </c>
      <c r="K257" s="6">
        <v>0</v>
      </c>
      <c r="L257" s="204"/>
      <c r="M257" s="203"/>
    </row>
    <row r="258" spans="1:15" ht="34.5" customHeight="1" x14ac:dyDescent="0.2">
      <c r="A258" s="191"/>
      <c r="B258" s="181"/>
      <c r="C258" s="211"/>
      <c r="D258" s="130" t="s">
        <v>26</v>
      </c>
      <c r="E258" s="7">
        <v>0</v>
      </c>
      <c r="F258" s="69">
        <f t="shared" si="70"/>
        <v>0</v>
      </c>
      <c r="G258" s="70">
        <v>0</v>
      </c>
      <c r="H258" s="6">
        <v>0</v>
      </c>
      <c r="I258" s="6">
        <v>0</v>
      </c>
      <c r="J258" s="6">
        <v>0</v>
      </c>
      <c r="K258" s="6">
        <v>0</v>
      </c>
      <c r="L258" s="204"/>
      <c r="M258" s="203"/>
    </row>
    <row r="259" spans="1:15" ht="15" customHeight="1" x14ac:dyDescent="0.2">
      <c r="A259" s="189" t="s">
        <v>445</v>
      </c>
      <c r="B259" s="179" t="s">
        <v>483</v>
      </c>
      <c r="C259" s="209" t="s">
        <v>437</v>
      </c>
      <c r="D259" s="130" t="s">
        <v>2</v>
      </c>
      <c r="E259" s="7">
        <f>SUM(E260:E263)</f>
        <v>0</v>
      </c>
      <c r="F259" s="69">
        <f t="shared" si="70"/>
        <v>51374.700000000004</v>
      </c>
      <c r="G259" s="69">
        <f>SUM(G260:G263)</f>
        <v>0</v>
      </c>
      <c r="H259" s="7">
        <f>SUM(H260:H263)</f>
        <v>0</v>
      </c>
      <c r="I259" s="7">
        <f>SUM(I260:I263)</f>
        <v>17124.900000000001</v>
      </c>
      <c r="J259" s="7">
        <f>SUM(J260:J263)</f>
        <v>17124.900000000001</v>
      </c>
      <c r="K259" s="7">
        <f>SUM(K260:K263)</f>
        <v>17124.900000000001</v>
      </c>
      <c r="L259" s="204"/>
      <c r="M259" s="203"/>
    </row>
    <row r="260" spans="1:15" ht="54" customHeight="1" x14ac:dyDescent="0.2">
      <c r="A260" s="190"/>
      <c r="B260" s="180"/>
      <c r="C260" s="210"/>
      <c r="D260" s="130" t="s">
        <v>1</v>
      </c>
      <c r="E260" s="7">
        <v>0</v>
      </c>
      <c r="F260" s="69">
        <f t="shared" si="70"/>
        <v>0</v>
      </c>
      <c r="G260" s="70">
        <v>0</v>
      </c>
      <c r="H260" s="6">
        <v>0</v>
      </c>
      <c r="I260" s="6">
        <v>0</v>
      </c>
      <c r="J260" s="6">
        <v>0</v>
      </c>
      <c r="K260" s="6">
        <v>0</v>
      </c>
      <c r="L260" s="204"/>
      <c r="M260" s="203"/>
    </row>
    <row r="261" spans="1:15" ht="48" customHeight="1" x14ac:dyDescent="0.2">
      <c r="A261" s="190"/>
      <c r="B261" s="180"/>
      <c r="C261" s="210"/>
      <c r="D261" s="130" t="s">
        <v>7</v>
      </c>
      <c r="E261" s="7">
        <v>0</v>
      </c>
      <c r="F261" s="69">
        <f t="shared" si="70"/>
        <v>0</v>
      </c>
      <c r="G261" s="70">
        <v>0</v>
      </c>
      <c r="H261" s="6">
        <v>0</v>
      </c>
      <c r="I261" s="6">
        <v>0</v>
      </c>
      <c r="J261" s="6">
        <v>0</v>
      </c>
      <c r="K261" s="6">
        <v>0</v>
      </c>
      <c r="L261" s="204"/>
      <c r="M261" s="203"/>
    </row>
    <row r="262" spans="1:15" ht="47.25" customHeight="1" x14ac:dyDescent="0.2">
      <c r="A262" s="190"/>
      <c r="B262" s="180"/>
      <c r="C262" s="210"/>
      <c r="D262" s="130" t="s">
        <v>16</v>
      </c>
      <c r="E262" s="7">
        <v>0</v>
      </c>
      <c r="F262" s="69">
        <f t="shared" si="70"/>
        <v>51374.700000000004</v>
      </c>
      <c r="G262" s="70">
        <v>0</v>
      </c>
      <c r="H262" s="6">
        <v>0</v>
      </c>
      <c r="I262" s="6">
        <v>17124.900000000001</v>
      </c>
      <c r="J262" s="6">
        <v>17124.900000000001</v>
      </c>
      <c r="K262" s="6">
        <v>17124.900000000001</v>
      </c>
      <c r="L262" s="204"/>
      <c r="M262" s="203"/>
    </row>
    <row r="263" spans="1:15" ht="34.5" customHeight="1" x14ac:dyDescent="0.2">
      <c r="A263" s="191"/>
      <c r="B263" s="181"/>
      <c r="C263" s="211"/>
      <c r="D263" s="130" t="s">
        <v>26</v>
      </c>
      <c r="E263" s="7">
        <v>0</v>
      </c>
      <c r="F263" s="69">
        <f t="shared" si="70"/>
        <v>0</v>
      </c>
      <c r="G263" s="70">
        <v>0</v>
      </c>
      <c r="H263" s="6">
        <v>0</v>
      </c>
      <c r="I263" s="6">
        <v>0</v>
      </c>
      <c r="J263" s="6">
        <v>0</v>
      </c>
      <c r="K263" s="6">
        <v>0</v>
      </c>
      <c r="L263" s="204"/>
      <c r="M263" s="203"/>
    </row>
    <row r="264" spans="1:15" ht="15" customHeight="1" x14ac:dyDescent="0.2">
      <c r="A264" s="189" t="s">
        <v>256</v>
      </c>
      <c r="B264" s="179" t="s">
        <v>488</v>
      </c>
      <c r="C264" s="209" t="s">
        <v>437</v>
      </c>
      <c r="D264" s="130" t="s">
        <v>2</v>
      </c>
      <c r="E264" s="7">
        <f>SUM(E265:E268)</f>
        <v>0</v>
      </c>
      <c r="F264" s="69">
        <f t="shared" si="70"/>
        <v>25250</v>
      </c>
      <c r="G264" s="69">
        <f>SUM(G265:G268)</f>
        <v>0</v>
      </c>
      <c r="H264" s="7">
        <f>SUM(H265:H268)</f>
        <v>0</v>
      </c>
      <c r="I264" s="7">
        <f>SUM(I265:I268)</f>
        <v>25250</v>
      </c>
      <c r="J264" s="7">
        <f>SUM(J265:J268)</f>
        <v>0</v>
      </c>
      <c r="K264" s="7">
        <f>SUM(K265:K268)</f>
        <v>0</v>
      </c>
      <c r="L264" s="204"/>
      <c r="M264" s="203"/>
    </row>
    <row r="265" spans="1:15" ht="54" customHeight="1" x14ac:dyDescent="0.2">
      <c r="A265" s="190"/>
      <c r="B265" s="180"/>
      <c r="C265" s="210"/>
      <c r="D265" s="130" t="s">
        <v>1</v>
      </c>
      <c r="E265" s="7">
        <v>0</v>
      </c>
      <c r="F265" s="69">
        <f t="shared" si="70"/>
        <v>0</v>
      </c>
      <c r="G265" s="70">
        <v>0</v>
      </c>
      <c r="H265" s="6">
        <v>0</v>
      </c>
      <c r="I265" s="6">
        <v>0</v>
      </c>
      <c r="J265" s="6">
        <v>0</v>
      </c>
      <c r="K265" s="6">
        <v>0</v>
      </c>
      <c r="L265" s="204"/>
      <c r="M265" s="203"/>
    </row>
    <row r="266" spans="1:15" ht="48" customHeight="1" x14ac:dyDescent="0.2">
      <c r="A266" s="190"/>
      <c r="B266" s="180"/>
      <c r="C266" s="210"/>
      <c r="D266" s="130" t="s">
        <v>7</v>
      </c>
      <c r="E266" s="7">
        <v>0</v>
      </c>
      <c r="F266" s="69">
        <f t="shared" si="70"/>
        <v>0</v>
      </c>
      <c r="G266" s="70">
        <v>0</v>
      </c>
      <c r="H266" s="6">
        <v>0</v>
      </c>
      <c r="I266" s="6">
        <v>0</v>
      </c>
      <c r="J266" s="6">
        <v>0</v>
      </c>
      <c r="K266" s="6">
        <v>0</v>
      </c>
      <c r="L266" s="204"/>
      <c r="M266" s="203"/>
    </row>
    <row r="267" spans="1:15" ht="47.25" customHeight="1" x14ac:dyDescent="0.2">
      <c r="A267" s="190"/>
      <c r="B267" s="180"/>
      <c r="C267" s="210"/>
      <c r="D267" s="130" t="s">
        <v>16</v>
      </c>
      <c r="E267" s="7">
        <v>0</v>
      </c>
      <c r="F267" s="69">
        <f t="shared" si="70"/>
        <v>25250</v>
      </c>
      <c r="G267" s="70">
        <v>0</v>
      </c>
      <c r="H267" s="6">
        <v>0</v>
      </c>
      <c r="I267" s="99">
        <v>25250</v>
      </c>
      <c r="J267" s="6">
        <v>0</v>
      </c>
      <c r="K267" s="6">
        <v>0</v>
      </c>
      <c r="L267" s="204"/>
      <c r="M267" s="203"/>
    </row>
    <row r="268" spans="1:15" ht="34.5" customHeight="1" x14ac:dyDescent="0.2">
      <c r="A268" s="191"/>
      <c r="B268" s="181"/>
      <c r="C268" s="211"/>
      <c r="D268" s="130" t="s">
        <v>26</v>
      </c>
      <c r="E268" s="7">
        <v>0</v>
      </c>
      <c r="F268" s="69">
        <f t="shared" si="70"/>
        <v>0</v>
      </c>
      <c r="G268" s="70">
        <v>0</v>
      </c>
      <c r="H268" s="6">
        <v>0</v>
      </c>
      <c r="I268" s="6">
        <v>0</v>
      </c>
      <c r="J268" s="6">
        <v>0</v>
      </c>
      <c r="K268" s="6">
        <v>0</v>
      </c>
      <c r="L268" s="204"/>
      <c r="M268" s="203"/>
    </row>
    <row r="269" spans="1:15" ht="15" customHeight="1" x14ac:dyDescent="0.2">
      <c r="A269" s="189" t="s">
        <v>512</v>
      </c>
      <c r="B269" s="179" t="s">
        <v>438</v>
      </c>
      <c r="C269" s="209" t="s">
        <v>437</v>
      </c>
      <c r="D269" s="130" t="s">
        <v>2</v>
      </c>
      <c r="E269" s="7">
        <f>SUM(E270:E273)</f>
        <v>0</v>
      </c>
      <c r="F269" s="69">
        <f t="shared" si="70"/>
        <v>1052786.3999999999</v>
      </c>
      <c r="G269" s="69">
        <f>SUM(G270:G273)</f>
        <v>0</v>
      </c>
      <c r="H269" s="7">
        <f>SUM(H270:H273)</f>
        <v>0</v>
      </c>
      <c r="I269" s="7">
        <f>SUM(I270:I273)</f>
        <v>339233.6</v>
      </c>
      <c r="J269" s="7">
        <f>SUM(J270:J273)</f>
        <v>356776.4</v>
      </c>
      <c r="K269" s="7">
        <f>SUM(K270:K273)</f>
        <v>356776.4</v>
      </c>
      <c r="L269" s="204"/>
      <c r="M269" s="203"/>
    </row>
    <row r="270" spans="1:15" ht="54" customHeight="1" x14ac:dyDescent="0.2">
      <c r="A270" s="190"/>
      <c r="B270" s="180"/>
      <c r="C270" s="210"/>
      <c r="D270" s="130" t="s">
        <v>1</v>
      </c>
      <c r="E270" s="7">
        <v>0</v>
      </c>
      <c r="F270" s="69">
        <f t="shared" si="70"/>
        <v>0</v>
      </c>
      <c r="G270" s="70">
        <v>0</v>
      </c>
      <c r="H270" s="6">
        <v>0</v>
      </c>
      <c r="I270" s="6">
        <v>0</v>
      </c>
      <c r="J270" s="6">
        <v>0</v>
      </c>
      <c r="K270" s="6">
        <v>0</v>
      </c>
      <c r="L270" s="204"/>
      <c r="M270" s="203"/>
    </row>
    <row r="271" spans="1:15" ht="48" customHeight="1" x14ac:dyDescent="0.2">
      <c r="A271" s="190"/>
      <c r="B271" s="180"/>
      <c r="C271" s="210"/>
      <c r="D271" s="130" t="s">
        <v>7</v>
      </c>
      <c r="E271" s="7">
        <v>0</v>
      </c>
      <c r="F271" s="69">
        <f t="shared" si="70"/>
        <v>0</v>
      </c>
      <c r="G271" s="70">
        <v>0</v>
      </c>
      <c r="H271" s="6">
        <v>0</v>
      </c>
      <c r="I271" s="6">
        <v>0</v>
      </c>
      <c r="J271" s="6">
        <v>0</v>
      </c>
      <c r="K271" s="6">
        <v>0</v>
      </c>
      <c r="L271" s="204"/>
      <c r="M271" s="203"/>
    </row>
    <row r="272" spans="1:15" ht="47.25" customHeight="1" x14ac:dyDescent="0.2">
      <c r="A272" s="190"/>
      <c r="B272" s="180"/>
      <c r="C272" s="210"/>
      <c r="D272" s="130" t="s">
        <v>16</v>
      </c>
      <c r="E272" s="7">
        <v>0</v>
      </c>
      <c r="F272" s="69">
        <f t="shared" si="70"/>
        <v>1052786.3999999999</v>
      </c>
      <c r="G272" s="70">
        <v>0</v>
      </c>
      <c r="H272" s="6">
        <v>0</v>
      </c>
      <c r="I272" s="99">
        <v>339233.6</v>
      </c>
      <c r="J272" s="6">
        <v>356776.4</v>
      </c>
      <c r="K272" s="6">
        <v>356776.4</v>
      </c>
      <c r="L272" s="204"/>
      <c r="M272" s="203"/>
      <c r="O272" s="75"/>
    </row>
    <row r="273" spans="1:13" ht="34.5" customHeight="1" x14ac:dyDescent="0.2">
      <c r="A273" s="191"/>
      <c r="B273" s="181"/>
      <c r="C273" s="211"/>
      <c r="D273" s="130" t="s">
        <v>26</v>
      </c>
      <c r="E273" s="7">
        <v>0</v>
      </c>
      <c r="F273" s="69">
        <f t="shared" si="70"/>
        <v>0</v>
      </c>
      <c r="G273" s="70">
        <v>0</v>
      </c>
      <c r="H273" s="6">
        <v>0</v>
      </c>
      <c r="I273" s="6">
        <v>0</v>
      </c>
      <c r="J273" s="6">
        <v>0</v>
      </c>
      <c r="K273" s="6">
        <v>0</v>
      </c>
      <c r="L273" s="204"/>
      <c r="M273" s="203"/>
    </row>
    <row r="274" spans="1:13" ht="15" customHeight="1" x14ac:dyDescent="0.2">
      <c r="A274" s="189" t="s">
        <v>513</v>
      </c>
      <c r="B274" s="179" t="s">
        <v>439</v>
      </c>
      <c r="C274" s="209" t="s">
        <v>437</v>
      </c>
      <c r="D274" s="130" t="s">
        <v>2</v>
      </c>
      <c r="E274" s="7">
        <f>SUM(E275:E278)</f>
        <v>0</v>
      </c>
      <c r="F274" s="69">
        <f t="shared" ref="F274:F278" si="73">SUM(G274:K274)</f>
        <v>649800</v>
      </c>
      <c r="G274" s="69">
        <f>SUM(G275:G278)</f>
        <v>0</v>
      </c>
      <c r="H274" s="7">
        <f>SUM(H275:H278)</f>
        <v>0</v>
      </c>
      <c r="I274" s="7">
        <f>SUM(I275:I278)</f>
        <v>207600</v>
      </c>
      <c r="J274" s="7">
        <f>SUM(J275:J278)</f>
        <v>221100</v>
      </c>
      <c r="K274" s="7">
        <f>SUM(K275:K278)</f>
        <v>221100</v>
      </c>
      <c r="L274" s="204"/>
      <c r="M274" s="203"/>
    </row>
    <row r="275" spans="1:13" ht="54" customHeight="1" x14ac:dyDescent="0.2">
      <c r="A275" s="190"/>
      <c r="B275" s="180"/>
      <c r="C275" s="210"/>
      <c r="D275" s="130" t="s">
        <v>1</v>
      </c>
      <c r="E275" s="7">
        <v>0</v>
      </c>
      <c r="F275" s="69">
        <f t="shared" si="73"/>
        <v>0</v>
      </c>
      <c r="G275" s="70">
        <v>0</v>
      </c>
      <c r="H275" s="6">
        <v>0</v>
      </c>
      <c r="I275" s="6">
        <v>0</v>
      </c>
      <c r="J275" s="6">
        <v>0</v>
      </c>
      <c r="K275" s="6">
        <v>0</v>
      </c>
      <c r="L275" s="204"/>
      <c r="M275" s="203"/>
    </row>
    <row r="276" spans="1:13" ht="48" customHeight="1" x14ac:dyDescent="0.2">
      <c r="A276" s="190"/>
      <c r="B276" s="180"/>
      <c r="C276" s="210"/>
      <c r="D276" s="130" t="s">
        <v>7</v>
      </c>
      <c r="E276" s="7">
        <v>0</v>
      </c>
      <c r="F276" s="69">
        <f t="shared" si="73"/>
        <v>0</v>
      </c>
      <c r="G276" s="70">
        <v>0</v>
      </c>
      <c r="H276" s="6">
        <v>0</v>
      </c>
      <c r="I276" s="6">
        <v>0</v>
      </c>
      <c r="J276" s="6">
        <v>0</v>
      </c>
      <c r="K276" s="6">
        <v>0</v>
      </c>
      <c r="L276" s="204"/>
      <c r="M276" s="203"/>
    </row>
    <row r="277" spans="1:13" ht="47.25" customHeight="1" x14ac:dyDescent="0.2">
      <c r="A277" s="190"/>
      <c r="B277" s="180"/>
      <c r="C277" s="210"/>
      <c r="D277" s="130" t="s">
        <v>16</v>
      </c>
      <c r="E277" s="7">
        <v>0</v>
      </c>
      <c r="F277" s="69">
        <f t="shared" si="73"/>
        <v>649800</v>
      </c>
      <c r="G277" s="70">
        <v>0</v>
      </c>
      <c r="H277" s="6">
        <v>0</v>
      </c>
      <c r="I277" s="99">
        <v>207600</v>
      </c>
      <c r="J277" s="6">
        <v>221100</v>
      </c>
      <c r="K277" s="6">
        <v>221100</v>
      </c>
      <c r="L277" s="204"/>
      <c r="M277" s="203"/>
    </row>
    <row r="278" spans="1:13" ht="34.5" customHeight="1" x14ac:dyDescent="0.2">
      <c r="A278" s="191"/>
      <c r="B278" s="181"/>
      <c r="C278" s="211"/>
      <c r="D278" s="130" t="s">
        <v>26</v>
      </c>
      <c r="E278" s="7">
        <v>0</v>
      </c>
      <c r="F278" s="69">
        <f t="shared" si="73"/>
        <v>0</v>
      </c>
      <c r="G278" s="70">
        <v>0</v>
      </c>
      <c r="H278" s="6">
        <v>0</v>
      </c>
      <c r="I278" s="6">
        <v>0</v>
      </c>
      <c r="J278" s="6">
        <v>0</v>
      </c>
      <c r="K278" s="6">
        <v>0</v>
      </c>
      <c r="L278" s="204"/>
      <c r="M278" s="203"/>
    </row>
    <row r="279" spans="1:13" ht="15" customHeight="1" x14ac:dyDescent="0.2">
      <c r="A279" s="226" t="s">
        <v>514</v>
      </c>
      <c r="B279" s="174" t="s">
        <v>507</v>
      </c>
      <c r="C279" s="233" t="s">
        <v>437</v>
      </c>
      <c r="D279" s="142" t="s">
        <v>2</v>
      </c>
      <c r="E279" s="100">
        <f>SUM(E280:E283)</f>
        <v>0</v>
      </c>
      <c r="F279" s="143">
        <f t="shared" ref="F279:F283" si="74">SUM(G279:K279)</f>
        <v>20000</v>
      </c>
      <c r="G279" s="143">
        <f>SUM(G280:G283)</f>
        <v>0</v>
      </c>
      <c r="H279" s="100">
        <f>SUM(H280:H283)</f>
        <v>0</v>
      </c>
      <c r="I279" s="100">
        <f>SUM(I280:I283)</f>
        <v>20000</v>
      </c>
      <c r="J279" s="100">
        <f>SUM(J280:J283)</f>
        <v>0</v>
      </c>
      <c r="K279" s="100">
        <f>SUM(K280:K283)</f>
        <v>0</v>
      </c>
      <c r="L279" s="236"/>
      <c r="M279" s="237"/>
    </row>
    <row r="280" spans="1:13" ht="54" customHeight="1" x14ac:dyDescent="0.2">
      <c r="A280" s="227"/>
      <c r="B280" s="175"/>
      <c r="C280" s="234"/>
      <c r="D280" s="142" t="s">
        <v>1</v>
      </c>
      <c r="E280" s="100">
        <v>0</v>
      </c>
      <c r="F280" s="143">
        <f t="shared" si="74"/>
        <v>0</v>
      </c>
      <c r="G280" s="144">
        <v>0</v>
      </c>
      <c r="H280" s="99">
        <v>0</v>
      </c>
      <c r="I280" s="99">
        <v>0</v>
      </c>
      <c r="J280" s="99">
        <v>0</v>
      </c>
      <c r="K280" s="99">
        <v>0</v>
      </c>
      <c r="L280" s="236"/>
      <c r="M280" s="237"/>
    </row>
    <row r="281" spans="1:13" ht="48" customHeight="1" x14ac:dyDescent="0.2">
      <c r="A281" s="227"/>
      <c r="B281" s="175"/>
      <c r="C281" s="234"/>
      <c r="D281" s="142" t="s">
        <v>7</v>
      </c>
      <c r="E281" s="100">
        <v>0</v>
      </c>
      <c r="F281" s="143">
        <f t="shared" si="74"/>
        <v>0</v>
      </c>
      <c r="G281" s="144">
        <v>0</v>
      </c>
      <c r="H281" s="99">
        <v>0</v>
      </c>
      <c r="I281" s="99">
        <v>0</v>
      </c>
      <c r="J281" s="99">
        <v>0</v>
      </c>
      <c r="K281" s="99">
        <v>0</v>
      </c>
      <c r="L281" s="236"/>
      <c r="M281" s="237"/>
    </row>
    <row r="282" spans="1:13" ht="47.25" customHeight="1" x14ac:dyDescent="0.2">
      <c r="A282" s="227"/>
      <c r="B282" s="175"/>
      <c r="C282" s="234"/>
      <c r="D282" s="142" t="s">
        <v>16</v>
      </c>
      <c r="E282" s="100">
        <v>0</v>
      </c>
      <c r="F282" s="143">
        <f t="shared" si="74"/>
        <v>20000</v>
      </c>
      <c r="G282" s="144">
        <v>0</v>
      </c>
      <c r="H282" s="99">
        <v>0</v>
      </c>
      <c r="I282" s="99">
        <v>20000</v>
      </c>
      <c r="J282" s="99">
        <v>0</v>
      </c>
      <c r="K282" s="99">
        <v>0</v>
      </c>
      <c r="L282" s="236"/>
      <c r="M282" s="237"/>
    </row>
    <row r="283" spans="1:13" ht="34.5" customHeight="1" x14ac:dyDescent="0.2">
      <c r="A283" s="228"/>
      <c r="B283" s="176"/>
      <c r="C283" s="235"/>
      <c r="D283" s="142" t="s">
        <v>26</v>
      </c>
      <c r="E283" s="100">
        <v>0</v>
      </c>
      <c r="F283" s="143">
        <f t="shared" si="74"/>
        <v>0</v>
      </c>
      <c r="G283" s="144">
        <v>0</v>
      </c>
      <c r="H283" s="99">
        <v>0</v>
      </c>
      <c r="I283" s="99">
        <v>0</v>
      </c>
      <c r="J283" s="99">
        <v>0</v>
      </c>
      <c r="K283" s="99">
        <v>0</v>
      </c>
      <c r="L283" s="236"/>
      <c r="M283" s="237"/>
    </row>
    <row r="284" spans="1:13" ht="15" x14ac:dyDescent="0.2">
      <c r="A284" s="189" t="s">
        <v>515</v>
      </c>
      <c r="B284" s="179" t="s">
        <v>229</v>
      </c>
      <c r="C284" s="209"/>
      <c r="D284" s="130" t="s">
        <v>2</v>
      </c>
      <c r="E284" s="7">
        <f>SUM(E285:E288)</f>
        <v>0</v>
      </c>
      <c r="F284" s="69">
        <f t="shared" si="70"/>
        <v>5213</v>
      </c>
      <c r="G284" s="69">
        <f t="shared" ref="G284:K284" si="75">SUM(G285:G288)</f>
        <v>5213</v>
      </c>
      <c r="H284" s="7">
        <f t="shared" si="75"/>
        <v>0</v>
      </c>
      <c r="I284" s="7">
        <f t="shared" si="75"/>
        <v>0</v>
      </c>
      <c r="J284" s="7">
        <f t="shared" si="75"/>
        <v>0</v>
      </c>
      <c r="K284" s="7">
        <f t="shared" si="75"/>
        <v>0</v>
      </c>
      <c r="L284" s="206"/>
      <c r="M284" s="209"/>
    </row>
    <row r="285" spans="1:13" ht="45" x14ac:dyDescent="0.2">
      <c r="A285" s="190"/>
      <c r="B285" s="180"/>
      <c r="C285" s="210"/>
      <c r="D285" s="130" t="s">
        <v>1</v>
      </c>
      <c r="E285" s="7">
        <v>0</v>
      </c>
      <c r="F285" s="69">
        <f t="shared" si="70"/>
        <v>0</v>
      </c>
      <c r="G285" s="70">
        <v>0</v>
      </c>
      <c r="H285" s="6">
        <v>0</v>
      </c>
      <c r="I285" s="6">
        <v>0</v>
      </c>
      <c r="J285" s="6">
        <v>0</v>
      </c>
      <c r="K285" s="6">
        <v>0</v>
      </c>
      <c r="L285" s="207"/>
      <c r="M285" s="210"/>
    </row>
    <row r="286" spans="1:13" ht="45" x14ac:dyDescent="0.2">
      <c r="A286" s="190"/>
      <c r="B286" s="180"/>
      <c r="C286" s="210"/>
      <c r="D286" s="130" t="s">
        <v>7</v>
      </c>
      <c r="E286" s="7">
        <v>0</v>
      </c>
      <c r="F286" s="69">
        <f t="shared" si="70"/>
        <v>0</v>
      </c>
      <c r="G286" s="70">
        <v>0</v>
      </c>
      <c r="H286" s="6">
        <v>0</v>
      </c>
      <c r="I286" s="6">
        <v>0</v>
      </c>
      <c r="J286" s="6">
        <v>0</v>
      </c>
      <c r="K286" s="6">
        <v>0</v>
      </c>
      <c r="L286" s="207"/>
      <c r="M286" s="210"/>
    </row>
    <row r="287" spans="1:13" ht="45" x14ac:dyDescent="0.2">
      <c r="A287" s="190"/>
      <c r="B287" s="180"/>
      <c r="C287" s="210"/>
      <c r="D287" s="130" t="s">
        <v>16</v>
      </c>
      <c r="E287" s="7">
        <v>0</v>
      </c>
      <c r="F287" s="69">
        <f t="shared" si="70"/>
        <v>5213</v>
      </c>
      <c r="G287" s="70">
        <v>5213</v>
      </c>
      <c r="H287" s="6">
        <v>0</v>
      </c>
      <c r="I287" s="6">
        <v>0</v>
      </c>
      <c r="J287" s="6">
        <v>0</v>
      </c>
      <c r="K287" s="6">
        <v>0</v>
      </c>
      <c r="L287" s="207"/>
      <c r="M287" s="210"/>
    </row>
    <row r="288" spans="1:13" ht="30" x14ac:dyDescent="0.2">
      <c r="A288" s="191"/>
      <c r="B288" s="181"/>
      <c r="C288" s="211"/>
      <c r="D288" s="130" t="s">
        <v>26</v>
      </c>
      <c r="E288" s="7">
        <v>0</v>
      </c>
      <c r="F288" s="69">
        <f t="shared" si="70"/>
        <v>0</v>
      </c>
      <c r="G288" s="70">
        <v>0</v>
      </c>
      <c r="H288" s="6">
        <v>0</v>
      </c>
      <c r="I288" s="6">
        <v>0</v>
      </c>
      <c r="J288" s="6">
        <v>0</v>
      </c>
      <c r="K288" s="6">
        <v>0</v>
      </c>
      <c r="L288" s="208"/>
      <c r="M288" s="211"/>
    </row>
    <row r="289" spans="1:15" ht="15" customHeight="1" x14ac:dyDescent="0.2">
      <c r="A289" s="189" t="s">
        <v>516</v>
      </c>
      <c r="B289" s="179" t="s">
        <v>230</v>
      </c>
      <c r="C289" s="209" t="s">
        <v>118</v>
      </c>
      <c r="D289" s="130" t="s">
        <v>2</v>
      </c>
      <c r="E289" s="7">
        <f>SUM(E290:E293)</f>
        <v>0</v>
      </c>
      <c r="F289" s="69">
        <f t="shared" si="70"/>
        <v>57174.9</v>
      </c>
      <c r="G289" s="69">
        <f t="shared" ref="G289:K289" si="76">SUM(G290:G293)</f>
        <v>10450</v>
      </c>
      <c r="H289" s="7">
        <f t="shared" si="76"/>
        <v>10690.4</v>
      </c>
      <c r="I289" s="7">
        <f t="shared" si="76"/>
        <v>12011.5</v>
      </c>
      <c r="J289" s="7">
        <f t="shared" si="76"/>
        <v>12011.5</v>
      </c>
      <c r="K289" s="7">
        <f t="shared" si="76"/>
        <v>12011.5</v>
      </c>
      <c r="L289" s="204"/>
      <c r="M289" s="203"/>
    </row>
    <row r="290" spans="1:15" ht="54" customHeight="1" x14ac:dyDescent="0.2">
      <c r="A290" s="190"/>
      <c r="B290" s="180"/>
      <c r="C290" s="210"/>
      <c r="D290" s="130" t="s">
        <v>1</v>
      </c>
      <c r="E290" s="7">
        <v>0</v>
      </c>
      <c r="F290" s="69">
        <f t="shared" si="70"/>
        <v>0</v>
      </c>
      <c r="G290" s="69">
        <v>0</v>
      </c>
      <c r="H290" s="7">
        <v>0</v>
      </c>
      <c r="I290" s="7">
        <v>0</v>
      </c>
      <c r="J290" s="7">
        <v>0</v>
      </c>
      <c r="K290" s="7">
        <v>0</v>
      </c>
      <c r="L290" s="204"/>
      <c r="M290" s="203"/>
    </row>
    <row r="291" spans="1:15" ht="39.75" customHeight="1" x14ac:dyDescent="0.2">
      <c r="A291" s="190"/>
      <c r="B291" s="180"/>
      <c r="C291" s="210"/>
      <c r="D291" s="130" t="s">
        <v>7</v>
      </c>
      <c r="E291" s="7">
        <v>0</v>
      </c>
      <c r="F291" s="69">
        <f t="shared" si="70"/>
        <v>0</v>
      </c>
      <c r="G291" s="69">
        <v>0</v>
      </c>
      <c r="H291" s="7">
        <v>0</v>
      </c>
      <c r="I291" s="7">
        <v>0</v>
      </c>
      <c r="J291" s="7">
        <v>0</v>
      </c>
      <c r="K291" s="7">
        <v>0</v>
      </c>
      <c r="L291" s="204"/>
      <c r="M291" s="203"/>
    </row>
    <row r="292" spans="1:15" ht="50.25" customHeight="1" x14ac:dyDescent="0.2">
      <c r="A292" s="190"/>
      <c r="B292" s="180"/>
      <c r="C292" s="210"/>
      <c r="D292" s="130" t="s">
        <v>16</v>
      </c>
      <c r="E292" s="7">
        <v>0</v>
      </c>
      <c r="F292" s="69">
        <f t="shared" si="70"/>
        <v>57174.9</v>
      </c>
      <c r="G292" s="69">
        <v>10450</v>
      </c>
      <c r="H292" s="7">
        <v>10690.4</v>
      </c>
      <c r="I292" s="7">
        <v>12011.5</v>
      </c>
      <c r="J292" s="7">
        <v>12011.5</v>
      </c>
      <c r="K292" s="7">
        <v>12011.5</v>
      </c>
      <c r="L292" s="204"/>
      <c r="M292" s="203"/>
      <c r="O292" s="75"/>
    </row>
    <row r="293" spans="1:15" ht="39" customHeight="1" x14ac:dyDescent="0.2">
      <c r="A293" s="191"/>
      <c r="B293" s="181"/>
      <c r="C293" s="211"/>
      <c r="D293" s="130" t="s">
        <v>26</v>
      </c>
      <c r="E293" s="7">
        <v>0</v>
      </c>
      <c r="F293" s="69">
        <f t="shared" si="70"/>
        <v>0</v>
      </c>
      <c r="G293" s="69">
        <v>0</v>
      </c>
      <c r="H293" s="7">
        <v>0</v>
      </c>
      <c r="I293" s="7">
        <v>0</v>
      </c>
      <c r="J293" s="7">
        <v>0</v>
      </c>
      <c r="K293" s="7">
        <v>0</v>
      </c>
      <c r="L293" s="204"/>
      <c r="M293" s="203"/>
    </row>
    <row r="294" spans="1:15" ht="15" customHeight="1" x14ac:dyDescent="0.2">
      <c r="A294" s="189" t="s">
        <v>517</v>
      </c>
      <c r="B294" s="179" t="s">
        <v>231</v>
      </c>
      <c r="C294" s="209" t="s">
        <v>118</v>
      </c>
      <c r="D294" s="130" t="s">
        <v>2</v>
      </c>
      <c r="E294" s="7">
        <f>SUM(E295:E298)</f>
        <v>0</v>
      </c>
      <c r="F294" s="69">
        <f t="shared" si="70"/>
        <v>0</v>
      </c>
      <c r="G294" s="69">
        <f t="shared" ref="G294:K294" si="77">SUM(G295:G298)</f>
        <v>0</v>
      </c>
      <c r="H294" s="7">
        <f t="shared" si="77"/>
        <v>0</v>
      </c>
      <c r="I294" s="7">
        <f t="shared" si="77"/>
        <v>0</v>
      </c>
      <c r="J294" s="7">
        <f t="shared" si="77"/>
        <v>0</v>
      </c>
      <c r="K294" s="7">
        <f t="shared" si="77"/>
        <v>0</v>
      </c>
      <c r="L294" s="204"/>
      <c r="M294" s="203"/>
    </row>
    <row r="295" spans="1:15" ht="51.75" customHeight="1" x14ac:dyDescent="0.2">
      <c r="A295" s="190"/>
      <c r="B295" s="180"/>
      <c r="C295" s="210"/>
      <c r="D295" s="130" t="s">
        <v>1</v>
      </c>
      <c r="E295" s="7">
        <v>0</v>
      </c>
      <c r="F295" s="69">
        <f t="shared" si="70"/>
        <v>0</v>
      </c>
      <c r="G295" s="69">
        <v>0</v>
      </c>
      <c r="H295" s="7">
        <v>0</v>
      </c>
      <c r="I295" s="7">
        <v>0</v>
      </c>
      <c r="J295" s="7">
        <v>0</v>
      </c>
      <c r="K295" s="7">
        <v>0</v>
      </c>
      <c r="L295" s="204"/>
      <c r="M295" s="203"/>
    </row>
    <row r="296" spans="1:15" ht="39" customHeight="1" x14ac:dyDescent="0.2">
      <c r="A296" s="190"/>
      <c r="B296" s="180"/>
      <c r="C296" s="210"/>
      <c r="D296" s="130" t="s">
        <v>7</v>
      </c>
      <c r="E296" s="7">
        <v>0</v>
      </c>
      <c r="F296" s="69">
        <f t="shared" si="70"/>
        <v>0</v>
      </c>
      <c r="G296" s="69">
        <v>0</v>
      </c>
      <c r="H296" s="7">
        <v>0</v>
      </c>
      <c r="I296" s="7">
        <v>0</v>
      </c>
      <c r="J296" s="7">
        <v>0</v>
      </c>
      <c r="K296" s="7">
        <v>0</v>
      </c>
      <c r="L296" s="204"/>
      <c r="M296" s="203"/>
    </row>
    <row r="297" spans="1:15" ht="52.5" customHeight="1" x14ac:dyDescent="0.2">
      <c r="A297" s="190"/>
      <c r="B297" s="180"/>
      <c r="C297" s="210"/>
      <c r="D297" s="130" t="s">
        <v>16</v>
      </c>
      <c r="E297" s="7">
        <v>0</v>
      </c>
      <c r="F297" s="69">
        <f t="shared" ref="F297:F348" si="78">SUM(G297:K297)</f>
        <v>0</v>
      </c>
      <c r="G297" s="69">
        <v>0</v>
      </c>
      <c r="H297" s="7">
        <v>0</v>
      </c>
      <c r="I297" s="7">
        <v>0</v>
      </c>
      <c r="J297" s="7">
        <v>0</v>
      </c>
      <c r="K297" s="7">
        <v>0</v>
      </c>
      <c r="L297" s="204"/>
      <c r="M297" s="203"/>
    </row>
    <row r="298" spans="1:15" ht="40.5" customHeight="1" x14ac:dyDescent="0.2">
      <c r="A298" s="191"/>
      <c r="B298" s="181"/>
      <c r="C298" s="211"/>
      <c r="D298" s="130" t="s">
        <v>26</v>
      </c>
      <c r="E298" s="7">
        <v>0</v>
      </c>
      <c r="F298" s="69">
        <f t="shared" si="78"/>
        <v>0</v>
      </c>
      <c r="G298" s="69">
        <v>0</v>
      </c>
      <c r="H298" s="7">
        <v>0</v>
      </c>
      <c r="I298" s="7">
        <v>0</v>
      </c>
      <c r="J298" s="7">
        <v>0</v>
      </c>
      <c r="K298" s="7">
        <v>0</v>
      </c>
      <c r="L298" s="204"/>
      <c r="M298" s="203"/>
    </row>
    <row r="299" spans="1:15" ht="15" customHeight="1" x14ac:dyDescent="0.2">
      <c r="A299" s="189" t="s">
        <v>518</v>
      </c>
      <c r="B299" s="179" t="s">
        <v>232</v>
      </c>
      <c r="C299" s="209" t="s">
        <v>118</v>
      </c>
      <c r="D299" s="130" t="s">
        <v>2</v>
      </c>
      <c r="E299" s="7">
        <f>SUM(E300:E303)</f>
        <v>0</v>
      </c>
      <c r="F299" s="69">
        <f t="shared" si="78"/>
        <v>4750</v>
      </c>
      <c r="G299" s="69">
        <f t="shared" ref="G299:K299" si="79">SUM(G300:G303)</f>
        <v>4750</v>
      </c>
      <c r="H299" s="7">
        <f t="shared" si="79"/>
        <v>0</v>
      </c>
      <c r="I299" s="7">
        <f t="shared" si="79"/>
        <v>0</v>
      </c>
      <c r="J299" s="7">
        <f t="shared" si="79"/>
        <v>0</v>
      </c>
      <c r="K299" s="7">
        <f t="shared" si="79"/>
        <v>0</v>
      </c>
      <c r="L299" s="204"/>
      <c r="M299" s="203"/>
    </row>
    <row r="300" spans="1:15" ht="54" customHeight="1" x14ac:dyDescent="0.2">
      <c r="A300" s="190"/>
      <c r="B300" s="180"/>
      <c r="C300" s="210"/>
      <c r="D300" s="130" t="s">
        <v>1</v>
      </c>
      <c r="E300" s="7">
        <v>0</v>
      </c>
      <c r="F300" s="69">
        <f t="shared" si="78"/>
        <v>0</v>
      </c>
      <c r="G300" s="69">
        <v>0</v>
      </c>
      <c r="H300" s="7">
        <v>0</v>
      </c>
      <c r="I300" s="7">
        <v>0</v>
      </c>
      <c r="J300" s="7">
        <v>0</v>
      </c>
      <c r="K300" s="7">
        <v>0</v>
      </c>
      <c r="L300" s="204"/>
      <c r="M300" s="203"/>
    </row>
    <row r="301" spans="1:15" ht="39" customHeight="1" x14ac:dyDescent="0.2">
      <c r="A301" s="190"/>
      <c r="B301" s="180"/>
      <c r="C301" s="210"/>
      <c r="D301" s="130" t="s">
        <v>7</v>
      </c>
      <c r="E301" s="7">
        <v>0</v>
      </c>
      <c r="F301" s="69">
        <f t="shared" si="78"/>
        <v>0</v>
      </c>
      <c r="G301" s="69">
        <v>0</v>
      </c>
      <c r="H301" s="7">
        <v>0</v>
      </c>
      <c r="I301" s="7">
        <v>0</v>
      </c>
      <c r="J301" s="7">
        <v>0</v>
      </c>
      <c r="K301" s="7">
        <v>0</v>
      </c>
      <c r="L301" s="204"/>
      <c r="M301" s="203"/>
    </row>
    <row r="302" spans="1:15" ht="47.25" customHeight="1" x14ac:dyDescent="0.2">
      <c r="A302" s="190"/>
      <c r="B302" s="180"/>
      <c r="C302" s="210"/>
      <c r="D302" s="130" t="s">
        <v>16</v>
      </c>
      <c r="E302" s="7">
        <v>0</v>
      </c>
      <c r="F302" s="69">
        <f t="shared" si="78"/>
        <v>4750</v>
      </c>
      <c r="G302" s="69">
        <v>4750</v>
      </c>
      <c r="H302" s="7">
        <v>0</v>
      </c>
      <c r="I302" s="7">
        <v>0</v>
      </c>
      <c r="J302" s="7">
        <v>0</v>
      </c>
      <c r="K302" s="7">
        <v>0</v>
      </c>
      <c r="L302" s="204"/>
      <c r="M302" s="203"/>
    </row>
    <row r="303" spans="1:15" ht="34.5" customHeight="1" x14ac:dyDescent="0.2">
      <c r="A303" s="191"/>
      <c r="B303" s="181"/>
      <c r="C303" s="211"/>
      <c r="D303" s="130" t="s">
        <v>26</v>
      </c>
      <c r="E303" s="7">
        <v>0</v>
      </c>
      <c r="F303" s="69">
        <f t="shared" si="78"/>
        <v>0</v>
      </c>
      <c r="G303" s="69">
        <v>0</v>
      </c>
      <c r="H303" s="7">
        <v>0</v>
      </c>
      <c r="I303" s="7">
        <v>0</v>
      </c>
      <c r="J303" s="7">
        <v>0</v>
      </c>
      <c r="K303" s="7">
        <v>0</v>
      </c>
      <c r="L303" s="204"/>
      <c r="M303" s="203"/>
    </row>
    <row r="304" spans="1:15" ht="15" customHeight="1" x14ac:dyDescent="0.2">
      <c r="A304" s="189" t="s">
        <v>519</v>
      </c>
      <c r="B304" s="179" t="s">
        <v>233</v>
      </c>
      <c r="C304" s="209">
        <v>2020</v>
      </c>
      <c r="D304" s="130" t="s">
        <v>2</v>
      </c>
      <c r="E304" s="7">
        <f>SUM(E305:E308)</f>
        <v>0</v>
      </c>
      <c r="F304" s="69">
        <f t="shared" si="78"/>
        <v>3861</v>
      </c>
      <c r="G304" s="69">
        <f t="shared" ref="G304:K304" si="80">SUM(G305:G308)</f>
        <v>3861</v>
      </c>
      <c r="H304" s="7">
        <f t="shared" si="80"/>
        <v>0</v>
      </c>
      <c r="I304" s="7">
        <f t="shared" si="80"/>
        <v>0</v>
      </c>
      <c r="J304" s="7">
        <f t="shared" si="80"/>
        <v>0</v>
      </c>
      <c r="K304" s="7">
        <f t="shared" si="80"/>
        <v>0</v>
      </c>
      <c r="L304" s="204"/>
      <c r="M304" s="203"/>
    </row>
    <row r="305" spans="1:15" ht="51.75" customHeight="1" x14ac:dyDescent="0.2">
      <c r="A305" s="190"/>
      <c r="B305" s="180"/>
      <c r="C305" s="210"/>
      <c r="D305" s="130" t="s">
        <v>1</v>
      </c>
      <c r="E305" s="7">
        <v>0</v>
      </c>
      <c r="F305" s="69">
        <f t="shared" si="78"/>
        <v>0</v>
      </c>
      <c r="G305" s="69">
        <v>0</v>
      </c>
      <c r="H305" s="7">
        <v>0</v>
      </c>
      <c r="I305" s="7">
        <v>0</v>
      </c>
      <c r="J305" s="7">
        <v>0</v>
      </c>
      <c r="K305" s="7">
        <v>0</v>
      </c>
      <c r="L305" s="204"/>
      <c r="M305" s="203"/>
    </row>
    <row r="306" spans="1:15" ht="39" customHeight="1" x14ac:dyDescent="0.2">
      <c r="A306" s="190"/>
      <c r="B306" s="180"/>
      <c r="C306" s="210"/>
      <c r="D306" s="130" t="s">
        <v>7</v>
      </c>
      <c r="E306" s="7">
        <v>0</v>
      </c>
      <c r="F306" s="69">
        <f t="shared" si="78"/>
        <v>0</v>
      </c>
      <c r="G306" s="69">
        <v>0</v>
      </c>
      <c r="H306" s="7">
        <v>0</v>
      </c>
      <c r="I306" s="7">
        <v>0</v>
      </c>
      <c r="J306" s="7">
        <v>0</v>
      </c>
      <c r="K306" s="7">
        <v>0</v>
      </c>
      <c r="L306" s="204"/>
      <c r="M306" s="203"/>
    </row>
    <row r="307" spans="1:15" ht="52.5" customHeight="1" x14ac:dyDescent="0.2">
      <c r="A307" s="190"/>
      <c r="B307" s="180"/>
      <c r="C307" s="210"/>
      <c r="D307" s="130" t="s">
        <v>16</v>
      </c>
      <c r="E307" s="7">
        <v>0</v>
      </c>
      <c r="F307" s="69">
        <f t="shared" si="78"/>
        <v>3861</v>
      </c>
      <c r="G307" s="69">
        <v>3861</v>
      </c>
      <c r="H307" s="7">
        <v>0</v>
      </c>
      <c r="I307" s="7">
        <v>0</v>
      </c>
      <c r="J307" s="7">
        <v>0</v>
      </c>
      <c r="K307" s="7">
        <v>0</v>
      </c>
      <c r="L307" s="204"/>
      <c r="M307" s="203"/>
    </row>
    <row r="308" spans="1:15" ht="40.5" customHeight="1" x14ac:dyDescent="0.2">
      <c r="A308" s="191"/>
      <c r="B308" s="181"/>
      <c r="C308" s="211"/>
      <c r="D308" s="130" t="s">
        <v>26</v>
      </c>
      <c r="E308" s="7">
        <v>0</v>
      </c>
      <c r="F308" s="69">
        <f t="shared" si="78"/>
        <v>0</v>
      </c>
      <c r="G308" s="69">
        <v>0</v>
      </c>
      <c r="H308" s="7">
        <v>0</v>
      </c>
      <c r="I308" s="7">
        <v>0</v>
      </c>
      <c r="J308" s="7">
        <v>0</v>
      </c>
      <c r="K308" s="7">
        <v>0</v>
      </c>
      <c r="L308" s="204"/>
      <c r="M308" s="203"/>
    </row>
    <row r="309" spans="1:15" ht="15" customHeight="1" x14ac:dyDescent="0.2">
      <c r="A309" s="189" t="s">
        <v>520</v>
      </c>
      <c r="B309" s="179" t="s">
        <v>234</v>
      </c>
      <c r="C309" s="209">
        <v>2020</v>
      </c>
      <c r="D309" s="130" t="s">
        <v>2</v>
      </c>
      <c r="E309" s="7">
        <f>SUM(E310:E313)</f>
        <v>0</v>
      </c>
      <c r="F309" s="69">
        <f t="shared" si="78"/>
        <v>5079.2</v>
      </c>
      <c r="G309" s="69">
        <f t="shared" ref="G309:K309" si="81">SUM(G310:G313)</f>
        <v>4002.4</v>
      </c>
      <c r="H309" s="7">
        <f t="shared" si="81"/>
        <v>1076.8</v>
      </c>
      <c r="I309" s="7">
        <f t="shared" si="81"/>
        <v>0</v>
      </c>
      <c r="J309" s="7">
        <f t="shared" si="81"/>
        <v>0</v>
      </c>
      <c r="K309" s="7">
        <f t="shared" si="81"/>
        <v>0</v>
      </c>
      <c r="L309" s="204"/>
      <c r="M309" s="203"/>
    </row>
    <row r="310" spans="1:15" ht="54" customHeight="1" x14ac:dyDescent="0.2">
      <c r="A310" s="190"/>
      <c r="B310" s="180"/>
      <c r="C310" s="210"/>
      <c r="D310" s="130" t="s">
        <v>1</v>
      </c>
      <c r="E310" s="7">
        <v>0</v>
      </c>
      <c r="F310" s="69">
        <f t="shared" si="78"/>
        <v>0</v>
      </c>
      <c r="G310" s="69">
        <v>0</v>
      </c>
      <c r="H310" s="7">
        <v>0</v>
      </c>
      <c r="I310" s="7">
        <v>0</v>
      </c>
      <c r="J310" s="7">
        <v>0</v>
      </c>
      <c r="K310" s="7">
        <v>0</v>
      </c>
      <c r="L310" s="204"/>
      <c r="M310" s="203"/>
    </row>
    <row r="311" spans="1:15" ht="39" customHeight="1" x14ac:dyDescent="0.2">
      <c r="A311" s="190"/>
      <c r="B311" s="180"/>
      <c r="C311" s="210"/>
      <c r="D311" s="130" t="s">
        <v>7</v>
      </c>
      <c r="E311" s="7">
        <v>0</v>
      </c>
      <c r="F311" s="69">
        <f t="shared" si="78"/>
        <v>0</v>
      </c>
      <c r="G311" s="69">
        <v>0</v>
      </c>
      <c r="H311" s="7">
        <v>0</v>
      </c>
      <c r="I311" s="7">
        <v>0</v>
      </c>
      <c r="J311" s="7">
        <v>0</v>
      </c>
      <c r="K311" s="7">
        <v>0</v>
      </c>
      <c r="L311" s="204"/>
      <c r="M311" s="203"/>
    </row>
    <row r="312" spans="1:15" ht="47.25" customHeight="1" x14ac:dyDescent="0.2">
      <c r="A312" s="190"/>
      <c r="B312" s="180"/>
      <c r="C312" s="210"/>
      <c r="D312" s="130" t="s">
        <v>16</v>
      </c>
      <c r="E312" s="7">
        <v>0</v>
      </c>
      <c r="F312" s="69">
        <f t="shared" si="78"/>
        <v>5079.2</v>
      </c>
      <c r="G312" s="69">
        <v>4002.4</v>
      </c>
      <c r="H312" s="7">
        <v>1076.8</v>
      </c>
      <c r="I312" s="7">
        <v>0</v>
      </c>
      <c r="J312" s="7">
        <v>0</v>
      </c>
      <c r="K312" s="7">
        <v>0</v>
      </c>
      <c r="L312" s="204"/>
      <c r="M312" s="203"/>
      <c r="O312" s="75"/>
    </row>
    <row r="313" spans="1:15" ht="34.5" customHeight="1" x14ac:dyDescent="0.2">
      <c r="A313" s="191"/>
      <c r="B313" s="181"/>
      <c r="C313" s="211"/>
      <c r="D313" s="130" t="s">
        <v>26</v>
      </c>
      <c r="E313" s="7">
        <v>0</v>
      </c>
      <c r="F313" s="69">
        <f t="shared" si="78"/>
        <v>0</v>
      </c>
      <c r="G313" s="69">
        <v>0</v>
      </c>
      <c r="H313" s="7">
        <v>0</v>
      </c>
      <c r="I313" s="7">
        <v>0</v>
      </c>
      <c r="J313" s="7">
        <v>0</v>
      </c>
      <c r="K313" s="7">
        <v>0</v>
      </c>
      <c r="L313" s="204"/>
      <c r="M313" s="203"/>
    </row>
    <row r="314" spans="1:15" ht="15" customHeight="1" x14ac:dyDescent="0.2">
      <c r="A314" s="189" t="s">
        <v>521</v>
      </c>
      <c r="B314" s="179" t="s">
        <v>284</v>
      </c>
      <c r="C314" s="209">
        <v>2020</v>
      </c>
      <c r="D314" s="130" t="s">
        <v>2</v>
      </c>
      <c r="E314" s="7">
        <f>SUM(E315:E318)</f>
        <v>0</v>
      </c>
      <c r="F314" s="69">
        <f t="shared" si="78"/>
        <v>386</v>
      </c>
      <c r="G314" s="69">
        <f t="shared" ref="G314:K314" si="82">SUM(G315:G318)</f>
        <v>386</v>
      </c>
      <c r="H314" s="7">
        <f t="shared" si="82"/>
        <v>0</v>
      </c>
      <c r="I314" s="7">
        <f t="shared" si="82"/>
        <v>0</v>
      </c>
      <c r="J314" s="7">
        <f t="shared" si="82"/>
        <v>0</v>
      </c>
      <c r="K314" s="7">
        <f t="shared" si="82"/>
        <v>0</v>
      </c>
      <c r="L314" s="204"/>
      <c r="M314" s="203"/>
    </row>
    <row r="315" spans="1:15" ht="54" customHeight="1" x14ac:dyDescent="0.2">
      <c r="A315" s="190"/>
      <c r="B315" s="180"/>
      <c r="C315" s="210"/>
      <c r="D315" s="130" t="s">
        <v>1</v>
      </c>
      <c r="E315" s="7">
        <v>0</v>
      </c>
      <c r="F315" s="69">
        <f t="shared" si="78"/>
        <v>0</v>
      </c>
      <c r="G315" s="69">
        <v>0</v>
      </c>
      <c r="H315" s="7">
        <v>0</v>
      </c>
      <c r="I315" s="7">
        <v>0</v>
      </c>
      <c r="J315" s="7">
        <v>0</v>
      </c>
      <c r="K315" s="7">
        <v>0</v>
      </c>
      <c r="L315" s="204"/>
      <c r="M315" s="203"/>
    </row>
    <row r="316" spans="1:15" ht="39" customHeight="1" x14ac:dyDescent="0.2">
      <c r="A316" s="190"/>
      <c r="B316" s="180"/>
      <c r="C316" s="210"/>
      <c r="D316" s="130" t="s">
        <v>7</v>
      </c>
      <c r="E316" s="7">
        <v>0</v>
      </c>
      <c r="F316" s="69">
        <f t="shared" si="78"/>
        <v>0</v>
      </c>
      <c r="G316" s="69">
        <v>0</v>
      </c>
      <c r="H316" s="7">
        <v>0</v>
      </c>
      <c r="I316" s="7">
        <v>0</v>
      </c>
      <c r="J316" s="7">
        <v>0</v>
      </c>
      <c r="K316" s="7">
        <v>0</v>
      </c>
      <c r="L316" s="204"/>
      <c r="M316" s="203"/>
    </row>
    <row r="317" spans="1:15" ht="47.25" customHeight="1" x14ac:dyDescent="0.2">
      <c r="A317" s="190"/>
      <c r="B317" s="180"/>
      <c r="C317" s="210"/>
      <c r="D317" s="130" t="s">
        <v>16</v>
      </c>
      <c r="E317" s="7">
        <v>0</v>
      </c>
      <c r="F317" s="69">
        <f t="shared" si="78"/>
        <v>386</v>
      </c>
      <c r="G317" s="69">
        <v>386</v>
      </c>
      <c r="H317" s="7">
        <v>0</v>
      </c>
      <c r="I317" s="7">
        <v>0</v>
      </c>
      <c r="J317" s="7">
        <v>0</v>
      </c>
      <c r="K317" s="7">
        <v>0</v>
      </c>
      <c r="L317" s="204"/>
      <c r="M317" s="203"/>
    </row>
    <row r="318" spans="1:15" ht="34.5" customHeight="1" x14ac:dyDescent="0.2">
      <c r="A318" s="191"/>
      <c r="B318" s="181"/>
      <c r="C318" s="211"/>
      <c r="D318" s="130" t="s">
        <v>26</v>
      </c>
      <c r="E318" s="7">
        <v>0</v>
      </c>
      <c r="F318" s="69">
        <f t="shared" si="78"/>
        <v>0</v>
      </c>
      <c r="G318" s="69">
        <v>0</v>
      </c>
      <c r="H318" s="7">
        <v>0</v>
      </c>
      <c r="I318" s="7">
        <v>0</v>
      </c>
      <c r="J318" s="7">
        <v>0</v>
      </c>
      <c r="K318" s="7">
        <v>0</v>
      </c>
      <c r="L318" s="204"/>
      <c r="M318" s="203"/>
    </row>
    <row r="319" spans="1:15" ht="15" customHeight="1" x14ac:dyDescent="0.2">
      <c r="A319" s="189" t="s">
        <v>522</v>
      </c>
      <c r="B319" s="179" t="s">
        <v>235</v>
      </c>
      <c r="C319" s="209">
        <v>2020</v>
      </c>
      <c r="D319" s="130" t="s">
        <v>2</v>
      </c>
      <c r="E319" s="7">
        <f>SUM(E320:E323)</f>
        <v>0</v>
      </c>
      <c r="F319" s="69">
        <f t="shared" si="78"/>
        <v>24400</v>
      </c>
      <c r="G319" s="69">
        <f t="shared" ref="G319:K319" si="83">SUM(G320:G323)</f>
        <v>24400</v>
      </c>
      <c r="H319" s="7">
        <f t="shared" si="83"/>
        <v>0</v>
      </c>
      <c r="I319" s="7">
        <f t="shared" si="83"/>
        <v>0</v>
      </c>
      <c r="J319" s="7">
        <f t="shared" si="83"/>
        <v>0</v>
      </c>
      <c r="K319" s="7">
        <f t="shared" si="83"/>
        <v>0</v>
      </c>
      <c r="L319" s="204"/>
      <c r="M319" s="203"/>
    </row>
    <row r="320" spans="1:15" ht="54" customHeight="1" x14ac:dyDescent="0.2">
      <c r="A320" s="190"/>
      <c r="B320" s="180"/>
      <c r="C320" s="210"/>
      <c r="D320" s="130" t="s">
        <v>1</v>
      </c>
      <c r="E320" s="7">
        <v>0</v>
      </c>
      <c r="F320" s="69">
        <f t="shared" si="78"/>
        <v>0</v>
      </c>
      <c r="G320" s="69">
        <v>0</v>
      </c>
      <c r="H320" s="7">
        <v>0</v>
      </c>
      <c r="I320" s="7">
        <v>0</v>
      </c>
      <c r="J320" s="7">
        <v>0</v>
      </c>
      <c r="K320" s="7">
        <v>0</v>
      </c>
      <c r="L320" s="204"/>
      <c r="M320" s="203"/>
    </row>
    <row r="321" spans="1:14" ht="54.75" customHeight="1" x14ac:dyDescent="0.2">
      <c r="A321" s="190"/>
      <c r="B321" s="180"/>
      <c r="C321" s="210"/>
      <c r="D321" s="130" t="s">
        <v>7</v>
      </c>
      <c r="E321" s="7">
        <v>0</v>
      </c>
      <c r="F321" s="69">
        <f t="shared" si="78"/>
        <v>0</v>
      </c>
      <c r="G321" s="69">
        <v>0</v>
      </c>
      <c r="H321" s="7">
        <v>0</v>
      </c>
      <c r="I321" s="7">
        <v>0</v>
      </c>
      <c r="J321" s="7">
        <v>0</v>
      </c>
      <c r="K321" s="7">
        <v>0</v>
      </c>
      <c r="L321" s="204"/>
      <c r="M321" s="203"/>
    </row>
    <row r="322" spans="1:14" ht="47.25" customHeight="1" x14ac:dyDescent="0.2">
      <c r="A322" s="190"/>
      <c r="B322" s="180"/>
      <c r="C322" s="210"/>
      <c r="D322" s="130" t="s">
        <v>16</v>
      </c>
      <c r="E322" s="7">
        <v>0</v>
      </c>
      <c r="F322" s="69">
        <f t="shared" si="78"/>
        <v>24400</v>
      </c>
      <c r="G322" s="69">
        <v>24400</v>
      </c>
      <c r="H322" s="7">
        <v>0</v>
      </c>
      <c r="I322" s="7">
        <v>0</v>
      </c>
      <c r="J322" s="7">
        <v>0</v>
      </c>
      <c r="K322" s="7">
        <v>0</v>
      </c>
      <c r="L322" s="204"/>
      <c r="M322" s="203"/>
      <c r="N322" s="76"/>
    </row>
    <row r="323" spans="1:14" ht="34.5" customHeight="1" x14ac:dyDescent="0.2">
      <c r="A323" s="191"/>
      <c r="B323" s="181"/>
      <c r="C323" s="211"/>
      <c r="D323" s="130" t="s">
        <v>26</v>
      </c>
      <c r="E323" s="7">
        <v>0</v>
      </c>
      <c r="F323" s="69">
        <f t="shared" si="78"/>
        <v>0</v>
      </c>
      <c r="G323" s="69">
        <v>0</v>
      </c>
      <c r="H323" s="7">
        <v>0</v>
      </c>
      <c r="I323" s="7">
        <v>0</v>
      </c>
      <c r="J323" s="7">
        <v>0</v>
      </c>
      <c r="K323" s="7">
        <v>0</v>
      </c>
      <c r="L323" s="204"/>
      <c r="M323" s="203"/>
    </row>
    <row r="324" spans="1:14" ht="15" customHeight="1" x14ac:dyDescent="0.2">
      <c r="A324" s="189" t="s">
        <v>523</v>
      </c>
      <c r="B324" s="179" t="s">
        <v>239</v>
      </c>
      <c r="C324" s="209">
        <v>2020</v>
      </c>
      <c r="D324" s="130" t="s">
        <v>2</v>
      </c>
      <c r="E324" s="7">
        <f>SUM(E325:E328)</f>
        <v>0</v>
      </c>
      <c r="F324" s="69">
        <f t="shared" si="78"/>
        <v>590.95000000000005</v>
      </c>
      <c r="G324" s="69">
        <f t="shared" ref="G324:K324" si="84">SUM(G325:G328)</f>
        <v>590.95000000000005</v>
      </c>
      <c r="H324" s="7">
        <f t="shared" si="84"/>
        <v>0</v>
      </c>
      <c r="I324" s="7">
        <f t="shared" si="84"/>
        <v>0</v>
      </c>
      <c r="J324" s="7">
        <f t="shared" si="84"/>
        <v>0</v>
      </c>
      <c r="K324" s="7">
        <f t="shared" si="84"/>
        <v>0</v>
      </c>
      <c r="L324" s="204"/>
      <c r="M324" s="203"/>
    </row>
    <row r="325" spans="1:14" ht="54" customHeight="1" x14ac:dyDescent="0.2">
      <c r="A325" s="190"/>
      <c r="B325" s="180"/>
      <c r="C325" s="210"/>
      <c r="D325" s="130" t="s">
        <v>1</v>
      </c>
      <c r="E325" s="7">
        <v>0</v>
      </c>
      <c r="F325" s="69">
        <f t="shared" si="78"/>
        <v>0</v>
      </c>
      <c r="G325" s="69">
        <v>0</v>
      </c>
      <c r="H325" s="7">
        <v>0</v>
      </c>
      <c r="I325" s="7">
        <v>0</v>
      </c>
      <c r="J325" s="7">
        <v>0</v>
      </c>
      <c r="K325" s="7">
        <v>0</v>
      </c>
      <c r="L325" s="204"/>
      <c r="M325" s="203"/>
    </row>
    <row r="326" spans="1:14" ht="45" x14ac:dyDescent="0.2">
      <c r="A326" s="190"/>
      <c r="B326" s="180"/>
      <c r="C326" s="210"/>
      <c r="D326" s="130" t="s">
        <v>7</v>
      </c>
      <c r="E326" s="7">
        <v>0</v>
      </c>
      <c r="F326" s="69">
        <f t="shared" si="78"/>
        <v>0</v>
      </c>
      <c r="G326" s="69">
        <v>0</v>
      </c>
      <c r="H326" s="7">
        <v>0</v>
      </c>
      <c r="I326" s="7">
        <v>0</v>
      </c>
      <c r="J326" s="7">
        <v>0</v>
      </c>
      <c r="K326" s="7">
        <v>0</v>
      </c>
      <c r="L326" s="204"/>
      <c r="M326" s="203"/>
    </row>
    <row r="327" spans="1:14" ht="47.25" customHeight="1" x14ac:dyDescent="0.2">
      <c r="A327" s="190"/>
      <c r="B327" s="180"/>
      <c r="C327" s="210"/>
      <c r="D327" s="130" t="s">
        <v>16</v>
      </c>
      <c r="E327" s="7">
        <v>0</v>
      </c>
      <c r="F327" s="69">
        <f t="shared" si="78"/>
        <v>590.95000000000005</v>
      </c>
      <c r="G327" s="69">
        <v>590.95000000000005</v>
      </c>
      <c r="H327" s="7">
        <v>0</v>
      </c>
      <c r="I327" s="7">
        <v>0</v>
      </c>
      <c r="J327" s="7">
        <v>0</v>
      </c>
      <c r="K327" s="7">
        <v>0</v>
      </c>
      <c r="L327" s="204"/>
      <c r="M327" s="203"/>
      <c r="N327" s="76"/>
    </row>
    <row r="328" spans="1:14" ht="34.5" customHeight="1" x14ac:dyDescent="0.2">
      <c r="A328" s="191"/>
      <c r="B328" s="181"/>
      <c r="C328" s="211"/>
      <c r="D328" s="130" t="s">
        <v>26</v>
      </c>
      <c r="E328" s="7">
        <v>0</v>
      </c>
      <c r="F328" s="69">
        <f t="shared" si="78"/>
        <v>0</v>
      </c>
      <c r="G328" s="69">
        <v>0</v>
      </c>
      <c r="H328" s="7">
        <v>0</v>
      </c>
      <c r="I328" s="7">
        <v>0</v>
      </c>
      <c r="J328" s="7">
        <v>0</v>
      </c>
      <c r="K328" s="7">
        <v>0</v>
      </c>
      <c r="L328" s="204"/>
      <c r="M328" s="203"/>
    </row>
    <row r="329" spans="1:14" ht="15" customHeight="1" x14ac:dyDescent="0.2">
      <c r="A329" s="189" t="s">
        <v>524</v>
      </c>
      <c r="B329" s="179" t="s">
        <v>240</v>
      </c>
      <c r="C329" s="209">
        <v>2020</v>
      </c>
      <c r="D329" s="130" t="s">
        <v>2</v>
      </c>
      <c r="E329" s="7">
        <f>SUM(E330:E333)</f>
        <v>0</v>
      </c>
      <c r="F329" s="69">
        <f t="shared" si="78"/>
        <v>170</v>
      </c>
      <c r="G329" s="69">
        <f t="shared" ref="G329:K329" si="85">SUM(G330:G333)</f>
        <v>0</v>
      </c>
      <c r="H329" s="7">
        <f t="shared" si="85"/>
        <v>170</v>
      </c>
      <c r="I329" s="7">
        <f t="shared" si="85"/>
        <v>0</v>
      </c>
      <c r="J329" s="7">
        <f t="shared" si="85"/>
        <v>0</v>
      </c>
      <c r="K329" s="7">
        <f t="shared" si="85"/>
        <v>0</v>
      </c>
      <c r="L329" s="204"/>
      <c r="M329" s="203"/>
    </row>
    <row r="330" spans="1:14" ht="54" customHeight="1" x14ac:dyDescent="0.2">
      <c r="A330" s="190"/>
      <c r="B330" s="180"/>
      <c r="C330" s="210"/>
      <c r="D330" s="130" t="s">
        <v>1</v>
      </c>
      <c r="E330" s="7">
        <v>0</v>
      </c>
      <c r="F330" s="69">
        <f t="shared" si="78"/>
        <v>0</v>
      </c>
      <c r="G330" s="69">
        <v>0</v>
      </c>
      <c r="H330" s="7">
        <v>0</v>
      </c>
      <c r="I330" s="7">
        <v>0</v>
      </c>
      <c r="J330" s="7">
        <v>0</v>
      </c>
      <c r="K330" s="7">
        <v>0</v>
      </c>
      <c r="L330" s="204"/>
      <c r="M330" s="203"/>
    </row>
    <row r="331" spans="1:14" ht="39" customHeight="1" x14ac:dyDescent="0.2">
      <c r="A331" s="190"/>
      <c r="B331" s="180"/>
      <c r="C331" s="210"/>
      <c r="D331" s="130" t="s">
        <v>7</v>
      </c>
      <c r="E331" s="7">
        <v>0</v>
      </c>
      <c r="F331" s="69">
        <f t="shared" si="78"/>
        <v>0</v>
      </c>
      <c r="G331" s="69">
        <v>0</v>
      </c>
      <c r="H331" s="7">
        <v>0</v>
      </c>
      <c r="I331" s="7">
        <v>0</v>
      </c>
      <c r="J331" s="7">
        <v>0</v>
      </c>
      <c r="K331" s="7">
        <v>0</v>
      </c>
      <c r="L331" s="204"/>
      <c r="M331" s="203"/>
    </row>
    <row r="332" spans="1:14" ht="47.25" customHeight="1" x14ac:dyDescent="0.2">
      <c r="A332" s="190"/>
      <c r="B332" s="180"/>
      <c r="C332" s="210"/>
      <c r="D332" s="130" t="s">
        <v>16</v>
      </c>
      <c r="E332" s="7">
        <v>0</v>
      </c>
      <c r="F332" s="69">
        <f t="shared" si="78"/>
        <v>170</v>
      </c>
      <c r="G332" s="69">
        <v>0</v>
      </c>
      <c r="H332" s="7">
        <v>170</v>
      </c>
      <c r="I332" s="7">
        <v>0</v>
      </c>
      <c r="J332" s="7">
        <v>0</v>
      </c>
      <c r="K332" s="7">
        <v>0</v>
      </c>
      <c r="L332" s="204"/>
      <c r="M332" s="203"/>
    </row>
    <row r="333" spans="1:14" ht="34.5" customHeight="1" x14ac:dyDescent="0.2">
      <c r="A333" s="191"/>
      <c r="B333" s="181"/>
      <c r="C333" s="211"/>
      <c r="D333" s="130" t="s">
        <v>26</v>
      </c>
      <c r="E333" s="7">
        <v>0</v>
      </c>
      <c r="F333" s="69">
        <f t="shared" si="78"/>
        <v>0</v>
      </c>
      <c r="G333" s="69">
        <v>0</v>
      </c>
      <c r="H333" s="7">
        <v>0</v>
      </c>
      <c r="I333" s="7">
        <v>0</v>
      </c>
      <c r="J333" s="7">
        <v>0</v>
      </c>
      <c r="K333" s="7">
        <v>0</v>
      </c>
      <c r="L333" s="204"/>
      <c r="M333" s="203"/>
    </row>
    <row r="334" spans="1:14" ht="15" customHeight="1" x14ac:dyDescent="0.2">
      <c r="A334" s="189" t="s">
        <v>525</v>
      </c>
      <c r="B334" s="179" t="s">
        <v>241</v>
      </c>
      <c r="C334" s="209">
        <v>2020</v>
      </c>
      <c r="D334" s="130" t="s">
        <v>2</v>
      </c>
      <c r="E334" s="7">
        <f>SUM(E335:E338)</f>
        <v>0</v>
      </c>
      <c r="F334" s="69">
        <f t="shared" si="78"/>
        <v>427</v>
      </c>
      <c r="G334" s="69">
        <f t="shared" ref="G334:K334" si="86">SUM(G335:G338)</f>
        <v>0</v>
      </c>
      <c r="H334" s="7">
        <f t="shared" si="86"/>
        <v>427</v>
      </c>
      <c r="I334" s="7">
        <f t="shared" si="86"/>
        <v>0</v>
      </c>
      <c r="J334" s="7">
        <f t="shared" si="86"/>
        <v>0</v>
      </c>
      <c r="K334" s="7">
        <f t="shared" si="86"/>
        <v>0</v>
      </c>
      <c r="L334" s="204"/>
      <c r="M334" s="203"/>
    </row>
    <row r="335" spans="1:14" ht="54" customHeight="1" x14ac:dyDescent="0.2">
      <c r="A335" s="190"/>
      <c r="B335" s="180"/>
      <c r="C335" s="210"/>
      <c r="D335" s="130" t="s">
        <v>1</v>
      </c>
      <c r="E335" s="7">
        <v>0</v>
      </c>
      <c r="F335" s="69">
        <f t="shared" si="78"/>
        <v>0</v>
      </c>
      <c r="G335" s="69">
        <v>0</v>
      </c>
      <c r="H335" s="7">
        <v>0</v>
      </c>
      <c r="I335" s="7">
        <v>0</v>
      </c>
      <c r="J335" s="7">
        <v>0</v>
      </c>
      <c r="K335" s="7">
        <v>0</v>
      </c>
      <c r="L335" s="204"/>
      <c r="M335" s="203"/>
    </row>
    <row r="336" spans="1:14" ht="39" customHeight="1" x14ac:dyDescent="0.2">
      <c r="A336" s="190"/>
      <c r="B336" s="180"/>
      <c r="C336" s="210"/>
      <c r="D336" s="130" t="s">
        <v>7</v>
      </c>
      <c r="E336" s="7">
        <v>0</v>
      </c>
      <c r="F336" s="69">
        <f t="shared" si="78"/>
        <v>0</v>
      </c>
      <c r="G336" s="69">
        <v>0</v>
      </c>
      <c r="H336" s="7">
        <v>0</v>
      </c>
      <c r="I336" s="7">
        <v>0</v>
      </c>
      <c r="J336" s="7">
        <v>0</v>
      </c>
      <c r="K336" s="7">
        <v>0</v>
      </c>
      <c r="L336" s="204"/>
      <c r="M336" s="203"/>
    </row>
    <row r="337" spans="1:14" ht="47.25" customHeight="1" x14ac:dyDescent="0.2">
      <c r="A337" s="190"/>
      <c r="B337" s="180"/>
      <c r="C337" s="210"/>
      <c r="D337" s="130" t="s">
        <v>16</v>
      </c>
      <c r="E337" s="7">
        <v>0</v>
      </c>
      <c r="F337" s="69">
        <f t="shared" si="78"/>
        <v>427</v>
      </c>
      <c r="G337" s="69">
        <v>0</v>
      </c>
      <c r="H337" s="7">
        <v>427</v>
      </c>
      <c r="I337" s="7">
        <v>0</v>
      </c>
      <c r="J337" s="7">
        <v>0</v>
      </c>
      <c r="K337" s="7">
        <v>0</v>
      </c>
      <c r="L337" s="204"/>
      <c r="M337" s="203"/>
      <c r="N337" s="76"/>
    </row>
    <row r="338" spans="1:14" ht="34.5" customHeight="1" x14ac:dyDescent="0.2">
      <c r="A338" s="191"/>
      <c r="B338" s="181"/>
      <c r="C338" s="211"/>
      <c r="D338" s="130" t="s">
        <v>26</v>
      </c>
      <c r="E338" s="7">
        <v>0</v>
      </c>
      <c r="F338" s="69">
        <f t="shared" si="78"/>
        <v>0</v>
      </c>
      <c r="G338" s="69">
        <v>0</v>
      </c>
      <c r="H338" s="7">
        <v>0</v>
      </c>
      <c r="I338" s="7">
        <v>0</v>
      </c>
      <c r="J338" s="7">
        <v>0</v>
      </c>
      <c r="K338" s="7">
        <v>0</v>
      </c>
      <c r="L338" s="204"/>
      <c r="M338" s="203"/>
    </row>
    <row r="339" spans="1:14" ht="15" customHeight="1" x14ac:dyDescent="0.2">
      <c r="A339" s="189" t="s">
        <v>526</v>
      </c>
      <c r="B339" s="179" t="s">
        <v>242</v>
      </c>
      <c r="C339" s="209">
        <v>2020</v>
      </c>
      <c r="D339" s="130" t="s">
        <v>2</v>
      </c>
      <c r="E339" s="7">
        <f>SUM(E340:E343)</f>
        <v>0</v>
      </c>
      <c r="F339" s="69">
        <f t="shared" si="78"/>
        <v>3000</v>
      </c>
      <c r="G339" s="69">
        <f t="shared" ref="G339:K339" si="87">SUM(G340:G343)</f>
        <v>0</v>
      </c>
      <c r="H339" s="7">
        <f t="shared" si="87"/>
        <v>2000</v>
      </c>
      <c r="I339" s="7">
        <f t="shared" si="87"/>
        <v>1000</v>
      </c>
      <c r="J339" s="7">
        <f t="shared" si="87"/>
        <v>0</v>
      </c>
      <c r="K339" s="7">
        <f t="shared" si="87"/>
        <v>0</v>
      </c>
      <c r="L339" s="204"/>
      <c r="M339" s="203"/>
    </row>
    <row r="340" spans="1:14" ht="54" customHeight="1" x14ac:dyDescent="0.2">
      <c r="A340" s="190"/>
      <c r="B340" s="180"/>
      <c r="C340" s="210"/>
      <c r="D340" s="130" t="s">
        <v>1</v>
      </c>
      <c r="E340" s="7">
        <v>0</v>
      </c>
      <c r="F340" s="69">
        <f t="shared" si="78"/>
        <v>0</v>
      </c>
      <c r="G340" s="69">
        <v>0</v>
      </c>
      <c r="H340" s="7">
        <v>0</v>
      </c>
      <c r="I340" s="7">
        <v>0</v>
      </c>
      <c r="J340" s="7">
        <v>0</v>
      </c>
      <c r="K340" s="7">
        <v>0</v>
      </c>
      <c r="L340" s="204"/>
      <c r="M340" s="203"/>
    </row>
    <row r="341" spans="1:14" ht="39" customHeight="1" x14ac:dyDescent="0.2">
      <c r="A341" s="190"/>
      <c r="B341" s="180"/>
      <c r="C341" s="210"/>
      <c r="D341" s="130" t="s">
        <v>7</v>
      </c>
      <c r="E341" s="7">
        <v>0</v>
      </c>
      <c r="F341" s="69">
        <f t="shared" si="78"/>
        <v>0</v>
      </c>
      <c r="G341" s="69">
        <v>0</v>
      </c>
      <c r="H341" s="7">
        <v>0</v>
      </c>
      <c r="I341" s="7">
        <v>0</v>
      </c>
      <c r="J341" s="7">
        <v>0</v>
      </c>
      <c r="K341" s="7">
        <v>0</v>
      </c>
      <c r="L341" s="204"/>
      <c r="M341" s="203"/>
    </row>
    <row r="342" spans="1:14" ht="47.25" customHeight="1" x14ac:dyDescent="0.2">
      <c r="A342" s="190"/>
      <c r="B342" s="180"/>
      <c r="C342" s="210"/>
      <c r="D342" s="130" t="s">
        <v>16</v>
      </c>
      <c r="E342" s="7">
        <v>0</v>
      </c>
      <c r="F342" s="69">
        <f t="shared" si="78"/>
        <v>3000</v>
      </c>
      <c r="G342" s="69">
        <v>0</v>
      </c>
      <c r="H342" s="7">
        <v>2000</v>
      </c>
      <c r="I342" s="7">
        <v>1000</v>
      </c>
      <c r="J342" s="7">
        <v>0</v>
      </c>
      <c r="K342" s="7">
        <v>0</v>
      </c>
      <c r="L342" s="204"/>
      <c r="M342" s="203"/>
      <c r="N342" s="76"/>
    </row>
    <row r="343" spans="1:14" ht="34.5" customHeight="1" x14ac:dyDescent="0.2">
      <c r="A343" s="191"/>
      <c r="B343" s="181"/>
      <c r="C343" s="211"/>
      <c r="D343" s="130" t="s">
        <v>26</v>
      </c>
      <c r="E343" s="7">
        <v>0</v>
      </c>
      <c r="F343" s="69">
        <f t="shared" si="78"/>
        <v>0</v>
      </c>
      <c r="G343" s="69">
        <v>0</v>
      </c>
      <c r="H343" s="7">
        <v>0</v>
      </c>
      <c r="I343" s="7">
        <v>0</v>
      </c>
      <c r="J343" s="7">
        <v>0</v>
      </c>
      <c r="K343" s="7">
        <v>0</v>
      </c>
      <c r="L343" s="204"/>
      <c r="M343" s="203"/>
    </row>
    <row r="344" spans="1:14" ht="15" customHeight="1" x14ac:dyDescent="0.2">
      <c r="A344" s="253"/>
      <c r="B344" s="256" t="s">
        <v>128</v>
      </c>
      <c r="C344" s="257"/>
      <c r="D344" s="134" t="s">
        <v>2</v>
      </c>
      <c r="E344" s="16">
        <f>SUM(E345:E348)</f>
        <v>0</v>
      </c>
      <c r="F344" s="16">
        <f t="shared" si="78"/>
        <v>2811408.75</v>
      </c>
      <c r="G344" s="16">
        <f t="shared" ref="G344:K348" si="88">G224</f>
        <v>481469.85000000003</v>
      </c>
      <c r="H344" s="16">
        <f t="shared" si="88"/>
        <v>493693.3</v>
      </c>
      <c r="I344" s="16">
        <f t="shared" si="88"/>
        <v>622220</v>
      </c>
      <c r="J344" s="16">
        <f t="shared" si="88"/>
        <v>607012.80000000005</v>
      </c>
      <c r="K344" s="16">
        <f t="shared" si="88"/>
        <v>607012.80000000005</v>
      </c>
      <c r="L344" s="262"/>
      <c r="M344" s="268"/>
    </row>
    <row r="345" spans="1:14" ht="45" x14ac:dyDescent="0.2">
      <c r="A345" s="254"/>
      <c r="B345" s="258"/>
      <c r="C345" s="259"/>
      <c r="D345" s="134" t="s">
        <v>1</v>
      </c>
      <c r="E345" s="16">
        <v>0</v>
      </c>
      <c r="F345" s="16">
        <f t="shared" si="78"/>
        <v>0</v>
      </c>
      <c r="G345" s="16">
        <f t="shared" si="88"/>
        <v>0</v>
      </c>
      <c r="H345" s="16">
        <f t="shared" si="88"/>
        <v>0</v>
      </c>
      <c r="I345" s="16">
        <f t="shared" si="88"/>
        <v>0</v>
      </c>
      <c r="J345" s="16">
        <f t="shared" si="88"/>
        <v>0</v>
      </c>
      <c r="K345" s="16">
        <f t="shared" si="88"/>
        <v>0</v>
      </c>
      <c r="L345" s="263"/>
      <c r="M345" s="269"/>
    </row>
    <row r="346" spans="1:14" ht="45.75" customHeight="1" x14ac:dyDescent="0.2">
      <c r="A346" s="254"/>
      <c r="B346" s="258"/>
      <c r="C346" s="259"/>
      <c r="D346" s="134" t="s">
        <v>7</v>
      </c>
      <c r="E346" s="16">
        <v>0</v>
      </c>
      <c r="F346" s="16">
        <f t="shared" si="78"/>
        <v>0</v>
      </c>
      <c r="G346" s="16">
        <f t="shared" si="88"/>
        <v>0</v>
      </c>
      <c r="H346" s="16">
        <f t="shared" si="88"/>
        <v>0</v>
      </c>
      <c r="I346" s="16">
        <f t="shared" si="88"/>
        <v>0</v>
      </c>
      <c r="J346" s="16">
        <f t="shared" si="88"/>
        <v>0</v>
      </c>
      <c r="K346" s="16">
        <f t="shared" si="88"/>
        <v>0</v>
      </c>
      <c r="L346" s="264"/>
      <c r="M346" s="270"/>
    </row>
    <row r="347" spans="1:14" ht="49.5" customHeight="1" x14ac:dyDescent="0.2">
      <c r="A347" s="254"/>
      <c r="B347" s="258"/>
      <c r="C347" s="259"/>
      <c r="D347" s="134" t="s">
        <v>16</v>
      </c>
      <c r="E347" s="16">
        <v>0</v>
      </c>
      <c r="F347" s="16">
        <f t="shared" si="78"/>
        <v>2811408.75</v>
      </c>
      <c r="G347" s="16">
        <f t="shared" si="88"/>
        <v>481469.85000000003</v>
      </c>
      <c r="H347" s="16">
        <f t="shared" si="88"/>
        <v>493693.3</v>
      </c>
      <c r="I347" s="16">
        <f t="shared" si="88"/>
        <v>622220</v>
      </c>
      <c r="J347" s="16">
        <f t="shared" si="88"/>
        <v>607012.80000000005</v>
      </c>
      <c r="K347" s="16">
        <f t="shared" si="88"/>
        <v>607012.80000000005</v>
      </c>
      <c r="L347" s="271"/>
      <c r="M347" s="225"/>
    </row>
    <row r="348" spans="1:14" ht="15" x14ac:dyDescent="0.2">
      <c r="A348" s="255"/>
      <c r="B348" s="260"/>
      <c r="C348" s="261"/>
      <c r="D348" s="134" t="s">
        <v>30</v>
      </c>
      <c r="E348" s="16">
        <v>0</v>
      </c>
      <c r="F348" s="16">
        <f t="shared" si="78"/>
        <v>0</v>
      </c>
      <c r="G348" s="16">
        <f t="shared" si="88"/>
        <v>0</v>
      </c>
      <c r="H348" s="16">
        <f t="shared" si="88"/>
        <v>0</v>
      </c>
      <c r="I348" s="16">
        <f t="shared" si="88"/>
        <v>0</v>
      </c>
      <c r="J348" s="16">
        <f t="shared" si="88"/>
        <v>0</v>
      </c>
      <c r="K348" s="16">
        <f t="shared" si="88"/>
        <v>0</v>
      </c>
      <c r="L348" s="271"/>
      <c r="M348" s="225"/>
    </row>
    <row r="349" spans="1:14" ht="15" customHeight="1" x14ac:dyDescent="0.2">
      <c r="A349" s="272" t="s">
        <v>250</v>
      </c>
      <c r="B349" s="273"/>
      <c r="C349" s="273"/>
      <c r="D349" s="273"/>
      <c r="E349" s="273"/>
      <c r="F349" s="273"/>
      <c r="G349" s="273"/>
      <c r="H349" s="273"/>
      <c r="I349" s="273"/>
      <c r="J349" s="273"/>
      <c r="K349" s="273"/>
      <c r="L349" s="273"/>
      <c r="M349" s="274"/>
    </row>
    <row r="350" spans="1:14" ht="25.5" customHeight="1" x14ac:dyDescent="0.2">
      <c r="A350" s="243" t="s">
        <v>6</v>
      </c>
      <c r="B350" s="218" t="s">
        <v>203</v>
      </c>
      <c r="C350" s="225" t="s">
        <v>118</v>
      </c>
      <c r="D350" s="134" t="s">
        <v>2</v>
      </c>
      <c r="E350" s="16">
        <f>E355</f>
        <v>0</v>
      </c>
      <c r="F350" s="67">
        <f>SUM(G350:K350)</f>
        <v>35844.620000000003</v>
      </c>
      <c r="G350" s="68">
        <f t="shared" ref="G350:K350" si="89">SUM(G351:G354)</f>
        <v>2306.1099999999997</v>
      </c>
      <c r="H350" s="16">
        <f t="shared" si="89"/>
        <v>17740.010000000002</v>
      </c>
      <c r="I350" s="16">
        <f t="shared" si="89"/>
        <v>4265.5</v>
      </c>
      <c r="J350" s="16">
        <f t="shared" si="89"/>
        <v>5766.5</v>
      </c>
      <c r="K350" s="16">
        <f t="shared" si="89"/>
        <v>5766.5</v>
      </c>
      <c r="L350" s="204" t="s">
        <v>33</v>
      </c>
      <c r="M350" s="275" t="s">
        <v>330</v>
      </c>
    </row>
    <row r="351" spans="1:14" ht="47.25" customHeight="1" x14ac:dyDescent="0.2">
      <c r="A351" s="243"/>
      <c r="B351" s="218"/>
      <c r="C351" s="225"/>
      <c r="D351" s="134" t="s">
        <v>1</v>
      </c>
      <c r="E351" s="16">
        <f>E356</f>
        <v>0</v>
      </c>
      <c r="F351" s="68">
        <f t="shared" ref="E351:K354" si="90">F356</f>
        <v>0</v>
      </c>
      <c r="G351" s="68">
        <f t="shared" si="90"/>
        <v>0</v>
      </c>
      <c r="H351" s="16">
        <f t="shared" si="90"/>
        <v>0</v>
      </c>
      <c r="I351" s="16">
        <f t="shared" si="90"/>
        <v>0</v>
      </c>
      <c r="J351" s="16">
        <f t="shared" si="90"/>
        <v>0</v>
      </c>
      <c r="K351" s="16">
        <f t="shared" si="90"/>
        <v>0</v>
      </c>
      <c r="L351" s="204"/>
      <c r="M351" s="276"/>
    </row>
    <row r="352" spans="1:14" ht="60" x14ac:dyDescent="0.2">
      <c r="A352" s="243"/>
      <c r="B352" s="218"/>
      <c r="C352" s="225"/>
      <c r="D352" s="134" t="s">
        <v>7</v>
      </c>
      <c r="E352" s="16">
        <f t="shared" ref="E352:E353" si="91">E357</f>
        <v>0</v>
      </c>
      <c r="F352" s="68">
        <f t="shared" si="90"/>
        <v>16275.439999999999</v>
      </c>
      <c r="G352" s="68">
        <f>G357</f>
        <v>696.67</v>
      </c>
      <c r="H352" s="16">
        <f t="shared" si="90"/>
        <v>5451.95</v>
      </c>
      <c r="I352" s="16">
        <f t="shared" si="90"/>
        <v>2734.18</v>
      </c>
      <c r="J352" s="16">
        <f t="shared" ref="J352" si="92">J357</f>
        <v>3696.32</v>
      </c>
      <c r="K352" s="16">
        <f t="shared" si="90"/>
        <v>3696.32</v>
      </c>
      <c r="L352" s="204"/>
      <c r="M352" s="276"/>
    </row>
    <row r="353" spans="1:15" ht="60" x14ac:dyDescent="0.2">
      <c r="A353" s="243"/>
      <c r="B353" s="218"/>
      <c r="C353" s="225"/>
      <c r="D353" s="134" t="s">
        <v>16</v>
      </c>
      <c r="E353" s="16">
        <f t="shared" si="91"/>
        <v>0</v>
      </c>
      <c r="F353" s="68">
        <f t="shared" si="90"/>
        <v>9044.98</v>
      </c>
      <c r="G353" s="68">
        <f>G358</f>
        <v>398.74</v>
      </c>
      <c r="H353" s="16">
        <f t="shared" si="90"/>
        <v>2974.56</v>
      </c>
      <c r="I353" s="16">
        <f t="shared" si="90"/>
        <v>1531.32</v>
      </c>
      <c r="J353" s="16">
        <f t="shared" ref="J353" si="93">J358</f>
        <v>2070.1799999999998</v>
      </c>
      <c r="K353" s="16">
        <f t="shared" si="90"/>
        <v>2070.1799999999998</v>
      </c>
      <c r="L353" s="204"/>
      <c r="M353" s="276"/>
    </row>
    <row r="354" spans="1:15" ht="15" x14ac:dyDescent="0.2">
      <c r="A354" s="243"/>
      <c r="B354" s="218"/>
      <c r="C354" s="225"/>
      <c r="D354" s="134" t="s">
        <v>30</v>
      </c>
      <c r="E354" s="16">
        <f t="shared" si="90"/>
        <v>0</v>
      </c>
      <c r="F354" s="68">
        <f t="shared" si="90"/>
        <v>10524.2</v>
      </c>
      <c r="G354" s="68">
        <f t="shared" si="90"/>
        <v>1210.7</v>
      </c>
      <c r="H354" s="16">
        <f t="shared" si="90"/>
        <v>9313.5</v>
      </c>
      <c r="I354" s="16">
        <f t="shared" si="90"/>
        <v>0</v>
      </c>
      <c r="J354" s="16">
        <f t="shared" si="90"/>
        <v>0</v>
      </c>
      <c r="K354" s="16">
        <f t="shared" si="90"/>
        <v>0</v>
      </c>
      <c r="L354" s="204"/>
      <c r="M354" s="277"/>
    </row>
    <row r="355" spans="1:15" ht="15" x14ac:dyDescent="0.2">
      <c r="A355" s="278" t="s">
        <v>12</v>
      </c>
      <c r="B355" s="198" t="s">
        <v>204</v>
      </c>
      <c r="C355" s="209"/>
      <c r="D355" s="130" t="s">
        <v>2</v>
      </c>
      <c r="E355" s="7">
        <f>SUM(E356:E359)</f>
        <v>0</v>
      </c>
      <c r="F355" s="69">
        <f t="shared" ref="F355:F359" si="94">SUM(G355:K355)</f>
        <v>35844.620000000003</v>
      </c>
      <c r="G355" s="69">
        <f t="shared" ref="G355:K355" si="95">SUM(G356:G359)</f>
        <v>2306.1099999999997</v>
      </c>
      <c r="H355" s="7">
        <f t="shared" si="95"/>
        <v>17740.010000000002</v>
      </c>
      <c r="I355" s="100">
        <f t="shared" si="95"/>
        <v>4265.5</v>
      </c>
      <c r="J355" s="7">
        <f t="shared" si="95"/>
        <v>5766.5</v>
      </c>
      <c r="K355" s="7">
        <f t="shared" si="95"/>
        <v>5766.5</v>
      </c>
      <c r="L355" s="206"/>
      <c r="M355" s="192"/>
    </row>
    <row r="356" spans="1:15" ht="45" x14ac:dyDescent="0.2">
      <c r="A356" s="278"/>
      <c r="B356" s="198"/>
      <c r="C356" s="210"/>
      <c r="D356" s="130" t="s">
        <v>1</v>
      </c>
      <c r="E356" s="7">
        <v>0</v>
      </c>
      <c r="F356" s="69">
        <f t="shared" si="94"/>
        <v>0</v>
      </c>
      <c r="G356" s="70">
        <v>0</v>
      </c>
      <c r="H356" s="6">
        <v>0</v>
      </c>
      <c r="I356" s="6">
        <v>0</v>
      </c>
      <c r="J356" s="6">
        <v>0</v>
      </c>
      <c r="K356" s="6">
        <v>0</v>
      </c>
      <c r="L356" s="207"/>
      <c r="M356" s="279"/>
    </row>
    <row r="357" spans="1:15" ht="45" x14ac:dyDescent="0.2">
      <c r="A357" s="278"/>
      <c r="B357" s="198"/>
      <c r="C357" s="210"/>
      <c r="D357" s="130" t="s">
        <v>7</v>
      </c>
      <c r="E357" s="7">
        <v>0</v>
      </c>
      <c r="F357" s="69">
        <f t="shared" si="94"/>
        <v>16275.439999999999</v>
      </c>
      <c r="G357" s="70">
        <v>696.67</v>
      </c>
      <c r="H357" s="6">
        <v>5451.95</v>
      </c>
      <c r="I357" s="6">
        <v>2734.18</v>
      </c>
      <c r="J357" s="6">
        <v>3696.32</v>
      </c>
      <c r="K357" s="6">
        <v>3696.32</v>
      </c>
      <c r="L357" s="207"/>
      <c r="M357" s="279"/>
      <c r="N357" s="75"/>
      <c r="O357" s="75"/>
    </row>
    <row r="358" spans="1:15" ht="45" x14ac:dyDescent="0.2">
      <c r="A358" s="278"/>
      <c r="B358" s="198"/>
      <c r="C358" s="210"/>
      <c r="D358" s="130" t="s">
        <v>16</v>
      </c>
      <c r="E358" s="7">
        <v>0</v>
      </c>
      <c r="F358" s="69">
        <f t="shared" si="94"/>
        <v>9044.98</v>
      </c>
      <c r="G358" s="70">
        <v>398.74</v>
      </c>
      <c r="H358" s="6">
        <v>2974.56</v>
      </c>
      <c r="I358" s="99">
        <v>1531.32</v>
      </c>
      <c r="J358" s="6">
        <v>2070.1799999999998</v>
      </c>
      <c r="K358" s="6">
        <v>2070.1799999999998</v>
      </c>
      <c r="L358" s="207"/>
      <c r="M358" s="279"/>
      <c r="O358" s="75"/>
    </row>
    <row r="359" spans="1:15" ht="30" x14ac:dyDescent="0.2">
      <c r="A359" s="278"/>
      <c r="B359" s="198"/>
      <c r="C359" s="211"/>
      <c r="D359" s="130" t="s">
        <v>26</v>
      </c>
      <c r="E359" s="7">
        <v>0</v>
      </c>
      <c r="F359" s="69">
        <f t="shared" si="94"/>
        <v>10524.2</v>
      </c>
      <c r="G359" s="70">
        <v>1210.7</v>
      </c>
      <c r="H359" s="6">
        <v>9313.5</v>
      </c>
      <c r="I359" s="6">
        <v>0</v>
      </c>
      <c r="J359" s="6">
        <v>0</v>
      </c>
      <c r="K359" s="6">
        <v>0</v>
      </c>
      <c r="L359" s="208"/>
      <c r="M359" s="280"/>
    </row>
    <row r="360" spans="1:15" ht="18.75" customHeight="1" x14ac:dyDescent="0.2">
      <c r="A360" s="268" t="s">
        <v>10</v>
      </c>
      <c r="B360" s="222" t="s">
        <v>205</v>
      </c>
      <c r="C360" s="268" t="s">
        <v>118</v>
      </c>
      <c r="D360" s="134" t="s">
        <v>2</v>
      </c>
      <c r="E360" s="17">
        <f>SUM(E361:E364)</f>
        <v>375594.91</v>
      </c>
      <c r="F360" s="67">
        <f>SUM(G360:K360)</f>
        <v>25926.21</v>
      </c>
      <c r="G360" s="68">
        <f t="shared" ref="G360:K360" si="96">SUM(G361:G364)</f>
        <v>5926.21</v>
      </c>
      <c r="H360" s="17">
        <f t="shared" si="96"/>
        <v>5000</v>
      </c>
      <c r="I360" s="17">
        <f t="shared" si="96"/>
        <v>5000</v>
      </c>
      <c r="J360" s="17">
        <f t="shared" si="96"/>
        <v>5000</v>
      </c>
      <c r="K360" s="17">
        <f t="shared" si="96"/>
        <v>5000</v>
      </c>
      <c r="L360" s="206" t="s">
        <v>33</v>
      </c>
      <c r="M360" s="275" t="s">
        <v>329</v>
      </c>
    </row>
    <row r="361" spans="1:15" ht="45" x14ac:dyDescent="0.2">
      <c r="A361" s="269"/>
      <c r="B361" s="223"/>
      <c r="C361" s="269"/>
      <c r="D361" s="134" t="s">
        <v>1</v>
      </c>
      <c r="E361" s="17">
        <f>E366+E376+E381</f>
        <v>0</v>
      </c>
      <c r="F361" s="67">
        <f>SUM(G361:K361)</f>
        <v>0</v>
      </c>
      <c r="G361" s="68">
        <f>G366+G371+G376+G381</f>
        <v>0</v>
      </c>
      <c r="H361" s="16">
        <f t="shared" ref="H361:K364" si="97">-H366+H376+H381</f>
        <v>0</v>
      </c>
      <c r="I361" s="16">
        <f t="shared" si="97"/>
        <v>0</v>
      </c>
      <c r="J361" s="16">
        <f t="shared" si="97"/>
        <v>0</v>
      </c>
      <c r="K361" s="16">
        <f t="shared" si="97"/>
        <v>0</v>
      </c>
      <c r="L361" s="207"/>
      <c r="M361" s="276"/>
    </row>
    <row r="362" spans="1:15" ht="60" x14ac:dyDescent="0.2">
      <c r="A362" s="269"/>
      <c r="B362" s="223"/>
      <c r="C362" s="269"/>
      <c r="D362" s="134" t="s">
        <v>7</v>
      </c>
      <c r="E362" s="17">
        <f>E367+E377+E382</f>
        <v>61359.81</v>
      </c>
      <c r="F362" s="67">
        <f>SUM(G362:K362)</f>
        <v>935.68</v>
      </c>
      <c r="G362" s="68">
        <f t="shared" ref="G362:G364" si="98">G367+G372+G377+G382</f>
        <v>935.68</v>
      </c>
      <c r="H362" s="16">
        <f t="shared" si="97"/>
        <v>0</v>
      </c>
      <c r="I362" s="16">
        <f t="shared" si="97"/>
        <v>0</v>
      </c>
      <c r="J362" s="16">
        <f t="shared" si="97"/>
        <v>0</v>
      </c>
      <c r="K362" s="16">
        <f t="shared" si="97"/>
        <v>0</v>
      </c>
      <c r="L362" s="207"/>
      <c r="M362" s="276"/>
    </row>
    <row r="363" spans="1:15" ht="60" x14ac:dyDescent="0.2">
      <c r="A363" s="269"/>
      <c r="B363" s="223"/>
      <c r="C363" s="269"/>
      <c r="D363" s="134" t="s">
        <v>16</v>
      </c>
      <c r="E363" s="17">
        <f>E368+E378+E383</f>
        <v>67278.3</v>
      </c>
      <c r="F363" s="67">
        <f>SUM(G363:K363)</f>
        <v>24990.53</v>
      </c>
      <c r="G363" s="68">
        <f t="shared" si="98"/>
        <v>4990.53</v>
      </c>
      <c r="H363" s="16">
        <f t="shared" si="97"/>
        <v>5000</v>
      </c>
      <c r="I363" s="16">
        <f t="shared" si="97"/>
        <v>5000</v>
      </c>
      <c r="J363" s="16">
        <f t="shared" si="97"/>
        <v>5000</v>
      </c>
      <c r="K363" s="16">
        <f t="shared" si="97"/>
        <v>5000</v>
      </c>
      <c r="L363" s="207"/>
      <c r="M363" s="276"/>
      <c r="O363" s="76"/>
    </row>
    <row r="364" spans="1:15" ht="30" x14ac:dyDescent="0.2">
      <c r="A364" s="270"/>
      <c r="B364" s="224"/>
      <c r="C364" s="270"/>
      <c r="D364" s="134" t="s">
        <v>26</v>
      </c>
      <c r="E364" s="17">
        <f>E369+E379+E384</f>
        <v>246956.79999999999</v>
      </c>
      <c r="F364" s="67">
        <f>SUM(G364:K364)</f>
        <v>0</v>
      </c>
      <c r="G364" s="68">
        <f t="shared" si="98"/>
        <v>0</v>
      </c>
      <c r="H364" s="16">
        <f t="shared" si="97"/>
        <v>0</v>
      </c>
      <c r="I364" s="16">
        <f t="shared" si="97"/>
        <v>0</v>
      </c>
      <c r="J364" s="16">
        <f t="shared" si="97"/>
        <v>0</v>
      </c>
      <c r="K364" s="16">
        <f t="shared" si="97"/>
        <v>0</v>
      </c>
      <c r="L364" s="208"/>
      <c r="M364" s="277"/>
    </row>
    <row r="365" spans="1:15" ht="15" x14ac:dyDescent="0.2">
      <c r="A365" s="278" t="s">
        <v>13</v>
      </c>
      <c r="B365" s="198" t="s">
        <v>206</v>
      </c>
      <c r="C365" s="209"/>
      <c r="D365" s="130" t="s">
        <v>2</v>
      </c>
      <c r="E365" s="7">
        <f>SUM(E366:E369)</f>
        <v>99176.41</v>
      </c>
      <c r="F365" s="69">
        <f t="shared" ref="F365:F394" si="99">SUM(G365:K365)</f>
        <v>0</v>
      </c>
      <c r="G365" s="69">
        <f t="shared" ref="G365:K365" si="100">SUM(G366:G369)</f>
        <v>0</v>
      </c>
      <c r="H365" s="7">
        <f t="shared" si="100"/>
        <v>0</v>
      </c>
      <c r="I365" s="7">
        <f t="shared" si="100"/>
        <v>0</v>
      </c>
      <c r="J365" s="7">
        <f t="shared" si="100"/>
        <v>0</v>
      </c>
      <c r="K365" s="7">
        <f t="shared" si="100"/>
        <v>0</v>
      </c>
      <c r="L365" s="206"/>
      <c r="M365" s="192"/>
    </row>
    <row r="366" spans="1:15" ht="45" x14ac:dyDescent="0.2">
      <c r="A366" s="278"/>
      <c r="B366" s="198"/>
      <c r="C366" s="210"/>
      <c r="D366" s="130" t="s">
        <v>1</v>
      </c>
      <c r="E366" s="7">
        <v>0</v>
      </c>
      <c r="F366" s="69">
        <f t="shared" si="99"/>
        <v>0</v>
      </c>
      <c r="G366" s="69">
        <v>0</v>
      </c>
      <c r="H366" s="6">
        <v>0</v>
      </c>
      <c r="I366" s="6">
        <v>0</v>
      </c>
      <c r="J366" s="6">
        <v>0</v>
      </c>
      <c r="K366" s="6">
        <v>0</v>
      </c>
      <c r="L366" s="207"/>
      <c r="M366" s="279"/>
    </row>
    <row r="367" spans="1:15" ht="45" x14ac:dyDescent="0.2">
      <c r="A367" s="278"/>
      <c r="B367" s="198"/>
      <c r="C367" s="210"/>
      <c r="D367" s="130" t="s">
        <v>7</v>
      </c>
      <c r="E367" s="6">
        <v>61359.81</v>
      </c>
      <c r="F367" s="69">
        <f t="shared" si="99"/>
        <v>0</v>
      </c>
      <c r="G367" s="69">
        <v>0</v>
      </c>
      <c r="H367" s="6">
        <v>0</v>
      </c>
      <c r="I367" s="6">
        <v>0</v>
      </c>
      <c r="J367" s="6">
        <v>0</v>
      </c>
      <c r="K367" s="6">
        <v>0</v>
      </c>
      <c r="L367" s="207"/>
      <c r="M367" s="279"/>
    </row>
    <row r="368" spans="1:15" ht="45" x14ac:dyDescent="0.2">
      <c r="A368" s="278"/>
      <c r="B368" s="198"/>
      <c r="C368" s="210"/>
      <c r="D368" s="130" t="s">
        <v>16</v>
      </c>
      <c r="E368" s="6">
        <v>37816.6</v>
      </c>
      <c r="F368" s="69">
        <f t="shared" si="99"/>
        <v>0</v>
      </c>
      <c r="G368" s="69">
        <v>0</v>
      </c>
      <c r="H368" s="6">
        <v>0</v>
      </c>
      <c r="I368" s="6">
        <v>0</v>
      </c>
      <c r="J368" s="6">
        <v>0</v>
      </c>
      <c r="K368" s="6">
        <v>0</v>
      </c>
      <c r="L368" s="207"/>
      <c r="M368" s="279"/>
    </row>
    <row r="369" spans="1:13" ht="30" x14ac:dyDescent="0.2">
      <c r="A369" s="278"/>
      <c r="B369" s="198"/>
      <c r="C369" s="211"/>
      <c r="D369" s="130" t="s">
        <v>26</v>
      </c>
      <c r="E369" s="7">
        <v>0</v>
      </c>
      <c r="F369" s="69">
        <v>0</v>
      </c>
      <c r="G369" s="69">
        <v>0</v>
      </c>
      <c r="H369" s="7">
        <v>0</v>
      </c>
      <c r="I369" s="7">
        <v>0</v>
      </c>
      <c r="J369" s="7">
        <v>0</v>
      </c>
      <c r="K369" s="6">
        <v>0</v>
      </c>
      <c r="L369" s="208"/>
      <c r="M369" s="280"/>
    </row>
    <row r="370" spans="1:13" ht="15" customHeight="1" x14ac:dyDescent="0.2">
      <c r="A370" s="189" t="s">
        <v>25</v>
      </c>
      <c r="B370" s="192" t="s">
        <v>270</v>
      </c>
      <c r="C370" s="209"/>
      <c r="D370" s="130" t="s">
        <v>2</v>
      </c>
      <c r="E370" s="7">
        <f>SUM(E371:E374)</f>
        <v>246956.79999999999</v>
      </c>
      <c r="F370" s="69">
        <f t="shared" ref="F370:F374" si="101">SUM(G370:K370)</f>
        <v>1471.21</v>
      </c>
      <c r="G370" s="69">
        <f t="shared" ref="G370:K370" si="102">SUM(G371:G374)</f>
        <v>1471.21</v>
      </c>
      <c r="H370" s="7">
        <f t="shared" si="102"/>
        <v>0</v>
      </c>
      <c r="I370" s="7">
        <f t="shared" si="102"/>
        <v>0</v>
      </c>
      <c r="J370" s="7">
        <f t="shared" si="102"/>
        <v>0</v>
      </c>
      <c r="K370" s="7">
        <f t="shared" si="102"/>
        <v>0</v>
      </c>
      <c r="L370" s="206"/>
      <c r="M370" s="192"/>
    </row>
    <row r="371" spans="1:13" ht="40.5" x14ac:dyDescent="0.2">
      <c r="A371" s="190"/>
      <c r="B371" s="193"/>
      <c r="C371" s="210"/>
      <c r="D371" s="2" t="s">
        <v>1</v>
      </c>
      <c r="E371" s="7">
        <v>0</v>
      </c>
      <c r="F371" s="69">
        <f t="shared" si="101"/>
        <v>0</v>
      </c>
      <c r="G371" s="69">
        <v>0</v>
      </c>
      <c r="H371" s="6">
        <v>0</v>
      </c>
      <c r="I371" s="6">
        <v>0</v>
      </c>
      <c r="J371" s="6">
        <v>0</v>
      </c>
      <c r="K371" s="6">
        <v>0</v>
      </c>
      <c r="L371" s="207"/>
      <c r="M371" s="193"/>
    </row>
    <row r="372" spans="1:13" ht="27" x14ac:dyDescent="0.2">
      <c r="A372" s="190"/>
      <c r="B372" s="193"/>
      <c r="C372" s="210"/>
      <c r="D372" s="2" t="s">
        <v>7</v>
      </c>
      <c r="E372" s="7">
        <v>0</v>
      </c>
      <c r="F372" s="69">
        <f t="shared" si="101"/>
        <v>935.68</v>
      </c>
      <c r="G372" s="69">
        <v>935.68</v>
      </c>
      <c r="H372" s="6">
        <v>0</v>
      </c>
      <c r="I372" s="6">
        <v>0</v>
      </c>
      <c r="J372" s="6">
        <v>0</v>
      </c>
      <c r="K372" s="6">
        <v>0</v>
      </c>
      <c r="L372" s="207"/>
      <c r="M372" s="193"/>
    </row>
    <row r="373" spans="1:13" ht="45" x14ac:dyDescent="0.2">
      <c r="A373" s="190"/>
      <c r="B373" s="193"/>
      <c r="C373" s="210"/>
      <c r="D373" s="130" t="s">
        <v>16</v>
      </c>
      <c r="E373" s="7">
        <v>0</v>
      </c>
      <c r="F373" s="69">
        <f t="shared" si="101"/>
        <v>535.53</v>
      </c>
      <c r="G373" s="69">
        <v>535.53</v>
      </c>
      <c r="H373" s="6">
        <v>0</v>
      </c>
      <c r="I373" s="6">
        <v>0</v>
      </c>
      <c r="J373" s="6">
        <v>0</v>
      </c>
      <c r="K373" s="6">
        <v>0</v>
      </c>
      <c r="L373" s="207"/>
      <c r="M373" s="193"/>
    </row>
    <row r="374" spans="1:13" ht="30" x14ac:dyDescent="0.2">
      <c r="A374" s="191"/>
      <c r="B374" s="194"/>
      <c r="C374" s="211"/>
      <c r="D374" s="130" t="s">
        <v>26</v>
      </c>
      <c r="E374" s="7">
        <v>246956.79999999999</v>
      </c>
      <c r="F374" s="69">
        <f t="shared" si="101"/>
        <v>0</v>
      </c>
      <c r="G374" s="69">
        <v>0</v>
      </c>
      <c r="H374" s="6">
        <v>0</v>
      </c>
      <c r="I374" s="6">
        <v>0</v>
      </c>
      <c r="J374" s="6">
        <v>0</v>
      </c>
      <c r="K374" s="6">
        <v>0</v>
      </c>
      <c r="L374" s="208"/>
      <c r="M374" s="194"/>
    </row>
    <row r="375" spans="1:13" ht="15" customHeight="1" x14ac:dyDescent="0.2">
      <c r="A375" s="189" t="s">
        <v>28</v>
      </c>
      <c r="B375" s="192" t="s">
        <v>236</v>
      </c>
      <c r="C375" s="209"/>
      <c r="D375" s="130" t="s">
        <v>2</v>
      </c>
      <c r="E375" s="7">
        <f>SUM(E376:E379)</f>
        <v>246956.79999999999</v>
      </c>
      <c r="F375" s="69">
        <f t="shared" si="99"/>
        <v>24455</v>
      </c>
      <c r="G375" s="69">
        <f t="shared" ref="G375:K375" si="103">SUM(G376:G379)</f>
        <v>4455</v>
      </c>
      <c r="H375" s="7">
        <f t="shared" si="103"/>
        <v>5000</v>
      </c>
      <c r="I375" s="7">
        <f t="shared" si="103"/>
        <v>5000</v>
      </c>
      <c r="J375" s="7">
        <f t="shared" si="103"/>
        <v>5000</v>
      </c>
      <c r="K375" s="7">
        <f t="shared" si="103"/>
        <v>5000</v>
      </c>
      <c r="L375" s="206"/>
      <c r="M375" s="192"/>
    </row>
    <row r="376" spans="1:13" ht="40.5" x14ac:dyDescent="0.2">
      <c r="A376" s="190"/>
      <c r="B376" s="193"/>
      <c r="C376" s="210"/>
      <c r="D376" s="2" t="s">
        <v>1</v>
      </c>
      <c r="E376" s="7">
        <v>0</v>
      </c>
      <c r="F376" s="69">
        <f t="shared" si="99"/>
        <v>0</v>
      </c>
      <c r="G376" s="69">
        <v>0</v>
      </c>
      <c r="H376" s="6">
        <v>0</v>
      </c>
      <c r="I376" s="6">
        <v>0</v>
      </c>
      <c r="J376" s="6">
        <v>0</v>
      </c>
      <c r="K376" s="6">
        <v>0</v>
      </c>
      <c r="L376" s="207"/>
      <c r="M376" s="193"/>
    </row>
    <row r="377" spans="1:13" ht="27" x14ac:dyDescent="0.2">
      <c r="A377" s="190"/>
      <c r="B377" s="193"/>
      <c r="C377" s="210"/>
      <c r="D377" s="2" t="s">
        <v>7</v>
      </c>
      <c r="E377" s="7">
        <v>0</v>
      </c>
      <c r="F377" s="69">
        <f t="shared" si="99"/>
        <v>0</v>
      </c>
      <c r="G377" s="69">
        <v>0</v>
      </c>
      <c r="H377" s="6">
        <v>0</v>
      </c>
      <c r="I377" s="6">
        <v>0</v>
      </c>
      <c r="J377" s="6">
        <v>0</v>
      </c>
      <c r="K377" s="6">
        <v>0</v>
      </c>
      <c r="L377" s="207"/>
      <c r="M377" s="193"/>
    </row>
    <row r="378" spans="1:13" ht="45" x14ac:dyDescent="0.2">
      <c r="A378" s="190"/>
      <c r="B378" s="193"/>
      <c r="C378" s="210"/>
      <c r="D378" s="130" t="s">
        <v>16</v>
      </c>
      <c r="E378" s="7">
        <v>0</v>
      </c>
      <c r="F378" s="69">
        <f t="shared" si="99"/>
        <v>24455</v>
      </c>
      <c r="G378" s="69">
        <v>4455</v>
      </c>
      <c r="H378" s="6">
        <v>5000</v>
      </c>
      <c r="I378" s="6">
        <v>5000</v>
      </c>
      <c r="J378" s="6">
        <v>5000</v>
      </c>
      <c r="K378" s="6">
        <v>5000</v>
      </c>
      <c r="L378" s="207"/>
      <c r="M378" s="193"/>
    </row>
    <row r="379" spans="1:13" ht="30" x14ac:dyDescent="0.2">
      <c r="A379" s="191"/>
      <c r="B379" s="194"/>
      <c r="C379" s="211"/>
      <c r="D379" s="130" t="s">
        <v>26</v>
      </c>
      <c r="E379" s="7">
        <v>246956.79999999999</v>
      </c>
      <c r="F379" s="69">
        <f t="shared" si="99"/>
        <v>0</v>
      </c>
      <c r="G379" s="69">
        <v>0</v>
      </c>
      <c r="H379" s="6">
        <v>0</v>
      </c>
      <c r="I379" s="6">
        <v>0</v>
      </c>
      <c r="J379" s="6">
        <v>0</v>
      </c>
      <c r="K379" s="6">
        <v>0</v>
      </c>
      <c r="L379" s="208"/>
      <c r="M379" s="194"/>
    </row>
    <row r="380" spans="1:13" ht="15" x14ac:dyDescent="0.2">
      <c r="A380" s="278" t="s">
        <v>149</v>
      </c>
      <c r="B380" s="198" t="s">
        <v>237</v>
      </c>
      <c r="C380" s="209"/>
      <c r="D380" s="130" t="s">
        <v>2</v>
      </c>
      <c r="E380" s="7">
        <f>SUM(E381:E384)</f>
        <v>29461.7</v>
      </c>
      <c r="F380" s="69">
        <f t="shared" si="99"/>
        <v>0</v>
      </c>
      <c r="G380" s="69">
        <f t="shared" ref="G380:K380" si="104">SUM(G381:G384)</f>
        <v>0</v>
      </c>
      <c r="H380" s="7">
        <f t="shared" si="104"/>
        <v>0</v>
      </c>
      <c r="I380" s="7">
        <f t="shared" si="104"/>
        <v>0</v>
      </c>
      <c r="J380" s="7">
        <f t="shared" si="104"/>
        <v>0</v>
      </c>
      <c r="K380" s="7">
        <f t="shared" si="104"/>
        <v>0</v>
      </c>
      <c r="L380" s="206"/>
      <c r="M380" s="192"/>
    </row>
    <row r="381" spans="1:13" ht="45" x14ac:dyDescent="0.2">
      <c r="A381" s="278"/>
      <c r="B381" s="198"/>
      <c r="C381" s="210"/>
      <c r="D381" s="130" t="s">
        <v>1</v>
      </c>
      <c r="E381" s="7">
        <v>0</v>
      </c>
      <c r="F381" s="69">
        <f t="shared" si="99"/>
        <v>0</v>
      </c>
      <c r="G381" s="69">
        <v>0</v>
      </c>
      <c r="H381" s="6">
        <v>0</v>
      </c>
      <c r="I381" s="6">
        <v>0</v>
      </c>
      <c r="J381" s="6">
        <v>0</v>
      </c>
      <c r="K381" s="6">
        <v>0</v>
      </c>
      <c r="L381" s="207"/>
      <c r="M381" s="279"/>
    </row>
    <row r="382" spans="1:13" ht="45" x14ac:dyDescent="0.2">
      <c r="A382" s="278"/>
      <c r="B382" s="198"/>
      <c r="C382" s="210"/>
      <c r="D382" s="130" t="s">
        <v>7</v>
      </c>
      <c r="E382" s="7">
        <v>0</v>
      </c>
      <c r="F382" s="69">
        <f t="shared" si="99"/>
        <v>0</v>
      </c>
      <c r="G382" s="69">
        <v>0</v>
      </c>
      <c r="H382" s="6">
        <v>0</v>
      </c>
      <c r="I382" s="6">
        <v>0</v>
      </c>
      <c r="J382" s="6">
        <v>0</v>
      </c>
      <c r="K382" s="6">
        <v>0</v>
      </c>
      <c r="L382" s="207"/>
      <c r="M382" s="279"/>
    </row>
    <row r="383" spans="1:13" ht="45" x14ac:dyDescent="0.2">
      <c r="A383" s="278"/>
      <c r="B383" s="198"/>
      <c r="C383" s="210"/>
      <c r="D383" s="130" t="s">
        <v>16</v>
      </c>
      <c r="E383" s="6">
        <v>29461.7</v>
      </c>
      <c r="F383" s="69">
        <f t="shared" si="99"/>
        <v>0</v>
      </c>
      <c r="G383" s="69">
        <v>0</v>
      </c>
      <c r="H383" s="6">
        <v>0</v>
      </c>
      <c r="I383" s="6">
        <v>0</v>
      </c>
      <c r="J383" s="6">
        <v>0</v>
      </c>
      <c r="K383" s="6">
        <v>0</v>
      </c>
      <c r="L383" s="207"/>
      <c r="M383" s="279"/>
    </row>
    <row r="384" spans="1:13" ht="30" x14ac:dyDescent="0.2">
      <c r="A384" s="278"/>
      <c r="B384" s="198"/>
      <c r="C384" s="211"/>
      <c r="D384" s="130" t="s">
        <v>26</v>
      </c>
      <c r="E384" s="7">
        <v>0</v>
      </c>
      <c r="F384" s="69">
        <f t="shared" si="99"/>
        <v>0</v>
      </c>
      <c r="G384" s="69">
        <v>0</v>
      </c>
      <c r="H384" s="6">
        <v>0</v>
      </c>
      <c r="I384" s="6">
        <v>0</v>
      </c>
      <c r="J384" s="6">
        <v>0</v>
      </c>
      <c r="K384" s="6">
        <v>0</v>
      </c>
      <c r="L384" s="208"/>
      <c r="M384" s="280"/>
    </row>
    <row r="385" spans="1:15" ht="15" customHeight="1" x14ac:dyDescent="0.2">
      <c r="A385" s="243"/>
      <c r="B385" s="281" t="s">
        <v>129</v>
      </c>
      <c r="C385" s="281"/>
      <c r="D385" s="18" t="s">
        <v>2</v>
      </c>
      <c r="E385" s="16">
        <v>0</v>
      </c>
      <c r="F385" s="67">
        <f t="shared" si="99"/>
        <v>61770.83</v>
      </c>
      <c r="G385" s="68">
        <f t="shared" ref="G385:K389" si="105">G360+G350</f>
        <v>8232.32</v>
      </c>
      <c r="H385" s="16">
        <f t="shared" si="105"/>
        <v>22740.010000000002</v>
      </c>
      <c r="I385" s="16">
        <f t="shared" si="105"/>
        <v>9265.5</v>
      </c>
      <c r="J385" s="16">
        <f t="shared" si="105"/>
        <v>10766.5</v>
      </c>
      <c r="K385" s="16">
        <f t="shared" si="105"/>
        <v>10766.5</v>
      </c>
      <c r="L385" s="271"/>
      <c r="M385" s="183"/>
    </row>
    <row r="386" spans="1:15" ht="42.75" x14ac:dyDescent="0.2">
      <c r="A386" s="243"/>
      <c r="B386" s="281"/>
      <c r="C386" s="281"/>
      <c r="D386" s="18" t="s">
        <v>1</v>
      </c>
      <c r="E386" s="16">
        <v>0</v>
      </c>
      <c r="F386" s="67">
        <f t="shared" si="99"/>
        <v>0</v>
      </c>
      <c r="G386" s="68">
        <f t="shared" si="105"/>
        <v>0</v>
      </c>
      <c r="H386" s="16">
        <f t="shared" si="105"/>
        <v>0</v>
      </c>
      <c r="I386" s="16">
        <f t="shared" si="105"/>
        <v>0</v>
      </c>
      <c r="J386" s="16">
        <f t="shared" si="105"/>
        <v>0</v>
      </c>
      <c r="K386" s="16">
        <f t="shared" si="105"/>
        <v>0</v>
      </c>
      <c r="L386" s="271"/>
      <c r="M386" s="183"/>
    </row>
    <row r="387" spans="1:15" ht="57" x14ac:dyDescent="0.2">
      <c r="A387" s="243"/>
      <c r="B387" s="281"/>
      <c r="C387" s="281"/>
      <c r="D387" s="18" t="s">
        <v>7</v>
      </c>
      <c r="E387" s="16">
        <v>0</v>
      </c>
      <c r="F387" s="67">
        <f t="shared" si="99"/>
        <v>17211.12</v>
      </c>
      <c r="G387" s="68">
        <f t="shared" si="105"/>
        <v>1632.35</v>
      </c>
      <c r="H387" s="16">
        <f t="shared" si="105"/>
        <v>5451.95</v>
      </c>
      <c r="I387" s="16">
        <f t="shared" si="105"/>
        <v>2734.18</v>
      </c>
      <c r="J387" s="16">
        <f t="shared" si="105"/>
        <v>3696.32</v>
      </c>
      <c r="K387" s="16">
        <f t="shared" si="105"/>
        <v>3696.32</v>
      </c>
      <c r="L387" s="271"/>
      <c r="M387" s="183"/>
    </row>
    <row r="388" spans="1:15" ht="55.5" customHeight="1" x14ac:dyDescent="0.2">
      <c r="A388" s="243"/>
      <c r="B388" s="281"/>
      <c r="C388" s="281"/>
      <c r="D388" s="18" t="s">
        <v>16</v>
      </c>
      <c r="E388" s="16">
        <v>0</v>
      </c>
      <c r="F388" s="67">
        <f t="shared" si="99"/>
        <v>34035.509999999995</v>
      </c>
      <c r="G388" s="68">
        <f t="shared" si="105"/>
        <v>5389.2699999999995</v>
      </c>
      <c r="H388" s="16">
        <f t="shared" si="105"/>
        <v>7974.5599999999995</v>
      </c>
      <c r="I388" s="16">
        <f t="shared" si="105"/>
        <v>6531.32</v>
      </c>
      <c r="J388" s="16">
        <f t="shared" si="105"/>
        <v>7070.18</v>
      </c>
      <c r="K388" s="16">
        <f t="shared" si="105"/>
        <v>7070.18</v>
      </c>
      <c r="L388" s="271"/>
      <c r="M388" s="183"/>
    </row>
    <row r="389" spans="1:15" ht="15" x14ac:dyDescent="0.2">
      <c r="A389" s="243"/>
      <c r="B389" s="281"/>
      <c r="C389" s="281"/>
      <c r="D389" s="18" t="s">
        <v>30</v>
      </c>
      <c r="E389" s="16">
        <v>0</v>
      </c>
      <c r="F389" s="67">
        <f t="shared" si="99"/>
        <v>10524.2</v>
      </c>
      <c r="G389" s="68">
        <f t="shared" si="105"/>
        <v>1210.7</v>
      </c>
      <c r="H389" s="16">
        <f t="shared" si="105"/>
        <v>9313.5</v>
      </c>
      <c r="I389" s="16">
        <f t="shared" si="105"/>
        <v>0</v>
      </c>
      <c r="J389" s="16">
        <f t="shared" si="105"/>
        <v>0</v>
      </c>
      <c r="K389" s="16">
        <f t="shared" si="105"/>
        <v>0</v>
      </c>
      <c r="L389" s="271"/>
      <c r="M389" s="183"/>
    </row>
    <row r="390" spans="1:15" ht="15" customHeight="1" x14ac:dyDescent="0.2">
      <c r="A390" s="243"/>
      <c r="B390" s="281" t="s">
        <v>32</v>
      </c>
      <c r="C390" s="281"/>
      <c r="D390" s="18" t="s">
        <v>2</v>
      </c>
      <c r="E390" s="16">
        <v>0</v>
      </c>
      <c r="F390" s="133">
        <f t="shared" si="99"/>
        <v>4527983.8360000001</v>
      </c>
      <c r="G390" s="16">
        <f t="shared" ref="G390:K394" si="106">G385+G344+G218</f>
        <v>710461.70600000001</v>
      </c>
      <c r="H390" s="16">
        <f t="shared" si="106"/>
        <v>894004.63000000012</v>
      </c>
      <c r="I390" s="90">
        <f t="shared" si="106"/>
        <v>1110861.49</v>
      </c>
      <c r="J390" s="90">
        <f t="shared" si="106"/>
        <v>1077876.71</v>
      </c>
      <c r="K390" s="16">
        <f t="shared" si="106"/>
        <v>734779.3</v>
      </c>
      <c r="L390" s="271"/>
      <c r="M390" s="183"/>
    </row>
    <row r="391" spans="1:15" ht="42.75" x14ac:dyDescent="0.2">
      <c r="A391" s="243"/>
      <c r="B391" s="281"/>
      <c r="C391" s="281"/>
      <c r="D391" s="18" t="s">
        <v>1</v>
      </c>
      <c r="E391" s="16">
        <v>0</v>
      </c>
      <c r="F391" s="133">
        <f t="shared" si="99"/>
        <v>200778.01</v>
      </c>
      <c r="G391" s="16">
        <f t="shared" si="106"/>
        <v>60558.01</v>
      </c>
      <c r="H391" s="16">
        <f t="shared" si="106"/>
        <v>0</v>
      </c>
      <c r="I391" s="16">
        <f t="shared" si="106"/>
        <v>0</v>
      </c>
      <c r="J391" s="16">
        <f t="shared" si="106"/>
        <v>140220</v>
      </c>
      <c r="K391" s="16">
        <f t="shared" si="106"/>
        <v>0</v>
      </c>
      <c r="L391" s="271"/>
      <c r="M391" s="183"/>
      <c r="O391" s="75"/>
    </row>
    <row r="392" spans="1:15" ht="57" x14ac:dyDescent="0.2">
      <c r="A392" s="243"/>
      <c r="B392" s="281"/>
      <c r="C392" s="281"/>
      <c r="D392" s="18" t="s">
        <v>7</v>
      </c>
      <c r="E392" s="16">
        <v>0</v>
      </c>
      <c r="F392" s="133">
        <f t="shared" si="99"/>
        <v>599090.9</v>
      </c>
      <c r="G392" s="16">
        <f t="shared" si="106"/>
        <v>86334.010000000009</v>
      </c>
      <c r="H392" s="16">
        <f t="shared" si="106"/>
        <v>141590.47000000003</v>
      </c>
      <c r="I392" s="16">
        <f t="shared" si="106"/>
        <v>287404.11</v>
      </c>
      <c r="J392" s="16">
        <f t="shared" si="106"/>
        <v>80065.990000000005</v>
      </c>
      <c r="K392" s="16">
        <f t="shared" si="106"/>
        <v>3696.32</v>
      </c>
      <c r="L392" s="271"/>
      <c r="M392" s="183"/>
    </row>
    <row r="393" spans="1:15" ht="58.5" customHeight="1" x14ac:dyDescent="0.2">
      <c r="A393" s="243"/>
      <c r="B393" s="281"/>
      <c r="C393" s="281"/>
      <c r="D393" s="18" t="s">
        <v>16</v>
      </c>
      <c r="E393" s="16">
        <v>0</v>
      </c>
      <c r="F393" s="133">
        <f t="shared" si="99"/>
        <v>3717590.7260000003</v>
      </c>
      <c r="G393" s="16">
        <f t="shared" si="106"/>
        <v>562358.98600000003</v>
      </c>
      <c r="H393" s="16">
        <f t="shared" si="106"/>
        <v>743100.66</v>
      </c>
      <c r="I393" s="16">
        <f t="shared" si="106"/>
        <v>823457.37999999989</v>
      </c>
      <c r="J393" s="16">
        <f t="shared" si="106"/>
        <v>857590.72000000009</v>
      </c>
      <c r="K393" s="16">
        <f t="shared" si="106"/>
        <v>731082.9800000001</v>
      </c>
      <c r="L393" s="271"/>
      <c r="M393" s="183"/>
    </row>
    <row r="394" spans="1:15" ht="26.25" customHeight="1" x14ac:dyDescent="0.2">
      <c r="A394" s="243"/>
      <c r="B394" s="281"/>
      <c r="C394" s="281"/>
      <c r="D394" s="18" t="s">
        <v>30</v>
      </c>
      <c r="E394" s="16">
        <v>0</v>
      </c>
      <c r="F394" s="133">
        <f t="shared" si="99"/>
        <v>10524.2</v>
      </c>
      <c r="G394" s="16">
        <f t="shared" si="106"/>
        <v>1210.7</v>
      </c>
      <c r="H394" s="16">
        <f t="shared" si="106"/>
        <v>9313.5</v>
      </c>
      <c r="I394" s="16">
        <f t="shared" si="106"/>
        <v>0</v>
      </c>
      <c r="J394" s="16">
        <f t="shared" si="106"/>
        <v>0</v>
      </c>
      <c r="K394" s="16">
        <f t="shared" si="106"/>
        <v>0</v>
      </c>
      <c r="L394" s="271"/>
      <c r="M394" s="183"/>
    </row>
  </sheetData>
  <mergeCells count="513">
    <mergeCell ref="A138:A142"/>
    <mergeCell ref="B138:B142"/>
    <mergeCell ref="C138:C142"/>
    <mergeCell ref="L138:L140"/>
    <mergeCell ref="M138:M140"/>
    <mergeCell ref="L141:L142"/>
    <mergeCell ref="M141:M142"/>
    <mergeCell ref="A279:A283"/>
    <mergeCell ref="B279:B283"/>
    <mergeCell ref="C279:C283"/>
    <mergeCell ref="L279:L281"/>
    <mergeCell ref="M279:M281"/>
    <mergeCell ref="L282:L283"/>
    <mergeCell ref="M282:M283"/>
    <mergeCell ref="M264:M266"/>
    <mergeCell ref="L267:L268"/>
    <mergeCell ref="M267:M268"/>
    <mergeCell ref="L262:L263"/>
    <mergeCell ref="M254:M256"/>
    <mergeCell ref="C239:C243"/>
    <mergeCell ref="M262:M263"/>
    <mergeCell ref="M259:M261"/>
    <mergeCell ref="M244:M246"/>
    <mergeCell ref="M247:M248"/>
    <mergeCell ref="A28:A32"/>
    <mergeCell ref="B28:B32"/>
    <mergeCell ref="C28:C32"/>
    <mergeCell ref="L28:L30"/>
    <mergeCell ref="M28:M30"/>
    <mergeCell ref="L31:L32"/>
    <mergeCell ref="M31:M32"/>
    <mergeCell ref="A390:A394"/>
    <mergeCell ref="B390:C394"/>
    <mergeCell ref="L390:L394"/>
    <mergeCell ref="M390:M394"/>
    <mergeCell ref="A380:A384"/>
    <mergeCell ref="B380:B384"/>
    <mergeCell ref="C380:C384"/>
    <mergeCell ref="L380:L384"/>
    <mergeCell ref="M380:M384"/>
    <mergeCell ref="A385:A389"/>
    <mergeCell ref="B385:C389"/>
    <mergeCell ref="L385:L389"/>
    <mergeCell ref="M385:M389"/>
    <mergeCell ref="A370:A374"/>
    <mergeCell ref="B370:B374"/>
    <mergeCell ref="C370:C374"/>
    <mergeCell ref="L370:L374"/>
    <mergeCell ref="A355:A359"/>
    <mergeCell ref="B355:B359"/>
    <mergeCell ref="C355:C359"/>
    <mergeCell ref="L355:L359"/>
    <mergeCell ref="M355:M359"/>
    <mergeCell ref="M370:M374"/>
    <mergeCell ref="A375:A379"/>
    <mergeCell ref="B375:B379"/>
    <mergeCell ref="C375:C379"/>
    <mergeCell ref="L375:L379"/>
    <mergeCell ref="M375:M379"/>
    <mergeCell ref="A360:A364"/>
    <mergeCell ref="B360:B364"/>
    <mergeCell ref="C360:C362"/>
    <mergeCell ref="L360:L364"/>
    <mergeCell ref="M360:M364"/>
    <mergeCell ref="C363:C364"/>
    <mergeCell ref="A365:A369"/>
    <mergeCell ref="B365:B369"/>
    <mergeCell ref="C365:C369"/>
    <mergeCell ref="L365:L369"/>
    <mergeCell ref="M365:M369"/>
    <mergeCell ref="A349:M349"/>
    <mergeCell ref="A344:A348"/>
    <mergeCell ref="B344:C348"/>
    <mergeCell ref="A339:A343"/>
    <mergeCell ref="B339:B343"/>
    <mergeCell ref="C339:C343"/>
    <mergeCell ref="A350:A354"/>
    <mergeCell ref="B350:B354"/>
    <mergeCell ref="C350:C354"/>
    <mergeCell ref="L350:L354"/>
    <mergeCell ref="M350:M354"/>
    <mergeCell ref="L337:L338"/>
    <mergeCell ref="M337:M338"/>
    <mergeCell ref="L339:L341"/>
    <mergeCell ref="M339:M341"/>
    <mergeCell ref="L342:L343"/>
    <mergeCell ref="M342:M343"/>
    <mergeCell ref="L344:L346"/>
    <mergeCell ref="M344:M346"/>
    <mergeCell ref="L347:L348"/>
    <mergeCell ref="M347:M348"/>
    <mergeCell ref="L309:L311"/>
    <mergeCell ref="M309:M311"/>
    <mergeCell ref="A309:A313"/>
    <mergeCell ref="B309:B313"/>
    <mergeCell ref="L329:L331"/>
    <mergeCell ref="M329:M331"/>
    <mergeCell ref="L332:L333"/>
    <mergeCell ref="M332:M333"/>
    <mergeCell ref="L334:L336"/>
    <mergeCell ref="M334:M336"/>
    <mergeCell ref="L324:L326"/>
    <mergeCell ref="M324:M326"/>
    <mergeCell ref="L327:L328"/>
    <mergeCell ref="C309:C313"/>
    <mergeCell ref="C314:C318"/>
    <mergeCell ref="M327:M328"/>
    <mergeCell ref="B314:B318"/>
    <mergeCell ref="L312:L313"/>
    <mergeCell ref="M312:M313"/>
    <mergeCell ref="L314:L316"/>
    <mergeCell ref="M314:M316"/>
    <mergeCell ref="L317:L318"/>
    <mergeCell ref="M317:M318"/>
    <mergeCell ref="A334:A338"/>
    <mergeCell ref="L302:L303"/>
    <mergeCell ref="M302:M303"/>
    <mergeCell ref="A304:A308"/>
    <mergeCell ref="B304:B308"/>
    <mergeCell ref="C304:C308"/>
    <mergeCell ref="L304:L306"/>
    <mergeCell ref="M304:M306"/>
    <mergeCell ref="L307:L308"/>
    <mergeCell ref="M307:M308"/>
    <mergeCell ref="A299:A303"/>
    <mergeCell ref="B299:B303"/>
    <mergeCell ref="C299:C303"/>
    <mergeCell ref="L299:L301"/>
    <mergeCell ref="M299:M301"/>
    <mergeCell ref="M257:M258"/>
    <mergeCell ref="A274:A278"/>
    <mergeCell ref="B274:B278"/>
    <mergeCell ref="C274:C278"/>
    <mergeCell ref="L274:L276"/>
    <mergeCell ref="M274:M276"/>
    <mergeCell ref="L277:L278"/>
    <mergeCell ref="M277:M278"/>
    <mergeCell ref="A269:A273"/>
    <mergeCell ref="B269:B273"/>
    <mergeCell ref="C269:C273"/>
    <mergeCell ref="L272:L273"/>
    <mergeCell ref="M272:M273"/>
    <mergeCell ref="L269:L271"/>
    <mergeCell ref="M269:M271"/>
    <mergeCell ref="A264:A268"/>
    <mergeCell ref="B264:B268"/>
    <mergeCell ref="C264:C268"/>
    <mergeCell ref="L264:L266"/>
    <mergeCell ref="A254:A258"/>
    <mergeCell ref="A259:A263"/>
    <mergeCell ref="B259:B263"/>
    <mergeCell ref="C259:C263"/>
    <mergeCell ref="L259:L261"/>
    <mergeCell ref="M158:M162"/>
    <mergeCell ref="L103:L105"/>
    <mergeCell ref="M103:M105"/>
    <mergeCell ref="L106:L107"/>
    <mergeCell ref="M106:M107"/>
    <mergeCell ref="M218:M220"/>
    <mergeCell ref="L221:L222"/>
    <mergeCell ref="M221:M222"/>
    <mergeCell ref="A223:M223"/>
    <mergeCell ref="C198:C202"/>
    <mergeCell ref="L198:L200"/>
    <mergeCell ref="M211:M212"/>
    <mergeCell ref="M216:M217"/>
    <mergeCell ref="B193:B197"/>
    <mergeCell ref="C193:C197"/>
    <mergeCell ref="B178:B182"/>
    <mergeCell ref="C178:C182"/>
    <mergeCell ref="L178:L180"/>
    <mergeCell ref="M178:M180"/>
    <mergeCell ref="M183:M185"/>
    <mergeCell ref="M198:M200"/>
    <mergeCell ref="M201:M202"/>
    <mergeCell ref="M196:M197"/>
    <mergeCell ref="M186:M187"/>
    <mergeCell ref="M203:M205"/>
    <mergeCell ref="L206:L207"/>
    <mergeCell ref="L196:L197"/>
    <mergeCell ref="L201:L202"/>
    <mergeCell ref="M206:M207"/>
    <mergeCell ref="M181:M182"/>
    <mergeCell ref="M193:M195"/>
    <mergeCell ref="A229:A233"/>
    <mergeCell ref="B229:B233"/>
    <mergeCell ref="C229:C233"/>
    <mergeCell ref="L229:L233"/>
    <mergeCell ref="L213:L215"/>
    <mergeCell ref="B213:B217"/>
    <mergeCell ref="C213:C217"/>
    <mergeCell ref="A218:A222"/>
    <mergeCell ref="B218:C222"/>
    <mergeCell ref="L218:L220"/>
    <mergeCell ref="L216:L217"/>
    <mergeCell ref="A224:A228"/>
    <mergeCell ref="L224:L228"/>
    <mergeCell ref="M213:M215"/>
    <mergeCell ref="M208:M210"/>
    <mergeCell ref="M224:M228"/>
    <mergeCell ref="A208:A212"/>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A43:A47"/>
    <mergeCell ref="A33:A37"/>
    <mergeCell ref="B33:B37"/>
    <mergeCell ref="A108:A112"/>
    <mergeCell ref="B108:B112"/>
    <mergeCell ref="L23:L25"/>
    <mergeCell ref="C73:C77"/>
    <mergeCell ref="L73:L75"/>
    <mergeCell ref="C78:C82"/>
    <mergeCell ref="L78:L80"/>
    <mergeCell ref="C53:C57"/>
    <mergeCell ref="L53:L55"/>
    <mergeCell ref="A88:A92"/>
    <mergeCell ref="B88:B92"/>
    <mergeCell ref="C88:C92"/>
    <mergeCell ref="L88:L90"/>
    <mergeCell ref="C103:C107"/>
    <mergeCell ref="B43:B47"/>
    <mergeCell ref="A83:A87"/>
    <mergeCell ref="B83:B87"/>
    <mergeCell ref="A93:A97"/>
    <mergeCell ref="B93:B97"/>
    <mergeCell ref="A98:A102"/>
    <mergeCell ref="B98:B102"/>
    <mergeCell ref="L48:L50"/>
    <mergeCell ref="M48:M50"/>
    <mergeCell ref="L51:L52"/>
    <mergeCell ref="M51:M52"/>
    <mergeCell ref="C33:C37"/>
    <mergeCell ref="L33:L35"/>
    <mergeCell ref="M33:M35"/>
    <mergeCell ref="L36:L37"/>
    <mergeCell ref="M36:M37"/>
    <mergeCell ref="L41:L42"/>
    <mergeCell ref="M41:M42"/>
    <mergeCell ref="C43:C47"/>
    <mergeCell ref="L43:L45"/>
    <mergeCell ref="M43:M45"/>
    <mergeCell ref="L46:L47"/>
    <mergeCell ref="M46:M47"/>
    <mergeCell ref="M18:M22"/>
    <mergeCell ref="L18:L22"/>
    <mergeCell ref="A23:A27"/>
    <mergeCell ref="B23:B27"/>
    <mergeCell ref="C23:C27"/>
    <mergeCell ref="A18:A22"/>
    <mergeCell ref="B18:B22"/>
    <mergeCell ref="C18:C22"/>
    <mergeCell ref="M23:M25"/>
    <mergeCell ref="L26:L27"/>
    <mergeCell ref="M26:M27"/>
    <mergeCell ref="A38:A42"/>
    <mergeCell ref="B38:B42"/>
    <mergeCell ref="C38:C42"/>
    <mergeCell ref="L38:L40"/>
    <mergeCell ref="M38:M40"/>
    <mergeCell ref="L76:L77"/>
    <mergeCell ref="M76:M77"/>
    <mergeCell ref="A128:A132"/>
    <mergeCell ref="C128:C132"/>
    <mergeCell ref="L128:L130"/>
    <mergeCell ref="M128:M130"/>
    <mergeCell ref="L131:L132"/>
    <mergeCell ref="C83:C87"/>
    <mergeCell ref="L83:L85"/>
    <mergeCell ref="M83:M85"/>
    <mergeCell ref="L86:L87"/>
    <mergeCell ref="C48:C52"/>
    <mergeCell ref="A73:A77"/>
    <mergeCell ref="B73:B77"/>
    <mergeCell ref="B78:B82"/>
    <mergeCell ref="A48:A52"/>
    <mergeCell ref="B48:B52"/>
    <mergeCell ref="A53:A57"/>
    <mergeCell ref="B53:B57"/>
    <mergeCell ref="A213:A217"/>
    <mergeCell ref="L254:L256"/>
    <mergeCell ref="A239:A243"/>
    <mergeCell ref="L239:L241"/>
    <mergeCell ref="A249:A253"/>
    <mergeCell ref="B249:B253"/>
    <mergeCell ref="C249:C253"/>
    <mergeCell ref="B254:B258"/>
    <mergeCell ref="A244:A248"/>
    <mergeCell ref="B244:B248"/>
    <mergeCell ref="C254:C258"/>
    <mergeCell ref="L249:L251"/>
    <mergeCell ref="L257:L258"/>
    <mergeCell ref="L244:L246"/>
    <mergeCell ref="L247:L248"/>
    <mergeCell ref="L252:L253"/>
    <mergeCell ref="L242:L243"/>
    <mergeCell ref="C234:C238"/>
    <mergeCell ref="L234:L238"/>
    <mergeCell ref="A284:A288"/>
    <mergeCell ref="B284:B288"/>
    <mergeCell ref="C284:C288"/>
    <mergeCell ref="L284:L288"/>
    <mergeCell ref="M284:M288"/>
    <mergeCell ref="A289:A293"/>
    <mergeCell ref="A294:A298"/>
    <mergeCell ref="B294:B298"/>
    <mergeCell ref="C294:C298"/>
    <mergeCell ref="L294:L296"/>
    <mergeCell ref="M294:M296"/>
    <mergeCell ref="L297:L298"/>
    <mergeCell ref="M297:M298"/>
    <mergeCell ref="B289:B293"/>
    <mergeCell ref="C289:C293"/>
    <mergeCell ref="L289:L291"/>
    <mergeCell ref="M289:M291"/>
    <mergeCell ref="L292:L293"/>
    <mergeCell ref="M292:M293"/>
    <mergeCell ref="B334:B338"/>
    <mergeCell ref="C334:C338"/>
    <mergeCell ref="B319:B323"/>
    <mergeCell ref="A314:A318"/>
    <mergeCell ref="A329:A333"/>
    <mergeCell ref="A319:A323"/>
    <mergeCell ref="A324:A328"/>
    <mergeCell ref="B329:B333"/>
    <mergeCell ref="C329:C333"/>
    <mergeCell ref="B324:B328"/>
    <mergeCell ref="C324:C328"/>
    <mergeCell ref="C319:C323"/>
    <mergeCell ref="L319:L321"/>
    <mergeCell ref="M319:M321"/>
    <mergeCell ref="L322:L323"/>
    <mergeCell ref="M322:M323"/>
    <mergeCell ref="M86:M87"/>
    <mergeCell ref="C93:C97"/>
    <mergeCell ref="L93:L95"/>
    <mergeCell ref="M93:M95"/>
    <mergeCell ref="L96:L97"/>
    <mergeCell ref="M96:M97"/>
    <mergeCell ref="C98:C102"/>
    <mergeCell ref="L98:L100"/>
    <mergeCell ref="M98:M100"/>
    <mergeCell ref="L101:L102"/>
    <mergeCell ref="M88:M90"/>
    <mergeCell ref="L91:L92"/>
    <mergeCell ref="M91:M92"/>
    <mergeCell ref="M101:M102"/>
    <mergeCell ref="M108:M110"/>
    <mergeCell ref="L111:L112"/>
    <mergeCell ref="M111:M112"/>
    <mergeCell ref="L211:L212"/>
    <mergeCell ref="C244:C248"/>
    <mergeCell ref="C224:C228"/>
    <mergeCell ref="A133:A137"/>
    <mergeCell ref="C133:C137"/>
    <mergeCell ref="L133:L135"/>
    <mergeCell ref="M133:M135"/>
    <mergeCell ref="L136:L137"/>
    <mergeCell ref="M136:M137"/>
    <mergeCell ref="A103:A107"/>
    <mergeCell ref="B103:B107"/>
    <mergeCell ref="B128:B132"/>
    <mergeCell ref="A123:A127"/>
    <mergeCell ref="B123:B127"/>
    <mergeCell ref="C123:C127"/>
    <mergeCell ref="L123:L125"/>
    <mergeCell ref="M123:M125"/>
    <mergeCell ref="L126:L127"/>
    <mergeCell ref="M126:M127"/>
    <mergeCell ref="B208:B212"/>
    <mergeCell ref="A183:A187"/>
    <mergeCell ref="C183:C187"/>
    <mergeCell ref="L183:L185"/>
    <mergeCell ref="L161:L162"/>
    <mergeCell ref="L173:L175"/>
    <mergeCell ref="B133:B137"/>
    <mergeCell ref="C108:C112"/>
    <mergeCell ref="L108:L110"/>
    <mergeCell ref="A163:A167"/>
    <mergeCell ref="B163:B167"/>
    <mergeCell ref="A158:A162"/>
    <mergeCell ref="B158:B162"/>
    <mergeCell ref="C148:C152"/>
    <mergeCell ref="C163:C167"/>
    <mergeCell ref="A143:A147"/>
    <mergeCell ref="B143:B147"/>
    <mergeCell ref="C143:C147"/>
    <mergeCell ref="L143:L147"/>
    <mergeCell ref="L181:L182"/>
    <mergeCell ref="A178:A182"/>
    <mergeCell ref="A203:A207"/>
    <mergeCell ref="C208:C212"/>
    <mergeCell ref="L208:L210"/>
    <mergeCell ref="A198:A202"/>
    <mergeCell ref="B198:B202"/>
    <mergeCell ref="B203:B207"/>
    <mergeCell ref="C203:C207"/>
    <mergeCell ref="L203:L205"/>
    <mergeCell ref="A188:A192"/>
    <mergeCell ref="B188:B192"/>
    <mergeCell ref="C188:C192"/>
    <mergeCell ref="L188:L190"/>
    <mergeCell ref="M234:M238"/>
    <mergeCell ref="A234:A238"/>
    <mergeCell ref="B234:B238"/>
    <mergeCell ref="B224:B228"/>
    <mergeCell ref="B239:B243"/>
    <mergeCell ref="M249:M251"/>
    <mergeCell ref="M252:M253"/>
    <mergeCell ref="M242:M243"/>
    <mergeCell ref="M229:M233"/>
    <mergeCell ref="M239:M241"/>
    <mergeCell ref="M73:M75"/>
    <mergeCell ref="L193:L195"/>
    <mergeCell ref="A173:A177"/>
    <mergeCell ref="B173:B177"/>
    <mergeCell ref="C173:C177"/>
    <mergeCell ref="A193:A197"/>
    <mergeCell ref="B183:B187"/>
    <mergeCell ref="A153:A157"/>
    <mergeCell ref="B153:B157"/>
    <mergeCell ref="C153:C157"/>
    <mergeCell ref="L153:L155"/>
    <mergeCell ref="L156:L157"/>
    <mergeCell ref="L186:L187"/>
    <mergeCell ref="M188:M190"/>
    <mergeCell ref="L191:L192"/>
    <mergeCell ref="M191:M192"/>
    <mergeCell ref="C158:C162"/>
    <mergeCell ref="L158:L160"/>
    <mergeCell ref="L148:L150"/>
    <mergeCell ref="L176:L177"/>
    <mergeCell ref="M176:M177"/>
    <mergeCell ref="L166:L167"/>
    <mergeCell ref="M131:M132"/>
    <mergeCell ref="A78:A82"/>
    <mergeCell ref="M58:M60"/>
    <mergeCell ref="L61:L62"/>
    <mergeCell ref="B63:B67"/>
    <mergeCell ref="C63:C67"/>
    <mergeCell ref="L63:L65"/>
    <mergeCell ref="M63:M65"/>
    <mergeCell ref="L66:L67"/>
    <mergeCell ref="M66:M67"/>
    <mergeCell ref="A63:A67"/>
    <mergeCell ref="M61:M62"/>
    <mergeCell ref="M173:M175"/>
    <mergeCell ref="M153:M157"/>
    <mergeCell ref="A118:A122"/>
    <mergeCell ref="B118:B122"/>
    <mergeCell ref="C118:C122"/>
    <mergeCell ref="L118:L120"/>
    <mergeCell ref="M118:M120"/>
    <mergeCell ref="L121:L122"/>
    <mergeCell ref="M121:M122"/>
    <mergeCell ref="L168:L170"/>
    <mergeCell ref="M168:M170"/>
    <mergeCell ref="L171:L172"/>
    <mergeCell ref="M171:M172"/>
    <mergeCell ref="M143:M147"/>
    <mergeCell ref="L151:L152"/>
    <mergeCell ref="L163:L165"/>
    <mergeCell ref="M163:M165"/>
    <mergeCell ref="M166:M167"/>
    <mergeCell ref="A168:A172"/>
    <mergeCell ref="B168:B172"/>
    <mergeCell ref="C168:C172"/>
    <mergeCell ref="M148:M152"/>
    <mergeCell ref="A148:A152"/>
    <mergeCell ref="B148:B152"/>
    <mergeCell ref="M53:M55"/>
    <mergeCell ref="L56:L57"/>
    <mergeCell ref="M56:M57"/>
    <mergeCell ref="A68:A72"/>
    <mergeCell ref="B68:B72"/>
    <mergeCell ref="C68:C72"/>
    <mergeCell ref="L68:L70"/>
    <mergeCell ref="A113:A117"/>
    <mergeCell ref="B113:B117"/>
    <mergeCell ref="C113:C117"/>
    <mergeCell ref="L113:L115"/>
    <mergeCell ref="M113:M115"/>
    <mergeCell ref="L116:L117"/>
    <mergeCell ref="M116:M117"/>
    <mergeCell ref="M78:M80"/>
    <mergeCell ref="L81:L82"/>
    <mergeCell ref="M81:M82"/>
    <mergeCell ref="M68:M70"/>
    <mergeCell ref="L71:L72"/>
    <mergeCell ref="M71:M72"/>
    <mergeCell ref="A58:A62"/>
    <mergeCell ref="B58:B62"/>
    <mergeCell ref="C58:C62"/>
    <mergeCell ref="L58:L60"/>
  </mergeCells>
  <phoneticPr fontId="0" type="noConversion"/>
  <pageMargins left="0.15748031496062992" right="0.15748031496062992" top="0.19" bottom="0.17" header="0.15748031496062992" footer="0.17"/>
  <pageSetup paperSize="9" scale="60" fitToHeight="0" orientation="landscape" r:id="rId1"/>
  <headerFooter alignWithMargins="0"/>
  <rowBreaks count="15" manualBreakCount="15">
    <brk id="27" max="12" man="1"/>
    <brk id="52" max="12" man="1"/>
    <brk id="77" max="12" man="1"/>
    <brk id="102" max="12" man="1"/>
    <brk id="127" max="12" man="1"/>
    <brk id="147" max="12" man="1"/>
    <brk id="172" max="12" man="1"/>
    <brk id="197" max="12" man="1"/>
    <brk id="217" max="12" man="1"/>
    <brk id="243" max="12" man="1"/>
    <brk id="268" max="12" man="1"/>
    <brk id="293" max="12" man="1"/>
    <brk id="318" max="12" man="1"/>
    <brk id="343" max="12" man="1"/>
    <brk id="369" max="12" man="1"/>
  </rowBreaks>
  <ignoredErrors>
    <ignoredError sqref="I14:I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5"/>
  <sheetViews>
    <sheetView zoomScale="80" zoomScaleNormal="80" workbookViewId="0">
      <selection activeCell="C57" sqref="C57:K57"/>
    </sheetView>
  </sheetViews>
  <sheetFormatPr defaultColWidth="9.140625" defaultRowHeight="15" x14ac:dyDescent="0.25"/>
  <cols>
    <col min="1" max="1" width="0.28515625" style="92" customWidth="1"/>
    <col min="2" max="2" width="8" style="101" customWidth="1"/>
    <col min="3" max="3" width="9.140625" style="92"/>
    <col min="4" max="4" width="54.7109375" style="92" customWidth="1"/>
    <col min="5" max="5" width="20.42578125" style="92" customWidth="1"/>
    <col min="6" max="14" width="9.140625" style="92"/>
    <col min="15" max="15" width="11.5703125" style="92" customWidth="1"/>
    <col min="16" max="16384" width="9.140625" style="92"/>
  </cols>
  <sheetData>
    <row r="2" spans="1:15" s="12" customFormat="1" x14ac:dyDescent="0.25">
      <c r="B2" s="105"/>
      <c r="E2" s="61"/>
      <c r="F2" s="238" t="s">
        <v>282</v>
      </c>
      <c r="G2" s="238"/>
      <c r="H2" s="238"/>
      <c r="I2" s="238"/>
      <c r="J2" s="238"/>
      <c r="K2" s="238"/>
      <c r="L2" s="238"/>
      <c r="M2" s="238"/>
      <c r="N2" s="238"/>
      <c r="O2" s="238"/>
    </row>
    <row r="3" spans="1:15" s="12" customFormat="1" x14ac:dyDescent="0.25">
      <c r="B3" s="105"/>
      <c r="E3" s="61"/>
      <c r="F3" s="239" t="s">
        <v>122</v>
      </c>
      <c r="G3" s="239"/>
      <c r="H3" s="239"/>
      <c r="I3" s="239"/>
      <c r="J3" s="239"/>
      <c r="K3" s="239"/>
      <c r="L3" s="239"/>
      <c r="M3" s="239"/>
      <c r="N3" s="239"/>
      <c r="O3" s="239"/>
    </row>
    <row r="4" spans="1:15" s="12" customFormat="1" x14ac:dyDescent="0.25">
      <c r="B4" s="105"/>
      <c r="C4" s="239" t="s">
        <v>29</v>
      </c>
      <c r="D4" s="239"/>
      <c r="E4" s="239"/>
      <c r="F4" s="239"/>
      <c r="G4" s="239"/>
      <c r="H4" s="239"/>
      <c r="I4" s="239"/>
      <c r="J4" s="239"/>
      <c r="K4" s="239"/>
      <c r="L4" s="239"/>
      <c r="M4" s="239"/>
      <c r="N4" s="239"/>
      <c r="O4" s="239"/>
    </row>
    <row r="5" spans="1:15" s="12" customFormat="1" x14ac:dyDescent="0.25">
      <c r="B5" s="105"/>
      <c r="E5" s="61"/>
      <c r="F5" s="238" t="s">
        <v>244</v>
      </c>
      <c r="G5" s="238"/>
      <c r="H5" s="238"/>
      <c r="I5" s="238"/>
      <c r="J5" s="238"/>
      <c r="K5" s="238"/>
      <c r="L5" s="238"/>
      <c r="M5" s="238"/>
      <c r="N5" s="238"/>
      <c r="O5" s="238"/>
    </row>
    <row r="6" spans="1:15" s="84" customFormat="1" ht="18" customHeight="1" x14ac:dyDescent="0.25">
      <c r="A6" s="83"/>
      <c r="B6" s="106"/>
      <c r="C6" s="85"/>
      <c r="D6" s="41"/>
      <c r="E6" s="41"/>
      <c r="F6" s="41"/>
      <c r="G6" s="41"/>
      <c r="H6" s="26"/>
      <c r="I6" s="41"/>
      <c r="J6" s="41"/>
      <c r="K6" s="41"/>
      <c r="L6" s="23"/>
      <c r="M6" s="23"/>
      <c r="N6" s="23"/>
    </row>
    <row r="7" spans="1:15" x14ac:dyDescent="0.25">
      <c r="B7" s="107" t="s">
        <v>51</v>
      </c>
      <c r="C7" s="93"/>
      <c r="D7" s="22"/>
      <c r="E7" s="59"/>
    </row>
    <row r="10" spans="1:15" x14ac:dyDescent="0.25">
      <c r="B10" s="108" t="s">
        <v>49</v>
      </c>
      <c r="C10" s="92" t="s">
        <v>336</v>
      </c>
    </row>
    <row r="11" spans="1:15" ht="35.25" customHeight="1" x14ac:dyDescent="0.25">
      <c r="B11" s="108" t="s">
        <v>10</v>
      </c>
      <c r="C11" s="285" t="s">
        <v>337</v>
      </c>
      <c r="D11" s="285"/>
      <c r="E11" s="285"/>
      <c r="F11" s="285"/>
      <c r="G11" s="285"/>
      <c r="H11" s="285"/>
      <c r="I11" s="285"/>
      <c r="J11" s="285"/>
      <c r="K11" s="285"/>
      <c r="L11" s="285"/>
      <c r="M11" s="285"/>
      <c r="N11" s="285"/>
      <c r="O11" s="285"/>
    </row>
    <row r="12" spans="1:15" ht="45.75" customHeight="1" x14ac:dyDescent="0.25">
      <c r="B12" s="108" t="s">
        <v>31</v>
      </c>
      <c r="C12" s="285" t="s">
        <v>338</v>
      </c>
      <c r="D12" s="285"/>
      <c r="E12" s="285"/>
      <c r="F12" s="285"/>
      <c r="G12" s="285"/>
      <c r="H12" s="285"/>
      <c r="I12" s="285"/>
      <c r="J12" s="285"/>
      <c r="K12" s="285"/>
      <c r="L12" s="285"/>
      <c r="M12" s="285"/>
      <c r="N12" s="285"/>
      <c r="O12" s="285"/>
    </row>
    <row r="13" spans="1:15" ht="64.5" customHeight="1" x14ac:dyDescent="0.25">
      <c r="B13" s="108" t="s">
        <v>45</v>
      </c>
      <c r="C13" s="285" t="s">
        <v>491</v>
      </c>
      <c r="D13" s="285"/>
      <c r="E13" s="285"/>
      <c r="F13" s="285"/>
      <c r="G13" s="285"/>
      <c r="H13" s="285"/>
      <c r="I13" s="285"/>
      <c r="J13" s="285"/>
      <c r="K13" s="285"/>
      <c r="L13" s="285"/>
      <c r="M13" s="285"/>
      <c r="N13" s="285"/>
      <c r="O13" s="285"/>
    </row>
    <row r="14" spans="1:15" ht="33" customHeight="1" x14ac:dyDescent="0.25">
      <c r="B14" s="108" t="s">
        <v>57</v>
      </c>
      <c r="C14" s="285" t="s">
        <v>400</v>
      </c>
      <c r="D14" s="285"/>
      <c r="E14" s="285"/>
      <c r="F14" s="285"/>
      <c r="G14" s="285"/>
      <c r="H14" s="285"/>
      <c r="I14" s="285"/>
      <c r="J14" s="285"/>
      <c r="K14" s="285"/>
      <c r="L14" s="285"/>
      <c r="M14" s="285"/>
      <c r="N14" s="285"/>
      <c r="O14" s="285"/>
    </row>
    <row r="15" spans="1:15" ht="51.75" customHeight="1" x14ac:dyDescent="0.25">
      <c r="B15" s="108" t="s">
        <v>58</v>
      </c>
      <c r="C15" s="285" t="s">
        <v>492</v>
      </c>
      <c r="D15" s="285"/>
      <c r="E15" s="285"/>
      <c r="F15" s="285"/>
      <c r="G15" s="285"/>
      <c r="H15" s="285"/>
      <c r="I15" s="285"/>
      <c r="J15" s="285"/>
      <c r="K15" s="285"/>
      <c r="L15" s="285"/>
      <c r="M15" s="285"/>
      <c r="N15" s="285"/>
      <c r="O15" s="285"/>
    </row>
    <row r="16" spans="1:15" ht="33.75" customHeight="1" x14ac:dyDescent="0.25">
      <c r="B16" s="108" t="s">
        <v>59</v>
      </c>
      <c r="C16" s="285" t="s">
        <v>339</v>
      </c>
      <c r="D16" s="285"/>
      <c r="E16" s="285"/>
      <c r="F16" s="285"/>
      <c r="G16" s="285"/>
      <c r="H16" s="285"/>
      <c r="I16" s="285"/>
      <c r="J16" s="285"/>
      <c r="K16" s="285"/>
      <c r="L16" s="285"/>
      <c r="M16" s="285"/>
      <c r="N16" s="285"/>
      <c r="O16" s="285"/>
    </row>
    <row r="17" spans="2:15" ht="21.75" customHeight="1" x14ac:dyDescent="0.25">
      <c r="B17" s="108" t="s">
        <v>60</v>
      </c>
      <c r="C17" s="92" t="s">
        <v>340</v>
      </c>
    </row>
    <row r="18" spans="2:15" ht="48" customHeight="1" x14ac:dyDescent="0.25">
      <c r="B18" s="108" t="s">
        <v>61</v>
      </c>
      <c r="C18" s="282" t="s">
        <v>341</v>
      </c>
      <c r="D18" s="282"/>
      <c r="E18" s="282"/>
      <c r="F18" s="282"/>
      <c r="G18" s="282"/>
      <c r="H18" s="282"/>
      <c r="I18" s="282"/>
      <c r="J18" s="282"/>
      <c r="K18" s="282"/>
      <c r="L18" s="282"/>
      <c r="M18" s="282"/>
      <c r="N18" s="282"/>
      <c r="O18" s="282"/>
    </row>
    <row r="19" spans="2:15" ht="21.75" customHeight="1" x14ac:dyDescent="0.25">
      <c r="B19" s="108" t="s">
        <v>62</v>
      </c>
      <c r="C19" s="92" t="s">
        <v>342</v>
      </c>
      <c r="F19" s="94"/>
    </row>
    <row r="20" spans="2:15" ht="22.5" customHeight="1" x14ac:dyDescent="0.25">
      <c r="B20" s="108" t="s">
        <v>63</v>
      </c>
      <c r="C20" s="92" t="s">
        <v>343</v>
      </c>
    </row>
    <row r="21" spans="2:15" ht="36" customHeight="1" x14ac:dyDescent="0.25">
      <c r="B21" s="108" t="s">
        <v>64</v>
      </c>
      <c r="C21" s="283" t="s">
        <v>344</v>
      </c>
      <c r="D21" s="283"/>
      <c r="E21" s="283"/>
      <c r="F21" s="283"/>
      <c r="G21" s="283"/>
      <c r="H21" s="283"/>
      <c r="I21" s="283"/>
      <c r="J21" s="283"/>
      <c r="K21" s="283"/>
      <c r="L21" s="283"/>
      <c r="M21" s="283"/>
      <c r="N21" s="283"/>
      <c r="O21" s="283"/>
    </row>
    <row r="22" spans="2:15" ht="15" customHeight="1" x14ac:dyDescent="0.25">
      <c r="B22" s="108" t="s">
        <v>65</v>
      </c>
      <c r="C22" s="284" t="s">
        <v>345</v>
      </c>
      <c r="D22" s="284"/>
      <c r="E22" s="284"/>
      <c r="F22" s="284"/>
      <c r="G22" s="284"/>
      <c r="H22" s="284"/>
      <c r="I22" s="284"/>
      <c r="J22" s="284"/>
      <c r="K22" s="284"/>
      <c r="L22" s="284"/>
      <c r="M22" s="284"/>
      <c r="N22" s="284"/>
      <c r="O22" s="284"/>
    </row>
    <row r="23" spans="2:15" ht="48.75" customHeight="1" x14ac:dyDescent="0.25">
      <c r="B23" s="108" t="s">
        <v>190</v>
      </c>
      <c r="C23" s="284" t="s">
        <v>346</v>
      </c>
      <c r="D23" s="284"/>
      <c r="E23" s="284"/>
      <c r="F23" s="284"/>
      <c r="G23" s="284"/>
      <c r="H23" s="284"/>
      <c r="I23" s="284"/>
      <c r="J23" s="284"/>
      <c r="K23" s="284"/>
      <c r="L23" s="284"/>
      <c r="M23" s="284"/>
      <c r="N23" s="284"/>
      <c r="O23" s="284"/>
    </row>
    <row r="24" spans="2:15" ht="30.75" customHeight="1" x14ac:dyDescent="0.25">
      <c r="B24" s="108" t="s">
        <v>347</v>
      </c>
      <c r="C24" s="284" t="s">
        <v>401</v>
      </c>
      <c r="D24" s="284"/>
      <c r="E24" s="284"/>
      <c r="F24" s="284"/>
      <c r="G24" s="284"/>
      <c r="H24" s="284"/>
      <c r="I24" s="284"/>
      <c r="J24" s="284"/>
      <c r="K24" s="284"/>
      <c r="L24" s="284"/>
      <c r="M24" s="284"/>
      <c r="N24" s="284"/>
      <c r="O24" s="284"/>
    </row>
    <row r="25" spans="2:15" ht="26.25" customHeight="1" x14ac:dyDescent="0.25">
      <c r="B25" s="108" t="s">
        <v>348</v>
      </c>
      <c r="C25" s="282" t="s">
        <v>349</v>
      </c>
      <c r="D25" s="282"/>
      <c r="E25" s="282"/>
      <c r="F25" s="282"/>
      <c r="G25" s="282"/>
      <c r="H25" s="282"/>
      <c r="I25" s="282"/>
      <c r="J25" s="282"/>
      <c r="K25" s="282"/>
      <c r="L25" s="282"/>
      <c r="M25" s="282"/>
      <c r="N25" s="282"/>
      <c r="O25" s="282"/>
    </row>
    <row r="26" spans="2:15" ht="27" customHeight="1" x14ac:dyDescent="0.25">
      <c r="B26" s="108" t="s">
        <v>363</v>
      </c>
      <c r="C26" s="284" t="s">
        <v>350</v>
      </c>
      <c r="D26" s="284"/>
      <c r="E26" s="284"/>
      <c r="F26" s="284"/>
      <c r="G26" s="284"/>
      <c r="H26" s="284"/>
      <c r="I26" s="284"/>
      <c r="J26" s="284"/>
      <c r="K26" s="284"/>
      <c r="L26" s="284"/>
      <c r="M26" s="284"/>
      <c r="N26" s="284"/>
      <c r="O26" s="284"/>
    </row>
    <row r="27" spans="2:15" ht="15" customHeight="1" x14ac:dyDescent="0.25">
      <c r="B27" s="108" t="s">
        <v>364</v>
      </c>
      <c r="C27" s="92" t="s">
        <v>351</v>
      </c>
      <c r="D27" s="126"/>
      <c r="E27" s="126"/>
      <c r="F27" s="126"/>
      <c r="G27" s="126"/>
      <c r="H27" s="126"/>
      <c r="I27" s="126"/>
      <c r="J27" s="126"/>
      <c r="K27" s="126"/>
      <c r="L27" s="126"/>
      <c r="M27" s="126"/>
      <c r="N27" s="126"/>
      <c r="O27" s="126"/>
    </row>
    <row r="28" spans="2:15" ht="19.5" customHeight="1" x14ac:dyDescent="0.25">
      <c r="B28" s="108" t="s">
        <v>365</v>
      </c>
      <c r="C28" s="92" t="s">
        <v>352</v>
      </c>
    </row>
    <row r="29" spans="2:15" ht="18" customHeight="1" x14ac:dyDescent="0.25">
      <c r="B29" s="108" t="s">
        <v>366</v>
      </c>
      <c r="C29" s="285" t="s">
        <v>402</v>
      </c>
      <c r="D29" s="285"/>
      <c r="E29" s="285"/>
      <c r="F29" s="285"/>
      <c r="G29" s="285"/>
      <c r="H29" s="285"/>
      <c r="I29" s="285"/>
      <c r="J29" s="285"/>
      <c r="K29" s="285"/>
      <c r="L29" s="285"/>
      <c r="M29" s="285"/>
      <c r="N29" s="285"/>
      <c r="O29" s="285"/>
    </row>
    <row r="30" spans="2:15" x14ac:dyDescent="0.25">
      <c r="B30" s="108" t="s">
        <v>367</v>
      </c>
      <c r="C30" s="92" t="s">
        <v>353</v>
      </c>
    </row>
    <row r="31" spans="2:15" x14ac:dyDescent="0.25">
      <c r="B31" s="108" t="s">
        <v>368</v>
      </c>
      <c r="C31" s="92" t="s">
        <v>354</v>
      </c>
    </row>
    <row r="32" spans="2:15" x14ac:dyDescent="0.25">
      <c r="B32" s="108" t="s">
        <v>369</v>
      </c>
      <c r="C32" s="92" t="s">
        <v>355</v>
      </c>
    </row>
    <row r="33" spans="2:15" ht="33" customHeight="1" x14ac:dyDescent="0.25">
      <c r="B33" s="108" t="s">
        <v>370</v>
      </c>
      <c r="C33" s="282" t="s">
        <v>356</v>
      </c>
      <c r="D33" s="282"/>
      <c r="E33" s="282"/>
      <c r="F33" s="282"/>
      <c r="G33" s="282"/>
      <c r="H33" s="282"/>
      <c r="I33" s="282"/>
      <c r="J33" s="282"/>
      <c r="K33" s="282"/>
      <c r="L33" s="282"/>
      <c r="M33" s="282"/>
      <c r="N33" s="282"/>
      <c r="O33" s="282"/>
    </row>
    <row r="34" spans="2:15" ht="30.75" customHeight="1" x14ac:dyDescent="0.25">
      <c r="B34" s="108" t="s">
        <v>371</v>
      </c>
      <c r="C34" s="282" t="s">
        <v>357</v>
      </c>
      <c r="D34" s="282"/>
      <c r="E34" s="282"/>
      <c r="F34" s="282"/>
      <c r="G34" s="282"/>
      <c r="H34" s="282"/>
      <c r="I34" s="282"/>
      <c r="J34" s="282"/>
      <c r="K34" s="282"/>
      <c r="L34" s="282"/>
      <c r="M34" s="282"/>
      <c r="N34" s="282"/>
      <c r="O34" s="282"/>
    </row>
    <row r="35" spans="2:15" ht="31.5" customHeight="1" x14ac:dyDescent="0.25">
      <c r="B35" s="108" t="s">
        <v>372</v>
      </c>
      <c r="C35" s="282" t="s">
        <v>358</v>
      </c>
      <c r="D35" s="282"/>
      <c r="E35" s="282"/>
      <c r="F35" s="282"/>
      <c r="G35" s="282"/>
      <c r="H35" s="282"/>
      <c r="I35" s="282"/>
      <c r="J35" s="282"/>
      <c r="K35" s="282"/>
      <c r="L35" s="282"/>
      <c r="M35" s="282"/>
      <c r="N35" s="282"/>
      <c r="O35" s="282"/>
    </row>
    <row r="36" spans="2:15" ht="43.5" customHeight="1" x14ac:dyDescent="0.25">
      <c r="B36" s="108" t="s">
        <v>373</v>
      </c>
      <c r="C36" s="282" t="s">
        <v>359</v>
      </c>
      <c r="D36" s="282"/>
      <c r="E36" s="282"/>
      <c r="F36" s="282"/>
      <c r="G36" s="282"/>
      <c r="H36" s="282"/>
      <c r="I36" s="282"/>
      <c r="J36" s="282"/>
      <c r="K36" s="282"/>
      <c r="L36" s="282"/>
      <c r="M36" s="282"/>
      <c r="N36" s="282"/>
      <c r="O36" s="282"/>
    </row>
    <row r="37" spans="2:15" ht="26.25" customHeight="1" x14ac:dyDescent="0.25">
      <c r="B37" s="108" t="s">
        <v>374</v>
      </c>
      <c r="C37" s="282" t="s">
        <v>360</v>
      </c>
      <c r="D37" s="282"/>
      <c r="E37" s="282"/>
      <c r="F37" s="282"/>
      <c r="G37" s="282"/>
      <c r="H37" s="282"/>
      <c r="I37" s="282"/>
      <c r="J37" s="282"/>
      <c r="K37" s="282"/>
      <c r="L37" s="282"/>
      <c r="M37" s="282"/>
      <c r="N37" s="282"/>
      <c r="O37" s="282"/>
    </row>
    <row r="38" spans="2:15" ht="34.5" customHeight="1" x14ac:dyDescent="0.25">
      <c r="B38" s="108" t="s">
        <v>375</v>
      </c>
      <c r="C38" s="282" t="s">
        <v>361</v>
      </c>
      <c r="D38" s="282"/>
      <c r="E38" s="282"/>
      <c r="F38" s="282"/>
      <c r="G38" s="282"/>
      <c r="H38" s="282"/>
      <c r="I38" s="282"/>
      <c r="J38" s="282"/>
      <c r="K38" s="282"/>
      <c r="L38" s="282"/>
      <c r="M38" s="282"/>
      <c r="N38" s="282"/>
      <c r="O38" s="282"/>
    </row>
    <row r="39" spans="2:15" ht="33" customHeight="1" x14ac:dyDescent="0.25">
      <c r="B39" s="108" t="s">
        <v>376</v>
      </c>
      <c r="C39" s="282" t="s">
        <v>362</v>
      </c>
      <c r="D39" s="282"/>
      <c r="E39" s="282"/>
      <c r="F39" s="282"/>
      <c r="G39" s="282"/>
      <c r="H39" s="282"/>
      <c r="I39" s="282"/>
      <c r="J39" s="282"/>
      <c r="K39" s="282"/>
      <c r="L39" s="282"/>
      <c r="M39" s="282"/>
      <c r="N39" s="282"/>
      <c r="O39" s="282"/>
    </row>
    <row r="40" spans="2:15" ht="111" customHeight="1" x14ac:dyDescent="0.25">
      <c r="B40" s="108" t="s">
        <v>377</v>
      </c>
      <c r="C40" s="282" t="s">
        <v>403</v>
      </c>
      <c r="D40" s="282"/>
      <c r="E40" s="282"/>
      <c r="F40" s="282"/>
      <c r="G40" s="282"/>
      <c r="H40" s="282"/>
      <c r="I40" s="282"/>
      <c r="J40" s="282"/>
      <c r="K40" s="282"/>
      <c r="L40" s="282"/>
      <c r="M40" s="282"/>
      <c r="N40" s="282"/>
      <c r="O40" s="282"/>
    </row>
    <row r="41" spans="2:15" ht="46.5" customHeight="1" x14ac:dyDescent="0.25">
      <c r="B41" s="108"/>
      <c r="C41" s="285" t="s">
        <v>404</v>
      </c>
      <c r="D41" s="285"/>
      <c r="E41" s="285"/>
      <c r="F41" s="285"/>
      <c r="G41" s="285"/>
      <c r="H41" s="285"/>
      <c r="I41" s="285"/>
      <c r="J41" s="285"/>
      <c r="K41" s="285"/>
      <c r="L41" s="285"/>
      <c r="M41" s="285"/>
      <c r="N41" s="285"/>
      <c r="O41" s="285"/>
    </row>
    <row r="42" spans="2:15" ht="15.75" x14ac:dyDescent="0.25">
      <c r="C42" s="84"/>
    </row>
    <row r="43" spans="2:15" ht="15" customHeight="1" x14ac:dyDescent="0.25">
      <c r="B43" s="286" t="s">
        <v>112</v>
      </c>
      <c r="C43" s="286"/>
      <c r="D43" s="286"/>
      <c r="E43" s="286"/>
      <c r="F43" s="286"/>
      <c r="G43" s="286"/>
      <c r="H43" s="286"/>
      <c r="I43" s="286"/>
      <c r="J43" s="286"/>
      <c r="K43" s="286"/>
      <c r="L43" s="286"/>
      <c r="M43" s="286"/>
      <c r="N43" s="286"/>
    </row>
    <row r="45" spans="2:15" x14ac:dyDescent="0.25">
      <c r="B45" s="101" t="s">
        <v>49</v>
      </c>
      <c r="C45" s="92" t="s">
        <v>392</v>
      </c>
    </row>
    <row r="46" spans="2:15" x14ac:dyDescent="0.25">
      <c r="B46" s="101" t="s">
        <v>109</v>
      </c>
      <c r="C46" s="92" t="s">
        <v>278</v>
      </c>
    </row>
    <row r="48" spans="2:15" ht="15" customHeight="1" x14ac:dyDescent="0.25">
      <c r="B48" s="286" t="s">
        <v>119</v>
      </c>
      <c r="C48" s="286"/>
      <c r="D48" s="286"/>
      <c r="E48" s="286"/>
      <c r="F48" s="286"/>
      <c r="G48" s="286"/>
      <c r="H48" s="286"/>
      <c r="I48" s="286"/>
      <c r="J48" s="286"/>
      <c r="K48" s="286"/>
      <c r="L48" s="286"/>
      <c r="M48" s="286"/>
      <c r="N48" s="286"/>
    </row>
    <row r="49" spans="2:14" ht="15" customHeight="1" x14ac:dyDescent="0.25">
      <c r="B49" s="125" t="s">
        <v>6</v>
      </c>
      <c r="C49" s="92" t="s">
        <v>494</v>
      </c>
      <c r="K49" s="124"/>
      <c r="L49" s="124"/>
      <c r="M49" s="124"/>
      <c r="N49" s="124"/>
    </row>
    <row r="50" spans="2:14" x14ac:dyDescent="0.25">
      <c r="B50" s="101" t="s">
        <v>10</v>
      </c>
      <c r="C50" s="92" t="s">
        <v>391</v>
      </c>
    </row>
    <row r="51" spans="2:14" x14ac:dyDescent="0.25">
      <c r="B51" s="101" t="s">
        <v>31</v>
      </c>
      <c r="C51" s="92" t="s">
        <v>405</v>
      </c>
    </row>
    <row r="52" spans="2:14" ht="30.75" customHeight="1" x14ac:dyDescent="0.25">
      <c r="B52" s="108" t="s">
        <v>111</v>
      </c>
      <c r="C52" s="285" t="s">
        <v>495</v>
      </c>
      <c r="D52" s="285"/>
      <c r="E52" s="285"/>
      <c r="F52" s="285"/>
      <c r="G52" s="285"/>
      <c r="H52" s="285"/>
      <c r="I52" s="285"/>
      <c r="J52" s="285"/>
      <c r="K52" s="285"/>
      <c r="L52" s="285"/>
      <c r="M52" s="285"/>
      <c r="N52" s="285"/>
    </row>
    <row r="53" spans="2:14" ht="27" customHeight="1" x14ac:dyDescent="0.25">
      <c r="B53" s="108" t="s">
        <v>57</v>
      </c>
      <c r="C53" s="285" t="s">
        <v>496</v>
      </c>
      <c r="D53" s="285"/>
      <c r="E53" s="285"/>
      <c r="F53" s="285"/>
      <c r="G53" s="285"/>
      <c r="H53" s="285"/>
      <c r="I53" s="285"/>
      <c r="J53" s="285"/>
      <c r="K53" s="285"/>
      <c r="L53" s="285"/>
      <c r="M53" s="285"/>
      <c r="N53" s="285"/>
    </row>
    <row r="55" spans="2:14" x14ac:dyDescent="0.25">
      <c r="B55" s="286" t="s">
        <v>162</v>
      </c>
      <c r="C55" s="286"/>
      <c r="D55" s="286"/>
      <c r="E55" s="286"/>
      <c r="F55" s="286"/>
      <c r="G55" s="286"/>
      <c r="H55" s="286"/>
      <c r="I55" s="286"/>
      <c r="J55" s="286"/>
      <c r="K55" s="286"/>
      <c r="L55" s="286"/>
      <c r="M55" s="286"/>
      <c r="N55" s="286"/>
    </row>
    <row r="56" spans="2:14" x14ac:dyDescent="0.25">
      <c r="B56" s="101" t="s">
        <v>49</v>
      </c>
      <c r="C56" s="287" t="s">
        <v>393</v>
      </c>
      <c r="D56" s="287"/>
      <c r="E56" s="287"/>
      <c r="F56" s="287"/>
      <c r="G56" s="287"/>
      <c r="H56" s="287"/>
      <c r="I56" s="287"/>
      <c r="J56" s="287"/>
    </row>
    <row r="57" spans="2:14" ht="15" customHeight="1" x14ac:dyDescent="0.25">
      <c r="B57" s="101" t="s">
        <v>10</v>
      </c>
      <c r="C57" s="287" t="s">
        <v>394</v>
      </c>
      <c r="D57" s="287"/>
      <c r="E57" s="287"/>
      <c r="F57" s="287"/>
      <c r="G57" s="287"/>
      <c r="H57" s="287"/>
      <c r="I57" s="287"/>
      <c r="J57" s="287"/>
      <c r="K57" s="287"/>
    </row>
    <row r="58" spans="2:14" ht="15" customHeight="1" x14ac:dyDescent="0.25">
      <c r="B58" s="101" t="s">
        <v>31</v>
      </c>
      <c r="C58" s="287" t="s">
        <v>536</v>
      </c>
      <c r="D58" s="287"/>
      <c r="E58" s="287"/>
      <c r="F58" s="287"/>
      <c r="G58" s="287"/>
      <c r="H58" s="287"/>
      <c r="I58" s="287"/>
      <c r="J58" s="287"/>
      <c r="K58" s="287"/>
      <c r="L58" s="287"/>
      <c r="M58" s="287"/>
      <c r="N58" s="287"/>
    </row>
    <row r="59" spans="2:14" ht="15" customHeight="1" x14ac:dyDescent="0.25">
      <c r="B59" s="101" t="s">
        <v>45</v>
      </c>
      <c r="C59" s="92" t="s">
        <v>497</v>
      </c>
      <c r="D59" s="125"/>
      <c r="E59" s="125"/>
      <c r="F59" s="125"/>
      <c r="G59" s="125"/>
      <c r="H59" s="125"/>
      <c r="I59" s="125"/>
      <c r="J59" s="125"/>
      <c r="K59" s="125"/>
      <c r="L59" s="125"/>
      <c r="M59" s="125"/>
      <c r="N59" s="125"/>
    </row>
    <row r="60" spans="2:14" ht="15" customHeight="1" x14ac:dyDescent="0.25">
      <c r="B60" s="101" t="s">
        <v>57</v>
      </c>
      <c r="C60" s="287" t="s">
        <v>501</v>
      </c>
      <c r="D60" s="287"/>
      <c r="E60" s="287"/>
      <c r="F60" s="287"/>
      <c r="G60" s="287"/>
      <c r="H60" s="287"/>
      <c r="I60" s="287"/>
      <c r="J60" s="287"/>
      <c r="K60" s="287"/>
      <c r="L60" s="127"/>
      <c r="M60" s="127"/>
      <c r="N60" s="127"/>
    </row>
    <row r="61" spans="2:14" ht="15" customHeight="1" x14ac:dyDescent="0.25">
      <c r="B61" s="101" t="s">
        <v>58</v>
      </c>
      <c r="C61" s="287" t="s">
        <v>502</v>
      </c>
      <c r="D61" s="287"/>
      <c r="E61" s="287"/>
      <c r="F61" s="287"/>
      <c r="G61" s="287"/>
      <c r="H61" s="287"/>
      <c r="I61" s="287"/>
      <c r="J61" s="287"/>
      <c r="K61" s="287"/>
      <c r="L61" s="127"/>
      <c r="M61" s="127"/>
      <c r="N61" s="127"/>
    </row>
    <row r="63" spans="2:14" x14ac:dyDescent="0.25">
      <c r="B63" s="286" t="s">
        <v>217</v>
      </c>
      <c r="C63" s="286"/>
      <c r="D63" s="286"/>
      <c r="E63" s="286"/>
      <c r="F63" s="286"/>
      <c r="G63" s="286"/>
      <c r="H63" s="286"/>
      <c r="I63" s="286"/>
      <c r="J63" s="286"/>
      <c r="K63" s="286"/>
      <c r="L63" s="286"/>
      <c r="M63" s="286"/>
      <c r="N63" s="286"/>
    </row>
    <row r="64" spans="2:14" x14ac:dyDescent="0.25">
      <c r="B64" s="101" t="s">
        <v>49</v>
      </c>
      <c r="C64" s="92" t="s">
        <v>71</v>
      </c>
    </row>
    <row r="65" spans="2:14" ht="37.5" customHeight="1" x14ac:dyDescent="0.25">
      <c r="B65" s="286" t="s">
        <v>114</v>
      </c>
      <c r="C65" s="286"/>
      <c r="D65" s="286"/>
      <c r="E65" s="286"/>
      <c r="F65" s="286"/>
      <c r="G65" s="286"/>
      <c r="H65" s="286"/>
      <c r="I65" s="286"/>
      <c r="J65" s="286"/>
      <c r="K65" s="286"/>
      <c r="L65" s="286"/>
      <c r="M65" s="286"/>
      <c r="N65" s="286"/>
    </row>
    <row r="67" spans="2:14" x14ac:dyDescent="0.25">
      <c r="B67" s="101" t="s">
        <v>49</v>
      </c>
      <c r="C67" s="92" t="s">
        <v>395</v>
      </c>
    </row>
    <row r="68" spans="2:14" x14ac:dyDescent="0.25">
      <c r="B68" s="101" t="s">
        <v>109</v>
      </c>
      <c r="C68" s="92" t="s">
        <v>396</v>
      </c>
    </row>
    <row r="69" spans="2:14" x14ac:dyDescent="0.25">
      <c r="B69" s="101">
        <v>3</v>
      </c>
      <c r="C69" s="92" t="s">
        <v>397</v>
      </c>
    </row>
    <row r="70" spans="2:14" x14ac:dyDescent="0.25">
      <c r="B70" s="101" t="s">
        <v>111</v>
      </c>
      <c r="C70" s="92" t="s">
        <v>398</v>
      </c>
    </row>
    <row r="71" spans="2:14" x14ac:dyDescent="0.25">
      <c r="B71" s="101" t="s">
        <v>113</v>
      </c>
      <c r="C71" s="92" t="s">
        <v>399</v>
      </c>
    </row>
    <row r="73" spans="2:14" x14ac:dyDescent="0.25">
      <c r="B73" s="109" t="s">
        <v>448</v>
      </c>
      <c r="C73" s="104"/>
      <c r="D73" s="104"/>
      <c r="E73" s="104"/>
    </row>
    <row r="74" spans="2:14" x14ac:dyDescent="0.25">
      <c r="B74" s="111" t="s">
        <v>4</v>
      </c>
      <c r="C74" s="112" t="s">
        <v>4</v>
      </c>
      <c r="D74" s="112" t="s">
        <v>449</v>
      </c>
      <c r="E74" s="113" t="s">
        <v>450</v>
      </c>
      <c r="F74" s="112" t="s">
        <v>451</v>
      </c>
    </row>
    <row r="75" spans="2:14" ht="45" x14ac:dyDescent="0.25">
      <c r="B75" s="114">
        <v>871</v>
      </c>
      <c r="C75" s="115">
        <v>1</v>
      </c>
      <c r="D75" s="116" t="s">
        <v>452</v>
      </c>
      <c r="E75" s="117">
        <v>3141035806</v>
      </c>
      <c r="F75" s="117">
        <v>1</v>
      </c>
    </row>
    <row r="76" spans="2:14" ht="45" x14ac:dyDescent="0.25">
      <c r="B76" s="114">
        <v>872</v>
      </c>
      <c r="C76" s="115">
        <v>2</v>
      </c>
      <c r="D76" s="116" t="s">
        <v>453</v>
      </c>
      <c r="E76" s="117">
        <v>3141039506</v>
      </c>
      <c r="F76" s="117">
        <v>1</v>
      </c>
    </row>
    <row r="77" spans="2:14" ht="30" x14ac:dyDescent="0.25">
      <c r="B77" s="114">
        <v>873</v>
      </c>
      <c r="C77" s="115">
        <v>3</v>
      </c>
      <c r="D77" s="116" t="s">
        <v>454</v>
      </c>
      <c r="E77" s="117">
        <v>3141040386</v>
      </c>
      <c r="F77" s="117">
        <v>1</v>
      </c>
    </row>
    <row r="78" spans="2:14" ht="45" x14ac:dyDescent="0.25">
      <c r="B78" s="114">
        <v>874</v>
      </c>
      <c r="C78" s="115">
        <v>4</v>
      </c>
      <c r="D78" s="116" t="s">
        <v>455</v>
      </c>
      <c r="E78" s="117">
        <v>3141103306</v>
      </c>
      <c r="F78" s="117">
        <v>1</v>
      </c>
    </row>
    <row r="79" spans="2:14" ht="30" x14ac:dyDescent="0.25">
      <c r="B79" s="114">
        <v>875</v>
      </c>
      <c r="C79" s="115">
        <v>5</v>
      </c>
      <c r="D79" s="116" t="s">
        <v>456</v>
      </c>
      <c r="E79" s="117">
        <v>3141104686</v>
      </c>
      <c r="F79" s="117">
        <v>1</v>
      </c>
    </row>
    <row r="80" spans="2:14" ht="30" x14ac:dyDescent="0.25">
      <c r="B80" s="114">
        <v>876</v>
      </c>
      <c r="C80" s="115">
        <v>6</v>
      </c>
      <c r="D80" s="116" t="s">
        <v>457</v>
      </c>
      <c r="E80" s="117">
        <v>3141041446</v>
      </c>
      <c r="F80" s="117">
        <v>1</v>
      </c>
    </row>
    <row r="81" spans="2:6" ht="30" x14ac:dyDescent="0.25">
      <c r="B81" s="114">
        <v>877</v>
      </c>
      <c r="C81" s="115">
        <v>7</v>
      </c>
      <c r="D81" s="116" t="s">
        <v>458</v>
      </c>
      <c r="E81" s="117">
        <v>3141043466</v>
      </c>
      <c r="F81" s="117">
        <v>1</v>
      </c>
    </row>
    <row r="82" spans="2:6" ht="30" x14ac:dyDescent="0.25">
      <c r="B82" s="114">
        <v>878</v>
      </c>
      <c r="C82" s="115">
        <v>8</v>
      </c>
      <c r="D82" s="116" t="s">
        <v>459</v>
      </c>
      <c r="E82" s="117">
        <v>3141044606</v>
      </c>
      <c r="F82" s="117">
        <v>1</v>
      </c>
    </row>
    <row r="83" spans="2:6" ht="30" x14ac:dyDescent="0.25">
      <c r="B83" s="114">
        <v>879</v>
      </c>
      <c r="C83" s="115">
        <v>9</v>
      </c>
      <c r="D83" s="116" t="s">
        <v>460</v>
      </c>
      <c r="E83" s="117">
        <v>3141045586</v>
      </c>
      <c r="F83" s="117">
        <v>1</v>
      </c>
    </row>
    <row r="84" spans="2:6" ht="30" x14ac:dyDescent="0.25">
      <c r="B84" s="114">
        <v>880</v>
      </c>
      <c r="C84" s="115">
        <v>10</v>
      </c>
      <c r="D84" s="116" t="s">
        <v>461</v>
      </c>
      <c r="E84" s="117">
        <v>3141075946</v>
      </c>
      <c r="F84" s="117">
        <v>1</v>
      </c>
    </row>
    <row r="85" spans="2:6" ht="30" x14ac:dyDescent="0.25">
      <c r="B85" s="114">
        <v>881</v>
      </c>
      <c r="C85" s="115">
        <v>11</v>
      </c>
      <c r="D85" s="116" t="s">
        <v>462</v>
      </c>
      <c r="E85" s="117">
        <v>3141076866</v>
      </c>
      <c r="F85" s="117">
        <v>1</v>
      </c>
    </row>
    <row r="86" spans="2:6" ht="30" x14ac:dyDescent="0.25">
      <c r="B86" s="114">
        <v>882</v>
      </c>
      <c r="C86" s="115">
        <v>12</v>
      </c>
      <c r="D86" s="116" t="s">
        <v>463</v>
      </c>
      <c r="E86" s="117">
        <v>3141078146</v>
      </c>
      <c r="F86" s="117">
        <v>1</v>
      </c>
    </row>
    <row r="87" spans="2:6" ht="45" x14ac:dyDescent="0.25">
      <c r="B87" s="114">
        <v>883</v>
      </c>
      <c r="C87" s="115">
        <v>13</v>
      </c>
      <c r="D87" s="116" t="s">
        <v>464</v>
      </c>
      <c r="E87" s="117">
        <v>3141099046</v>
      </c>
      <c r="F87" s="117">
        <v>1</v>
      </c>
    </row>
    <row r="88" spans="2:6" ht="30" x14ac:dyDescent="0.25">
      <c r="B88" s="114">
        <v>884</v>
      </c>
      <c r="C88" s="115">
        <v>14</v>
      </c>
      <c r="D88" s="116" t="s">
        <v>465</v>
      </c>
      <c r="E88" s="117">
        <v>3141100166</v>
      </c>
      <c r="F88" s="117">
        <v>1</v>
      </c>
    </row>
    <row r="89" spans="2:6" ht="30" x14ac:dyDescent="0.25">
      <c r="B89" s="114">
        <v>885</v>
      </c>
      <c r="C89" s="115">
        <v>15</v>
      </c>
      <c r="D89" s="116" t="s">
        <v>466</v>
      </c>
      <c r="E89" s="117">
        <v>3141101926</v>
      </c>
      <c r="F89" s="117">
        <v>1</v>
      </c>
    </row>
    <row r="90" spans="2:6" ht="45" x14ac:dyDescent="0.25">
      <c r="B90" s="114">
        <v>886</v>
      </c>
      <c r="C90" s="115">
        <v>16</v>
      </c>
      <c r="D90" s="116" t="s">
        <v>467</v>
      </c>
      <c r="E90" s="117">
        <v>3141129986</v>
      </c>
      <c r="F90" s="117">
        <v>2</v>
      </c>
    </row>
    <row r="91" spans="2:6" ht="30" x14ac:dyDescent="0.25">
      <c r="B91" s="114">
        <v>887</v>
      </c>
      <c r="C91" s="115">
        <v>17</v>
      </c>
      <c r="D91" s="116" t="s">
        <v>468</v>
      </c>
      <c r="E91" s="117">
        <v>3141131506</v>
      </c>
      <c r="F91" s="117">
        <v>2</v>
      </c>
    </row>
    <row r="92" spans="2:6" ht="30" x14ac:dyDescent="0.25">
      <c r="B92" s="114">
        <v>888</v>
      </c>
      <c r="C92" s="115">
        <v>18</v>
      </c>
      <c r="D92" s="116" t="s">
        <v>469</v>
      </c>
      <c r="E92" s="117">
        <v>3141132626</v>
      </c>
      <c r="F92" s="117">
        <v>2</v>
      </c>
    </row>
    <row r="93" spans="2:6" ht="30" x14ac:dyDescent="0.25">
      <c r="B93" s="114">
        <v>889</v>
      </c>
      <c r="C93" s="115">
        <v>19</v>
      </c>
      <c r="D93" s="116" t="s">
        <v>470</v>
      </c>
      <c r="E93" s="117">
        <v>3141135686</v>
      </c>
      <c r="F93" s="117">
        <v>2</v>
      </c>
    </row>
    <row r="94" spans="2:6" ht="30" x14ac:dyDescent="0.25">
      <c r="B94" s="114">
        <v>890</v>
      </c>
      <c r="C94" s="115">
        <v>20</v>
      </c>
      <c r="D94" s="116" t="s">
        <v>471</v>
      </c>
      <c r="E94" s="117">
        <v>3141137866</v>
      </c>
      <c r="F94" s="117">
        <v>2</v>
      </c>
    </row>
    <row r="95" spans="2:6" ht="30" x14ac:dyDescent="0.25">
      <c r="B95" s="114">
        <v>891</v>
      </c>
      <c r="C95" s="115">
        <v>21</v>
      </c>
      <c r="D95" s="116" t="s">
        <v>472</v>
      </c>
      <c r="E95" s="117">
        <v>3141139766</v>
      </c>
      <c r="F95" s="117">
        <v>2</v>
      </c>
    </row>
    <row r="96" spans="2:6" ht="30" x14ac:dyDescent="0.25">
      <c r="B96" s="114">
        <v>892</v>
      </c>
      <c r="C96" s="115">
        <v>22</v>
      </c>
      <c r="D96" s="116" t="s">
        <v>473</v>
      </c>
      <c r="E96" s="117">
        <v>3141142246</v>
      </c>
      <c r="F96" s="117">
        <v>2</v>
      </c>
    </row>
    <row r="97" spans="2:6" ht="30" x14ac:dyDescent="0.25">
      <c r="B97" s="114">
        <v>894</v>
      </c>
      <c r="C97" s="115">
        <v>23</v>
      </c>
      <c r="D97" s="116" t="s">
        <v>474</v>
      </c>
      <c r="E97" s="117">
        <v>3141163926</v>
      </c>
      <c r="F97" s="117">
        <v>2</v>
      </c>
    </row>
    <row r="98" spans="2:6" ht="30" x14ac:dyDescent="0.25">
      <c r="B98" s="114">
        <v>895</v>
      </c>
      <c r="C98" s="115">
        <v>24</v>
      </c>
      <c r="D98" s="116" t="s">
        <v>475</v>
      </c>
      <c r="E98" s="117">
        <v>3141164886</v>
      </c>
      <c r="F98" s="117">
        <v>2</v>
      </c>
    </row>
    <row r="99" spans="2:6" x14ac:dyDescent="0.25">
      <c r="B99" s="114">
        <v>896</v>
      </c>
      <c r="C99" s="115">
        <v>25</v>
      </c>
      <c r="D99" s="116" t="s">
        <v>476</v>
      </c>
      <c r="E99" s="117">
        <v>3141165966</v>
      </c>
      <c r="F99" s="117">
        <v>2</v>
      </c>
    </row>
    <row r="100" spans="2:6" x14ac:dyDescent="0.25">
      <c r="B100" s="114">
        <v>897</v>
      </c>
      <c r="C100" s="115">
        <v>26</v>
      </c>
      <c r="D100" s="116" t="s">
        <v>477</v>
      </c>
      <c r="E100" s="117">
        <v>3141168866</v>
      </c>
      <c r="F100" s="117">
        <v>2</v>
      </c>
    </row>
    <row r="101" spans="2:6" ht="30" x14ac:dyDescent="0.25">
      <c r="B101" s="114">
        <v>898</v>
      </c>
      <c r="C101" s="115">
        <v>27</v>
      </c>
      <c r="D101" s="116" t="s">
        <v>478</v>
      </c>
      <c r="E101" s="117">
        <v>3141170326</v>
      </c>
      <c r="F101" s="117">
        <v>2</v>
      </c>
    </row>
    <row r="102" spans="2:6" ht="30" x14ac:dyDescent="0.25">
      <c r="B102" s="114">
        <v>899</v>
      </c>
      <c r="C102" s="115">
        <v>28</v>
      </c>
      <c r="D102" s="116" t="s">
        <v>479</v>
      </c>
      <c r="E102" s="117">
        <v>3141171366</v>
      </c>
      <c r="F102" s="117">
        <v>2</v>
      </c>
    </row>
    <row r="103" spans="2:6" ht="45" x14ac:dyDescent="0.25">
      <c r="B103" s="114">
        <v>900</v>
      </c>
      <c r="C103" s="115">
        <v>29</v>
      </c>
      <c r="D103" s="116" t="s">
        <v>480</v>
      </c>
      <c r="E103" s="117">
        <v>3141200066</v>
      </c>
      <c r="F103" s="117">
        <v>3</v>
      </c>
    </row>
    <row r="104" spans="2:6" ht="30" x14ac:dyDescent="0.25">
      <c r="B104" s="114">
        <v>901</v>
      </c>
      <c r="C104" s="115">
        <v>30</v>
      </c>
      <c r="D104" s="116" t="s">
        <v>481</v>
      </c>
      <c r="E104" s="117">
        <v>3141202186</v>
      </c>
      <c r="F104" s="117">
        <v>3</v>
      </c>
    </row>
    <row r="105" spans="2:6" x14ac:dyDescent="0.25">
      <c r="B105" s="114">
        <v>903</v>
      </c>
      <c r="C105" s="115">
        <v>31</v>
      </c>
      <c r="D105" s="116" t="s">
        <v>482</v>
      </c>
      <c r="E105" s="117">
        <v>3158067346</v>
      </c>
      <c r="F105" s="117">
        <v>3</v>
      </c>
    </row>
  </sheetData>
  <mergeCells count="39">
    <mergeCell ref="B65:N65"/>
    <mergeCell ref="C41:O41"/>
    <mergeCell ref="B43:N43"/>
    <mergeCell ref="B48:N48"/>
    <mergeCell ref="C52:N52"/>
    <mergeCell ref="C53:N53"/>
    <mergeCell ref="B63:N63"/>
    <mergeCell ref="B55:N55"/>
    <mergeCell ref="C56:J56"/>
    <mergeCell ref="C57:K57"/>
    <mergeCell ref="C58:N58"/>
    <mergeCell ref="C60:K60"/>
    <mergeCell ref="C61:K61"/>
    <mergeCell ref="C25:O25"/>
    <mergeCell ref="C37:O37"/>
    <mergeCell ref="C38:O38"/>
    <mergeCell ref="C39:O39"/>
    <mergeCell ref="C40:O40"/>
    <mergeCell ref="C26:O26"/>
    <mergeCell ref="C33:O33"/>
    <mergeCell ref="C34:O34"/>
    <mergeCell ref="C35:O35"/>
    <mergeCell ref="C36:O36"/>
    <mergeCell ref="C29:O29"/>
    <mergeCell ref="F2:O2"/>
    <mergeCell ref="F3:O3"/>
    <mergeCell ref="C4:O4"/>
    <mergeCell ref="F5:O5"/>
    <mergeCell ref="C11:O11"/>
    <mergeCell ref="C12:O12"/>
    <mergeCell ref="C13:O13"/>
    <mergeCell ref="C14:O14"/>
    <mergeCell ref="C15:O15"/>
    <mergeCell ref="C16:O16"/>
    <mergeCell ref="C18:O18"/>
    <mergeCell ref="C21:O21"/>
    <mergeCell ref="C22:O22"/>
    <mergeCell ref="C23:O23"/>
    <mergeCell ref="C24:O24"/>
  </mergeCells>
  <conditionalFormatting sqref="E75:E105">
    <cfRule type="duplicateValues" dxfId="3" priority="3"/>
    <cfRule type="duplicateValues" dxfId="2" priority="4"/>
  </conditionalFormatting>
  <conditionalFormatting sqref="E74">
    <cfRule type="duplicateValues" dxfId="1" priority="1"/>
    <cfRule type="duplicateValues" dxfId="0" priority="2"/>
  </conditionalFormatting>
  <pageMargins left="0.17" right="0.17" top="0.36" bottom="0.31"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workbookViewId="0">
      <selection activeCell="L81" sqref="L81"/>
    </sheetView>
  </sheetViews>
  <sheetFormatPr defaultColWidth="9.140625" defaultRowHeight="15.75" x14ac:dyDescent="0.25"/>
  <cols>
    <col min="1" max="1" width="4.140625" style="84" customWidth="1"/>
    <col min="2" max="2" width="9.5703125" style="84" bestFit="1" customWidth="1"/>
    <col min="3" max="3" width="8.140625" style="84" customWidth="1"/>
    <col min="4" max="4" width="94.140625" style="84" customWidth="1"/>
    <col min="5" max="16384" width="9.140625" style="84"/>
  </cols>
  <sheetData>
    <row r="1" spans="1:13" x14ac:dyDescent="0.25">
      <c r="D1" s="289"/>
      <c r="E1" s="289"/>
      <c r="F1" s="289"/>
    </row>
    <row r="2" spans="1:13" x14ac:dyDescent="0.25">
      <c r="A2" s="83"/>
      <c r="C2" s="85"/>
      <c r="D2" s="290" t="s">
        <v>283</v>
      </c>
      <c r="E2" s="290"/>
      <c r="F2" s="290"/>
      <c r="G2" s="26"/>
      <c r="H2" s="40"/>
      <c r="I2" s="40"/>
      <c r="J2" s="40"/>
      <c r="K2" s="23"/>
      <c r="L2" s="23"/>
      <c r="M2" s="23"/>
    </row>
    <row r="3" spans="1:13" ht="15" customHeight="1" x14ac:dyDescent="0.25">
      <c r="A3" s="83"/>
      <c r="C3" s="85"/>
      <c r="D3" s="290" t="s">
        <v>122</v>
      </c>
      <c r="E3" s="290"/>
      <c r="F3" s="290"/>
      <c r="G3" s="26"/>
      <c r="H3" s="40"/>
      <c r="I3" s="40"/>
      <c r="J3" s="40"/>
      <c r="K3" s="23"/>
      <c r="L3" s="23"/>
      <c r="M3" s="23"/>
    </row>
    <row r="4" spans="1:13" ht="18" customHeight="1" x14ac:dyDescent="0.25">
      <c r="A4" s="83"/>
      <c r="C4" s="85"/>
      <c r="D4" s="291" t="s">
        <v>29</v>
      </c>
      <c r="E4" s="291"/>
      <c r="F4" s="291"/>
      <c r="G4" s="26"/>
      <c r="H4" s="41"/>
      <c r="I4" s="41"/>
      <c r="J4" s="41"/>
      <c r="K4" s="23"/>
      <c r="L4" s="23"/>
      <c r="M4" s="23"/>
    </row>
    <row r="5" spans="1:13" ht="18" customHeight="1" x14ac:dyDescent="0.25">
      <c r="A5" s="83"/>
      <c r="C5" s="85"/>
      <c r="D5" s="291" t="s">
        <v>244</v>
      </c>
      <c r="E5" s="291"/>
      <c r="F5" s="291"/>
      <c r="G5" s="26"/>
      <c r="H5" s="41"/>
      <c r="I5" s="41"/>
      <c r="J5" s="41"/>
      <c r="K5" s="23"/>
      <c r="L5" s="23"/>
      <c r="M5" s="23"/>
    </row>
    <row r="7" spans="1:13" x14ac:dyDescent="0.25">
      <c r="B7" s="95" t="s">
        <v>70</v>
      </c>
      <c r="C7" s="95"/>
      <c r="D7" s="25"/>
      <c r="E7" s="150"/>
      <c r="F7" s="150"/>
      <c r="G7" s="150"/>
      <c r="H7" s="150"/>
      <c r="I7" s="150"/>
      <c r="J7" s="150"/>
      <c r="K7" s="150"/>
      <c r="L7" s="150"/>
    </row>
    <row r="8" spans="1:13" x14ac:dyDescent="0.25">
      <c r="E8" s="150"/>
      <c r="F8" s="150"/>
      <c r="G8" s="150"/>
      <c r="H8" s="150"/>
      <c r="I8" s="150"/>
      <c r="J8" s="150"/>
      <c r="K8" s="150"/>
      <c r="L8" s="150"/>
    </row>
    <row r="9" spans="1:13" x14ac:dyDescent="0.25">
      <c r="B9" s="96" t="s">
        <v>49</v>
      </c>
      <c r="C9" s="23" t="s">
        <v>50</v>
      </c>
      <c r="D9" s="23"/>
      <c r="E9" s="151"/>
      <c r="F9" s="151"/>
      <c r="G9" s="151"/>
      <c r="H9" s="151"/>
      <c r="I9" s="151"/>
      <c r="J9" s="151"/>
      <c r="K9" s="151"/>
      <c r="L9" s="151"/>
    </row>
    <row r="10" spans="1:13" x14ac:dyDescent="0.25">
      <c r="B10" s="96" t="s">
        <v>10</v>
      </c>
      <c r="C10" s="23" t="s">
        <v>66</v>
      </c>
      <c r="D10" s="23"/>
      <c r="E10" s="150"/>
      <c r="F10" s="150"/>
      <c r="G10" s="150"/>
      <c r="H10" s="150"/>
      <c r="I10" s="150"/>
      <c r="J10" s="150"/>
      <c r="K10" s="150"/>
      <c r="L10" s="150"/>
    </row>
    <row r="11" spans="1:13" ht="19.5" customHeight="1" x14ac:dyDescent="0.25">
      <c r="B11" s="96" t="s">
        <v>31</v>
      </c>
      <c r="C11" s="23" t="s">
        <v>52</v>
      </c>
      <c r="D11" s="23"/>
      <c r="E11" s="151"/>
      <c r="F11" s="151"/>
      <c r="G11" s="151"/>
      <c r="H11" s="151"/>
      <c r="I11" s="151"/>
      <c r="J11" s="151"/>
      <c r="K11" s="151"/>
      <c r="L11" s="151"/>
    </row>
    <row r="12" spans="1:13" x14ac:dyDescent="0.25">
      <c r="B12" s="96" t="s">
        <v>45</v>
      </c>
      <c r="C12" s="23" t="s">
        <v>53</v>
      </c>
      <c r="D12" s="23"/>
      <c r="E12" s="151"/>
      <c r="F12" s="151"/>
      <c r="G12" s="151"/>
      <c r="H12" s="151"/>
      <c r="I12" s="151"/>
      <c r="J12" s="151"/>
      <c r="K12" s="151"/>
      <c r="L12" s="151"/>
    </row>
    <row r="13" spans="1:13" x14ac:dyDescent="0.25">
      <c r="B13" s="96" t="s">
        <v>57</v>
      </c>
      <c r="C13" s="23" t="s">
        <v>54</v>
      </c>
      <c r="D13" s="23"/>
      <c r="E13" s="151"/>
      <c r="F13" s="151"/>
      <c r="G13" s="151"/>
      <c r="H13" s="151"/>
      <c r="I13" s="151"/>
      <c r="J13" s="151"/>
      <c r="K13" s="151"/>
      <c r="L13" s="151"/>
    </row>
    <row r="14" spans="1:13" x14ac:dyDescent="0.25">
      <c r="B14" s="96" t="s">
        <v>58</v>
      </c>
      <c r="C14" s="23" t="s">
        <v>55</v>
      </c>
      <c r="D14" s="23"/>
      <c r="E14" s="150"/>
      <c r="F14" s="150"/>
      <c r="G14" s="150"/>
      <c r="H14" s="150"/>
      <c r="I14" s="150"/>
      <c r="J14" s="150"/>
      <c r="K14" s="150"/>
      <c r="L14" s="150"/>
    </row>
    <row r="15" spans="1:13" x14ac:dyDescent="0.25">
      <c r="B15" s="96" t="s">
        <v>59</v>
      </c>
      <c r="C15" s="23" t="s">
        <v>69</v>
      </c>
      <c r="D15" s="23"/>
    </row>
    <row r="16" spans="1:13" x14ac:dyDescent="0.25">
      <c r="B16" s="96" t="s">
        <v>60</v>
      </c>
      <c r="C16" s="23" t="s">
        <v>56</v>
      </c>
      <c r="D16" s="23"/>
    </row>
    <row r="17" spans="2:4" x14ac:dyDescent="0.25">
      <c r="B17" s="96" t="s">
        <v>61</v>
      </c>
      <c r="C17" s="23" t="s">
        <v>67</v>
      </c>
      <c r="D17" s="23"/>
    </row>
    <row r="18" spans="2:4" x14ac:dyDescent="0.25">
      <c r="B18" s="96" t="s">
        <v>62</v>
      </c>
      <c r="C18" s="23" t="s">
        <v>68</v>
      </c>
      <c r="D18" s="23"/>
    </row>
    <row r="19" spans="2:4" ht="42" customHeight="1" x14ac:dyDescent="0.25">
      <c r="B19" s="288" t="s">
        <v>183</v>
      </c>
      <c r="C19" s="288"/>
      <c r="D19" s="288"/>
    </row>
    <row r="20" spans="2:4" ht="30.75" customHeight="1" x14ac:dyDescent="0.25">
      <c r="B20" s="89" t="s">
        <v>179</v>
      </c>
      <c r="C20" s="60" t="s">
        <v>145</v>
      </c>
      <c r="D20" s="60" t="s">
        <v>161</v>
      </c>
    </row>
    <row r="21" spans="2:4" x14ac:dyDescent="0.25">
      <c r="B21" s="97">
        <v>237</v>
      </c>
      <c r="C21" s="123">
        <v>1</v>
      </c>
      <c r="D21" s="98" t="s">
        <v>180</v>
      </c>
    </row>
    <row r="22" spans="2:4" x14ac:dyDescent="0.25">
      <c r="B22" s="97">
        <v>248</v>
      </c>
      <c r="C22" s="123">
        <v>2</v>
      </c>
      <c r="D22" s="98" t="s">
        <v>181</v>
      </c>
    </row>
    <row r="23" spans="2:4" x14ac:dyDescent="0.25">
      <c r="B23" s="97">
        <v>250</v>
      </c>
      <c r="C23" s="123">
        <v>3</v>
      </c>
      <c r="D23" s="98" t="s">
        <v>182</v>
      </c>
    </row>
    <row r="25" spans="2:4" ht="37.5" customHeight="1" x14ac:dyDescent="0.25">
      <c r="B25" s="288" t="s">
        <v>279</v>
      </c>
      <c r="C25" s="288"/>
      <c r="D25" s="288"/>
    </row>
    <row r="26" spans="2:4" ht="19.5" x14ac:dyDescent="0.25">
      <c r="B26" s="89" t="s">
        <v>179</v>
      </c>
      <c r="C26" s="60" t="s">
        <v>145</v>
      </c>
      <c r="D26" s="60" t="s">
        <v>161</v>
      </c>
    </row>
    <row r="27" spans="2:4" x14ac:dyDescent="0.25">
      <c r="B27" s="97" t="s">
        <v>188</v>
      </c>
      <c r="C27" s="123">
        <v>1</v>
      </c>
      <c r="D27" s="98" t="s">
        <v>280</v>
      </c>
    </row>
    <row r="28" spans="2:4" x14ac:dyDescent="0.25">
      <c r="B28" s="97" t="s">
        <v>188</v>
      </c>
      <c r="C28" s="123">
        <v>2</v>
      </c>
      <c r="D28" s="98" t="s">
        <v>281</v>
      </c>
    </row>
    <row r="29" spans="2:4" ht="42.75" customHeight="1" x14ac:dyDescent="0.25">
      <c r="B29" s="288" t="s">
        <v>285</v>
      </c>
      <c r="C29" s="288"/>
      <c r="D29" s="288"/>
    </row>
    <row r="30" spans="2:4" ht="19.5" x14ac:dyDescent="0.25">
      <c r="B30" s="89" t="s">
        <v>179</v>
      </c>
      <c r="C30" s="60" t="s">
        <v>145</v>
      </c>
      <c r="D30" s="60" t="s">
        <v>161</v>
      </c>
    </row>
    <row r="31" spans="2:4" x14ac:dyDescent="0.25">
      <c r="B31" s="97" t="s">
        <v>188</v>
      </c>
      <c r="C31" s="123">
        <v>1</v>
      </c>
      <c r="D31" s="98" t="s">
        <v>286</v>
      </c>
    </row>
    <row r="32" spans="2:4" x14ac:dyDescent="0.25">
      <c r="B32" s="97" t="s">
        <v>188</v>
      </c>
      <c r="C32" s="123">
        <v>2</v>
      </c>
      <c r="D32" s="98" t="s">
        <v>287</v>
      </c>
    </row>
    <row r="33" spans="2:4" x14ac:dyDescent="0.25">
      <c r="B33" s="97" t="s">
        <v>188</v>
      </c>
      <c r="C33" s="123">
        <v>3</v>
      </c>
      <c r="D33" s="98" t="s">
        <v>288</v>
      </c>
    </row>
    <row r="34" spans="2:4" x14ac:dyDescent="0.25">
      <c r="B34" s="97" t="s">
        <v>188</v>
      </c>
      <c r="C34" s="123">
        <v>4</v>
      </c>
      <c r="D34" s="98" t="s">
        <v>289</v>
      </c>
    </row>
    <row r="35" spans="2:4" x14ac:dyDescent="0.25">
      <c r="B35" s="97" t="s">
        <v>188</v>
      </c>
      <c r="C35" s="123">
        <v>5</v>
      </c>
      <c r="D35" s="98" t="s">
        <v>290</v>
      </c>
    </row>
    <row r="36" spans="2:4" x14ac:dyDescent="0.25">
      <c r="B36" s="97" t="s">
        <v>188</v>
      </c>
      <c r="C36" s="123">
        <v>6</v>
      </c>
      <c r="D36" s="98" t="s">
        <v>291</v>
      </c>
    </row>
    <row r="37" spans="2:4" x14ac:dyDescent="0.25">
      <c r="B37" s="97" t="s">
        <v>188</v>
      </c>
      <c r="C37" s="123">
        <v>7</v>
      </c>
      <c r="D37" s="98" t="s">
        <v>292</v>
      </c>
    </row>
    <row r="38" spans="2:4" x14ac:dyDescent="0.25">
      <c r="B38" s="97" t="s">
        <v>188</v>
      </c>
      <c r="C38" s="123">
        <v>8</v>
      </c>
      <c r="D38" s="98" t="s">
        <v>293</v>
      </c>
    </row>
    <row r="39" spans="2:4" x14ac:dyDescent="0.25">
      <c r="B39" s="97" t="s">
        <v>188</v>
      </c>
      <c r="C39" s="123">
        <v>9</v>
      </c>
      <c r="D39" s="98" t="s">
        <v>294</v>
      </c>
    </row>
    <row r="40" spans="2:4" x14ac:dyDescent="0.25">
      <c r="B40" s="97" t="s">
        <v>188</v>
      </c>
      <c r="C40" s="123">
        <v>10</v>
      </c>
      <c r="D40" s="98" t="s">
        <v>295</v>
      </c>
    </row>
    <row r="41" spans="2:4" x14ac:dyDescent="0.25">
      <c r="B41" s="97" t="s">
        <v>188</v>
      </c>
      <c r="C41" s="123">
        <v>11</v>
      </c>
      <c r="D41" s="98" t="s">
        <v>296</v>
      </c>
    </row>
    <row r="42" spans="2:4" x14ac:dyDescent="0.25">
      <c r="B42" s="97" t="s">
        <v>188</v>
      </c>
      <c r="C42" s="123">
        <v>12</v>
      </c>
      <c r="D42" s="98" t="s">
        <v>297</v>
      </c>
    </row>
    <row r="43" spans="2:4" x14ac:dyDescent="0.25">
      <c r="B43" s="97" t="s">
        <v>188</v>
      </c>
      <c r="C43" s="123">
        <v>13</v>
      </c>
      <c r="D43" s="98" t="s">
        <v>298</v>
      </c>
    </row>
    <row r="44" spans="2:4" x14ac:dyDescent="0.25">
      <c r="B44" s="97" t="s">
        <v>188</v>
      </c>
      <c r="C44" s="123">
        <v>14</v>
      </c>
      <c r="D44" s="98" t="s">
        <v>299</v>
      </c>
    </row>
    <row r="45" spans="2:4" x14ac:dyDescent="0.25">
      <c r="B45" s="97" t="s">
        <v>188</v>
      </c>
      <c r="C45" s="123">
        <v>15</v>
      </c>
      <c r="D45" s="98" t="s">
        <v>300</v>
      </c>
    </row>
    <row r="46" spans="2:4" x14ac:dyDescent="0.25">
      <c r="B46" s="97" t="s">
        <v>188</v>
      </c>
      <c r="C46" s="123">
        <v>16</v>
      </c>
      <c r="D46" s="98" t="s">
        <v>301</v>
      </c>
    </row>
    <row r="47" spans="2:4" x14ac:dyDescent="0.25">
      <c r="B47" s="97" t="s">
        <v>188</v>
      </c>
      <c r="C47" s="123">
        <v>17</v>
      </c>
      <c r="D47" s="98" t="s">
        <v>302</v>
      </c>
    </row>
    <row r="48" spans="2:4" x14ac:dyDescent="0.25">
      <c r="B48" s="97" t="s">
        <v>188</v>
      </c>
      <c r="C48" s="123">
        <v>18</v>
      </c>
      <c r="D48" s="98" t="s">
        <v>303</v>
      </c>
    </row>
    <row r="49" spans="2:4" x14ac:dyDescent="0.25">
      <c r="B49" s="97" t="s">
        <v>188</v>
      </c>
      <c r="C49" s="123">
        <v>19</v>
      </c>
      <c r="D49" s="98" t="s">
        <v>304</v>
      </c>
    </row>
    <row r="50" spans="2:4" x14ac:dyDescent="0.25">
      <c r="B50" s="97" t="s">
        <v>188</v>
      </c>
      <c r="C50" s="123">
        <v>20</v>
      </c>
      <c r="D50" s="98" t="s">
        <v>305</v>
      </c>
    </row>
    <row r="51" spans="2:4" x14ac:dyDescent="0.25">
      <c r="B51" s="97" t="s">
        <v>188</v>
      </c>
      <c r="C51" s="123">
        <v>21</v>
      </c>
      <c r="D51" s="98" t="s">
        <v>306</v>
      </c>
    </row>
    <row r="52" spans="2:4" x14ac:dyDescent="0.25">
      <c r="B52" s="97" t="s">
        <v>188</v>
      </c>
      <c r="C52" s="123">
        <v>22</v>
      </c>
      <c r="D52" s="98" t="s">
        <v>307</v>
      </c>
    </row>
    <row r="54" spans="2:4" ht="12.75" customHeight="1" x14ac:dyDescent="0.25">
      <c r="B54" s="95" t="s">
        <v>378</v>
      </c>
    </row>
    <row r="56" spans="2:4" ht="27" customHeight="1" x14ac:dyDescent="0.25">
      <c r="B56" s="89" t="s">
        <v>179</v>
      </c>
      <c r="C56" s="60" t="s">
        <v>145</v>
      </c>
      <c r="D56" s="60" t="s">
        <v>161</v>
      </c>
    </row>
    <row r="57" spans="2:4" x14ac:dyDescent="0.25">
      <c r="B57" s="97" t="s">
        <v>188</v>
      </c>
      <c r="C57" s="123">
        <v>1</v>
      </c>
      <c r="D57" s="98" t="s">
        <v>379</v>
      </c>
    </row>
    <row r="58" spans="2:4" x14ac:dyDescent="0.25">
      <c r="B58" s="97" t="s">
        <v>188</v>
      </c>
      <c r="C58" s="123">
        <v>2</v>
      </c>
      <c r="D58" s="98" t="s">
        <v>380</v>
      </c>
    </row>
    <row r="59" spans="2:4" x14ac:dyDescent="0.25">
      <c r="B59" s="97" t="s">
        <v>188</v>
      </c>
      <c r="C59" s="123">
        <v>3</v>
      </c>
      <c r="D59" s="98" t="s">
        <v>381</v>
      </c>
    </row>
    <row r="60" spans="2:4" x14ac:dyDescent="0.25">
      <c r="B60" s="97" t="s">
        <v>188</v>
      </c>
      <c r="C60" s="123">
        <v>4</v>
      </c>
      <c r="D60" s="98" t="s">
        <v>382</v>
      </c>
    </row>
    <row r="61" spans="2:4" x14ac:dyDescent="0.25">
      <c r="B61" s="97" t="s">
        <v>188</v>
      </c>
      <c r="C61" s="123">
        <v>5</v>
      </c>
      <c r="D61" s="98" t="s">
        <v>383</v>
      </c>
    </row>
    <row r="63" spans="2:4" ht="18" customHeight="1" x14ac:dyDescent="0.25">
      <c r="B63" s="288" t="s">
        <v>406</v>
      </c>
      <c r="C63" s="288"/>
      <c r="D63" s="288"/>
    </row>
    <row r="64" spans="2:4" x14ac:dyDescent="0.25">
      <c r="B64" s="89" t="s">
        <v>429</v>
      </c>
      <c r="C64" s="60" t="s">
        <v>145</v>
      </c>
      <c r="D64" s="60" t="s">
        <v>161</v>
      </c>
    </row>
    <row r="65" spans="2:4" x14ac:dyDescent="0.25">
      <c r="B65" s="102">
        <v>247686514</v>
      </c>
      <c r="C65" s="123">
        <v>1</v>
      </c>
      <c r="D65" s="103" t="s">
        <v>408</v>
      </c>
    </row>
    <row r="66" spans="2:4" x14ac:dyDescent="0.25">
      <c r="B66" s="102">
        <v>247686380</v>
      </c>
      <c r="C66" s="123">
        <v>2</v>
      </c>
      <c r="D66" s="103" t="s">
        <v>409</v>
      </c>
    </row>
    <row r="67" spans="2:4" x14ac:dyDescent="0.25">
      <c r="B67" s="102">
        <v>247686426</v>
      </c>
      <c r="C67" s="123">
        <v>3</v>
      </c>
      <c r="D67" s="103" t="s">
        <v>410</v>
      </c>
    </row>
    <row r="68" spans="2:4" x14ac:dyDescent="0.25">
      <c r="B68" s="102">
        <v>247686471</v>
      </c>
      <c r="C68" s="123">
        <v>4</v>
      </c>
      <c r="D68" s="103" t="s">
        <v>411</v>
      </c>
    </row>
    <row r="69" spans="2:4" x14ac:dyDescent="0.25">
      <c r="B69" s="102">
        <v>247686288</v>
      </c>
      <c r="C69" s="123">
        <v>5</v>
      </c>
      <c r="D69" s="103" t="s">
        <v>412</v>
      </c>
    </row>
    <row r="70" spans="2:4" ht="27.75" customHeight="1" x14ac:dyDescent="0.25">
      <c r="B70" s="102">
        <v>247686372</v>
      </c>
      <c r="C70" s="123">
        <v>6</v>
      </c>
      <c r="D70" s="103" t="s">
        <v>413</v>
      </c>
    </row>
    <row r="71" spans="2:4" x14ac:dyDescent="0.25">
      <c r="B71" s="102">
        <v>247686356</v>
      </c>
      <c r="C71" s="123">
        <v>7</v>
      </c>
      <c r="D71" s="103" t="s">
        <v>414</v>
      </c>
    </row>
    <row r="72" spans="2:4" x14ac:dyDescent="0.25">
      <c r="B72" s="102">
        <v>247686611</v>
      </c>
      <c r="C72" s="123">
        <v>8</v>
      </c>
      <c r="D72" s="103" t="s">
        <v>415</v>
      </c>
    </row>
    <row r="73" spans="2:4" x14ac:dyDescent="0.25">
      <c r="B73" s="102">
        <v>247686317</v>
      </c>
      <c r="C73" s="123">
        <v>9</v>
      </c>
      <c r="D73" s="103" t="s">
        <v>416</v>
      </c>
    </row>
    <row r="74" spans="2:4" x14ac:dyDescent="0.25">
      <c r="B74" s="102">
        <v>247686579</v>
      </c>
      <c r="C74" s="123">
        <v>10</v>
      </c>
      <c r="D74" s="103" t="s">
        <v>417</v>
      </c>
    </row>
    <row r="75" spans="2:4" x14ac:dyDescent="0.25">
      <c r="B75" s="102">
        <v>247686342</v>
      </c>
      <c r="C75" s="123">
        <v>11</v>
      </c>
      <c r="D75" s="103" t="s">
        <v>418</v>
      </c>
    </row>
    <row r="76" spans="2:4" x14ac:dyDescent="0.25">
      <c r="B76" s="102">
        <v>1055099555</v>
      </c>
      <c r="C76" s="123">
        <v>12</v>
      </c>
      <c r="D76" s="103" t="s">
        <v>419</v>
      </c>
    </row>
    <row r="77" spans="2:4" x14ac:dyDescent="0.25">
      <c r="B77" s="102">
        <v>247686608</v>
      </c>
      <c r="C77" s="123">
        <v>13</v>
      </c>
      <c r="D77" s="103" t="s">
        <v>432</v>
      </c>
    </row>
    <row r="78" spans="2:4" x14ac:dyDescent="0.25">
      <c r="B78" s="102">
        <v>247686557</v>
      </c>
      <c r="C78" s="123">
        <v>14</v>
      </c>
      <c r="D78" s="103" t="s">
        <v>420</v>
      </c>
    </row>
    <row r="79" spans="2:4" x14ac:dyDescent="0.25">
      <c r="B79" s="102">
        <v>247686569</v>
      </c>
      <c r="C79" s="123">
        <v>15</v>
      </c>
      <c r="D79" s="103" t="s">
        <v>421</v>
      </c>
    </row>
    <row r="80" spans="2:4" x14ac:dyDescent="0.25">
      <c r="B80" s="102">
        <v>247686449</v>
      </c>
      <c r="C80" s="123">
        <v>16</v>
      </c>
      <c r="D80" s="103" t="s">
        <v>422</v>
      </c>
    </row>
    <row r="81" spans="2:4" x14ac:dyDescent="0.25">
      <c r="B81" s="102">
        <v>247686458</v>
      </c>
      <c r="C81" s="123">
        <v>17</v>
      </c>
      <c r="D81" s="103" t="s">
        <v>423</v>
      </c>
    </row>
    <row r="82" spans="2:4" x14ac:dyDescent="0.25">
      <c r="B82" s="102">
        <v>247686644</v>
      </c>
      <c r="C82" s="123">
        <v>18</v>
      </c>
      <c r="D82" s="103" t="s">
        <v>424</v>
      </c>
    </row>
    <row r="83" spans="2:4" x14ac:dyDescent="0.25">
      <c r="B83" s="102">
        <v>247686568</v>
      </c>
      <c r="C83" s="123">
        <v>19</v>
      </c>
      <c r="D83" s="103" t="s">
        <v>425</v>
      </c>
    </row>
    <row r="84" spans="2:4" x14ac:dyDescent="0.25">
      <c r="B84" s="102">
        <v>247686388</v>
      </c>
      <c r="C84" s="123">
        <v>20</v>
      </c>
      <c r="D84" s="103" t="s">
        <v>426</v>
      </c>
    </row>
    <row r="85" spans="2:4" x14ac:dyDescent="0.25">
      <c r="B85" s="102">
        <v>247686427</v>
      </c>
      <c r="C85" s="123">
        <v>21</v>
      </c>
      <c r="D85" s="103" t="s">
        <v>427</v>
      </c>
    </row>
    <row r="86" spans="2:4" x14ac:dyDescent="0.25">
      <c r="B86" s="102">
        <v>247686367</v>
      </c>
      <c r="C86" s="123">
        <v>22</v>
      </c>
      <c r="D86" s="103" t="s">
        <v>428</v>
      </c>
    </row>
    <row r="88" spans="2:4" ht="12.75" customHeight="1" x14ac:dyDescent="0.25">
      <c r="B88" s="95" t="s">
        <v>407</v>
      </c>
    </row>
    <row r="90" spans="2:4" ht="27" customHeight="1" x14ac:dyDescent="0.25">
      <c r="B90" s="89" t="s">
        <v>179</v>
      </c>
      <c r="C90" s="60" t="s">
        <v>145</v>
      </c>
      <c r="D90" s="60" t="s">
        <v>161</v>
      </c>
    </row>
    <row r="91" spans="2:4" x14ac:dyDescent="0.25">
      <c r="B91" s="97" t="s">
        <v>188</v>
      </c>
      <c r="C91" s="123">
        <v>1</v>
      </c>
      <c r="D91" s="98" t="s">
        <v>430</v>
      </c>
    </row>
    <row r="92" spans="2:4" x14ac:dyDescent="0.25">
      <c r="B92" s="97" t="s">
        <v>188</v>
      </c>
      <c r="C92" s="123">
        <v>2</v>
      </c>
      <c r="D92" s="98" t="s">
        <v>431</v>
      </c>
    </row>
  </sheetData>
  <mergeCells count="17">
    <mergeCell ref="D1:F1"/>
    <mergeCell ref="D2:F2"/>
    <mergeCell ref="D3:F3"/>
    <mergeCell ref="B29:D29"/>
    <mergeCell ref="D4:F4"/>
    <mergeCell ref="E7:L7"/>
    <mergeCell ref="E8:L8"/>
    <mergeCell ref="E9:L9"/>
    <mergeCell ref="E10:L10"/>
    <mergeCell ref="D5:F5"/>
    <mergeCell ref="E11:L11"/>
    <mergeCell ref="B25:D25"/>
    <mergeCell ref="B19:D19"/>
    <mergeCell ref="E12:L12"/>
    <mergeCell ref="E13:L13"/>
    <mergeCell ref="E14:L14"/>
    <mergeCell ref="B63:D63"/>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9"/>
  <sheetViews>
    <sheetView tabSelected="1" workbookViewId="0">
      <selection activeCell="I36" sqref="I36"/>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2" spans="1:19" s="84" customFormat="1" ht="15.75" x14ac:dyDescent="0.25">
      <c r="A2" s="83"/>
      <c r="C2" s="85"/>
      <c r="D2" s="290" t="s">
        <v>178</v>
      </c>
      <c r="E2" s="290"/>
      <c r="F2" s="290"/>
      <c r="G2" s="290"/>
      <c r="H2" s="26"/>
      <c r="I2" s="40"/>
      <c r="J2" s="40"/>
      <c r="K2" s="40"/>
      <c r="L2" s="23"/>
      <c r="M2" s="23"/>
      <c r="N2" s="23"/>
    </row>
    <row r="3" spans="1:19" s="84" customFormat="1" ht="15.75" x14ac:dyDescent="0.25">
      <c r="A3" s="83"/>
      <c r="C3" s="85"/>
      <c r="D3" s="290" t="s">
        <v>130</v>
      </c>
      <c r="E3" s="290"/>
      <c r="F3" s="290"/>
      <c r="G3" s="290"/>
      <c r="H3" s="26"/>
      <c r="I3" s="40"/>
      <c r="J3" s="40"/>
      <c r="K3" s="40"/>
      <c r="L3" s="23"/>
      <c r="M3" s="23"/>
      <c r="N3" s="23"/>
    </row>
    <row r="4" spans="1:19" s="84" customFormat="1" ht="15" customHeight="1" x14ac:dyDescent="0.25">
      <c r="A4" s="83"/>
      <c r="C4" s="85"/>
      <c r="D4" s="290" t="s">
        <v>29</v>
      </c>
      <c r="E4" s="290"/>
      <c r="F4" s="290"/>
      <c r="G4" s="290"/>
      <c r="H4" s="26"/>
      <c r="I4" s="40"/>
      <c r="J4" s="40"/>
      <c r="K4" s="40"/>
      <c r="L4" s="23"/>
      <c r="M4" s="23"/>
      <c r="N4" s="23"/>
    </row>
    <row r="5" spans="1:19" s="84" customFormat="1" ht="18" customHeight="1" x14ac:dyDescent="0.25">
      <c r="A5" s="83"/>
      <c r="C5" s="85"/>
      <c r="D5" s="291" t="s">
        <v>244</v>
      </c>
      <c r="E5" s="291"/>
      <c r="F5" s="291"/>
      <c r="G5" s="291"/>
      <c r="H5" s="26"/>
      <c r="I5" s="40"/>
      <c r="J5" s="40"/>
      <c r="K5" s="40"/>
      <c r="L5" s="23"/>
      <c r="M5" s="23"/>
      <c r="N5" s="23"/>
    </row>
    <row r="6" spans="1:19" s="84" customFormat="1" ht="18" customHeight="1" x14ac:dyDescent="0.25">
      <c r="A6" s="83"/>
      <c r="C6" s="85"/>
      <c r="D6" s="110"/>
      <c r="E6" s="110"/>
      <c r="F6" s="110"/>
      <c r="G6" s="110"/>
      <c r="H6" s="26"/>
      <c r="I6" s="40"/>
      <c r="J6" s="40"/>
      <c r="K6" s="40"/>
      <c r="L6" s="23"/>
      <c r="M6" s="23"/>
      <c r="N6" s="23"/>
    </row>
    <row r="7" spans="1:19" s="36" customFormat="1" ht="50.25" customHeight="1" x14ac:dyDescent="0.25">
      <c r="A7" s="35"/>
      <c r="B7" s="292" t="s">
        <v>110</v>
      </c>
      <c r="C7" s="292"/>
      <c r="D7" s="292"/>
      <c r="E7" s="292"/>
      <c r="F7" s="292"/>
      <c r="G7" s="292"/>
      <c r="H7" s="26"/>
      <c r="I7" s="40"/>
      <c r="J7" s="40"/>
      <c r="K7" s="40"/>
      <c r="L7" s="23"/>
      <c r="M7" s="23"/>
      <c r="N7" s="23"/>
      <c r="O7" s="84"/>
      <c r="P7" s="84"/>
      <c r="Q7" s="84"/>
      <c r="R7" s="84"/>
      <c r="S7" s="84"/>
    </row>
    <row r="8" spans="1:19" s="36" customFormat="1" ht="15.75" x14ac:dyDescent="0.25">
      <c r="H8" s="26"/>
      <c r="I8" s="40"/>
      <c r="J8" s="40"/>
      <c r="K8" s="40"/>
      <c r="L8" s="23"/>
      <c r="M8" s="23"/>
      <c r="N8" s="23"/>
      <c r="O8" s="84"/>
      <c r="P8" s="84"/>
      <c r="Q8" s="84"/>
      <c r="R8" s="84"/>
      <c r="S8" s="84"/>
    </row>
    <row r="9" spans="1:19" s="36" customFormat="1" ht="51" x14ac:dyDescent="0.25">
      <c r="B9" s="37" t="s">
        <v>104</v>
      </c>
      <c r="C9" s="37" t="s">
        <v>105</v>
      </c>
      <c r="D9" s="37" t="s">
        <v>106</v>
      </c>
      <c r="E9" s="37" t="s">
        <v>107</v>
      </c>
      <c r="F9" s="37" t="s">
        <v>108</v>
      </c>
      <c r="G9" s="37" t="s">
        <v>120</v>
      </c>
      <c r="H9" s="26"/>
      <c r="I9" s="40"/>
      <c r="J9" s="40"/>
      <c r="K9" s="40"/>
      <c r="L9" s="23"/>
      <c r="M9" s="23"/>
      <c r="N9" s="23"/>
      <c r="O9" s="84"/>
      <c r="P9" s="84"/>
      <c r="Q9" s="84"/>
      <c r="R9" s="84"/>
      <c r="S9" s="84"/>
    </row>
    <row r="10" spans="1:19" s="36" customFormat="1" ht="25.5" x14ac:dyDescent="0.25">
      <c r="B10" s="38">
        <v>1</v>
      </c>
      <c r="C10" s="38" t="s">
        <v>83</v>
      </c>
      <c r="D10" s="38" t="s">
        <v>80</v>
      </c>
      <c r="E10" s="38" t="s">
        <v>84</v>
      </c>
      <c r="F10" s="38" t="s">
        <v>81</v>
      </c>
      <c r="G10" s="39">
        <v>44725</v>
      </c>
      <c r="H10" s="26"/>
      <c r="I10" s="40"/>
      <c r="J10" s="40"/>
      <c r="K10" s="40"/>
      <c r="L10" s="23"/>
      <c r="M10" s="23"/>
      <c r="N10" s="23"/>
      <c r="O10" s="84"/>
      <c r="P10" s="84"/>
      <c r="Q10" s="84"/>
      <c r="R10" s="84"/>
      <c r="S10" s="84"/>
    </row>
    <row r="11" spans="1:19" s="36" customFormat="1" ht="25.5" x14ac:dyDescent="0.25">
      <c r="B11" s="38">
        <v>2</v>
      </c>
      <c r="C11" s="38" t="s">
        <v>85</v>
      </c>
      <c r="D11" s="38" t="s">
        <v>80</v>
      </c>
      <c r="E11" s="38" t="s">
        <v>86</v>
      </c>
      <c r="F11" s="38" t="s">
        <v>81</v>
      </c>
      <c r="G11" s="39">
        <v>44654</v>
      </c>
      <c r="H11" s="26"/>
      <c r="I11" s="40"/>
      <c r="J11" s="40"/>
      <c r="K11" s="40"/>
      <c r="L11" s="23"/>
      <c r="M11" s="23"/>
      <c r="N11" s="23"/>
      <c r="O11" s="84"/>
      <c r="P11" s="84"/>
      <c r="Q11" s="84"/>
      <c r="R11" s="84"/>
      <c r="S11" s="84"/>
    </row>
    <row r="12" spans="1:19" s="36" customFormat="1" ht="25.5" x14ac:dyDescent="0.25">
      <c r="B12" s="38">
        <f t="shared" ref="B12:B35" si="0">B11+1</f>
        <v>3</v>
      </c>
      <c r="C12" s="38" t="s">
        <v>87</v>
      </c>
      <c r="D12" s="38" t="s">
        <v>80</v>
      </c>
      <c r="E12" s="38" t="s">
        <v>88</v>
      </c>
      <c r="F12" s="38" t="s">
        <v>81</v>
      </c>
      <c r="G12" s="39">
        <v>44872</v>
      </c>
      <c r="H12" s="26"/>
      <c r="I12" s="40"/>
      <c r="J12" s="40"/>
      <c r="K12" s="40"/>
      <c r="L12" s="23"/>
      <c r="M12" s="23"/>
      <c r="N12" s="23"/>
      <c r="O12" s="84"/>
      <c r="P12" s="84"/>
      <c r="Q12" s="84"/>
      <c r="R12" s="84"/>
      <c r="S12" s="84"/>
    </row>
    <row r="13" spans="1:19" s="36" customFormat="1" ht="15.75" x14ac:dyDescent="0.25">
      <c r="B13" s="38">
        <f t="shared" si="0"/>
        <v>4</v>
      </c>
      <c r="C13" s="38" t="s">
        <v>89</v>
      </c>
      <c r="D13" s="38" t="s">
        <v>80</v>
      </c>
      <c r="E13" s="38" t="s">
        <v>90</v>
      </c>
      <c r="F13" s="38" t="s">
        <v>81</v>
      </c>
      <c r="G13" s="39">
        <v>45654</v>
      </c>
      <c r="H13" s="26"/>
      <c r="I13" s="40"/>
      <c r="J13" s="40"/>
      <c r="K13" s="40"/>
      <c r="L13" s="23"/>
      <c r="M13" s="23"/>
      <c r="N13" s="23"/>
      <c r="O13" s="84"/>
      <c r="P13" s="84"/>
      <c r="Q13" s="84"/>
      <c r="R13" s="84"/>
      <c r="S13" s="84"/>
    </row>
    <row r="14" spans="1:19" s="36" customFormat="1" ht="15.75" x14ac:dyDescent="0.25">
      <c r="B14" s="38">
        <f t="shared" si="0"/>
        <v>5</v>
      </c>
      <c r="C14" s="38" t="s">
        <v>89</v>
      </c>
      <c r="D14" s="38" t="s">
        <v>80</v>
      </c>
      <c r="E14" s="38" t="s">
        <v>90</v>
      </c>
      <c r="F14" s="38" t="s">
        <v>81</v>
      </c>
      <c r="G14" s="39">
        <v>45655</v>
      </c>
      <c r="H14" s="26"/>
      <c r="I14" s="40"/>
      <c r="J14" s="40"/>
      <c r="K14" s="40"/>
      <c r="L14" s="23"/>
      <c r="M14" s="23"/>
      <c r="N14" s="23"/>
      <c r="O14" s="84"/>
      <c r="P14" s="84"/>
      <c r="Q14" s="84"/>
      <c r="R14" s="84"/>
      <c r="S14" s="84"/>
    </row>
    <row r="15" spans="1:19" s="36" customFormat="1" ht="15" x14ac:dyDescent="0.2">
      <c r="B15" s="38">
        <f t="shared" si="0"/>
        <v>6</v>
      </c>
      <c r="C15" s="38" t="s">
        <v>89</v>
      </c>
      <c r="D15" s="38" t="s">
        <v>80</v>
      </c>
      <c r="E15" s="38" t="s">
        <v>90</v>
      </c>
      <c r="F15" s="38" t="s">
        <v>81</v>
      </c>
      <c r="G15" s="39">
        <v>45656</v>
      </c>
    </row>
    <row r="16" spans="1:19" s="36" customFormat="1" ht="15" x14ac:dyDescent="0.2">
      <c r="B16" s="38">
        <f t="shared" si="0"/>
        <v>7</v>
      </c>
      <c r="C16" s="38" t="s">
        <v>89</v>
      </c>
      <c r="D16" s="38" t="s">
        <v>80</v>
      </c>
      <c r="E16" s="38" t="s">
        <v>90</v>
      </c>
      <c r="F16" s="38" t="s">
        <v>81</v>
      </c>
      <c r="G16" s="39">
        <v>45657</v>
      </c>
    </row>
    <row r="17" spans="2:7" s="36" customFormat="1" ht="15" x14ac:dyDescent="0.2">
      <c r="B17" s="38">
        <f t="shared" si="0"/>
        <v>8</v>
      </c>
      <c r="C17" s="38" t="s">
        <v>89</v>
      </c>
      <c r="D17" s="38" t="s">
        <v>80</v>
      </c>
      <c r="E17" s="38" t="s">
        <v>90</v>
      </c>
      <c r="F17" s="38" t="s">
        <v>81</v>
      </c>
      <c r="G17" s="39">
        <v>45658</v>
      </c>
    </row>
    <row r="18" spans="2:7" s="36" customFormat="1" ht="15" x14ac:dyDescent="0.2">
      <c r="B18" s="38">
        <f t="shared" si="0"/>
        <v>9</v>
      </c>
      <c r="C18" s="38" t="s">
        <v>89</v>
      </c>
      <c r="D18" s="38" t="s">
        <v>80</v>
      </c>
      <c r="E18" s="38" t="s">
        <v>90</v>
      </c>
      <c r="F18" s="38" t="s">
        <v>81</v>
      </c>
      <c r="G18" s="39">
        <v>45659</v>
      </c>
    </row>
    <row r="19" spans="2:7" s="36" customFormat="1" ht="15" x14ac:dyDescent="0.2">
      <c r="B19" s="38">
        <f t="shared" si="0"/>
        <v>10</v>
      </c>
      <c r="C19" s="38" t="s">
        <v>89</v>
      </c>
      <c r="D19" s="38" t="s">
        <v>80</v>
      </c>
      <c r="E19" s="38" t="s">
        <v>90</v>
      </c>
      <c r="F19" s="38" t="s">
        <v>81</v>
      </c>
      <c r="G19" s="39">
        <v>45660</v>
      </c>
    </row>
    <row r="20" spans="2:7" s="36" customFormat="1" ht="15" x14ac:dyDescent="0.2">
      <c r="B20" s="38">
        <f t="shared" si="0"/>
        <v>11</v>
      </c>
      <c r="C20" s="38" t="s">
        <v>89</v>
      </c>
      <c r="D20" s="38" t="s">
        <v>80</v>
      </c>
      <c r="E20" s="38" t="s">
        <v>90</v>
      </c>
      <c r="F20" s="38" t="s">
        <v>81</v>
      </c>
      <c r="G20" s="39">
        <v>45661</v>
      </c>
    </row>
    <row r="21" spans="2:7" s="36" customFormat="1" ht="15" x14ac:dyDescent="0.2">
      <c r="B21" s="38">
        <f t="shared" si="0"/>
        <v>12</v>
      </c>
      <c r="C21" s="38" t="s">
        <v>89</v>
      </c>
      <c r="D21" s="38" t="s">
        <v>80</v>
      </c>
      <c r="E21" s="38" t="s">
        <v>90</v>
      </c>
      <c r="F21" s="38" t="s">
        <v>81</v>
      </c>
      <c r="G21" s="39">
        <v>45662</v>
      </c>
    </row>
    <row r="22" spans="2:7" s="36" customFormat="1" ht="15" x14ac:dyDescent="0.2">
      <c r="B22" s="38">
        <f t="shared" si="0"/>
        <v>13</v>
      </c>
      <c r="C22" s="38" t="s">
        <v>89</v>
      </c>
      <c r="D22" s="38" t="s">
        <v>80</v>
      </c>
      <c r="E22" s="38" t="s">
        <v>90</v>
      </c>
      <c r="F22" s="38" t="s">
        <v>81</v>
      </c>
      <c r="G22" s="39">
        <v>45663</v>
      </c>
    </row>
    <row r="23" spans="2:7" s="36" customFormat="1" ht="15" x14ac:dyDescent="0.2">
      <c r="B23" s="38">
        <f t="shared" si="0"/>
        <v>14</v>
      </c>
      <c r="C23" s="38" t="s">
        <v>89</v>
      </c>
      <c r="D23" s="38" t="s">
        <v>80</v>
      </c>
      <c r="E23" s="38" t="s">
        <v>90</v>
      </c>
      <c r="F23" s="38" t="s">
        <v>81</v>
      </c>
      <c r="G23" s="39">
        <v>45664</v>
      </c>
    </row>
    <row r="24" spans="2:7" s="36" customFormat="1" ht="15" x14ac:dyDescent="0.2">
      <c r="B24" s="38">
        <f t="shared" si="0"/>
        <v>15</v>
      </c>
      <c r="C24" s="38" t="s">
        <v>89</v>
      </c>
      <c r="D24" s="38" t="s">
        <v>80</v>
      </c>
      <c r="E24" s="38" t="s">
        <v>90</v>
      </c>
      <c r="F24" s="38" t="s">
        <v>81</v>
      </c>
      <c r="G24" s="39">
        <v>45665</v>
      </c>
    </row>
    <row r="25" spans="2:7" s="36" customFormat="1" ht="15" x14ac:dyDescent="0.2">
      <c r="B25" s="38">
        <f t="shared" si="0"/>
        <v>16</v>
      </c>
      <c r="C25" s="38" t="s">
        <v>89</v>
      </c>
      <c r="D25" s="38" t="s">
        <v>80</v>
      </c>
      <c r="E25" s="38" t="s">
        <v>90</v>
      </c>
      <c r="F25" s="38" t="s">
        <v>81</v>
      </c>
      <c r="G25" s="39">
        <v>45666</v>
      </c>
    </row>
    <row r="26" spans="2:7" s="36" customFormat="1" ht="15" x14ac:dyDescent="0.2">
      <c r="B26" s="38">
        <f t="shared" si="0"/>
        <v>17</v>
      </c>
      <c r="C26" s="38" t="s">
        <v>89</v>
      </c>
      <c r="D26" s="38" t="s">
        <v>80</v>
      </c>
      <c r="E26" s="38" t="s">
        <v>90</v>
      </c>
      <c r="F26" s="38" t="s">
        <v>81</v>
      </c>
      <c r="G26" s="39">
        <v>45667</v>
      </c>
    </row>
    <row r="27" spans="2:7" s="36" customFormat="1" ht="25.5" x14ac:dyDescent="0.2">
      <c r="B27" s="38">
        <f t="shared" si="0"/>
        <v>18</v>
      </c>
      <c r="C27" s="38" t="s">
        <v>91</v>
      </c>
      <c r="D27" s="38" t="s">
        <v>80</v>
      </c>
      <c r="E27" s="38" t="s">
        <v>92</v>
      </c>
      <c r="F27" s="38" t="s">
        <v>81</v>
      </c>
      <c r="G27" s="39">
        <v>44795</v>
      </c>
    </row>
    <row r="28" spans="2:7" s="36" customFormat="1" ht="25.5" x14ac:dyDescent="0.2">
      <c r="B28" s="38">
        <f t="shared" si="0"/>
        <v>19</v>
      </c>
      <c r="C28" s="38" t="s">
        <v>93</v>
      </c>
      <c r="D28" s="38" t="s">
        <v>80</v>
      </c>
      <c r="E28" s="38" t="s">
        <v>94</v>
      </c>
      <c r="F28" s="38" t="s">
        <v>81</v>
      </c>
      <c r="G28" s="39">
        <v>44764</v>
      </c>
    </row>
    <row r="29" spans="2:7" s="36" customFormat="1" ht="25.5" x14ac:dyDescent="0.2">
      <c r="B29" s="38">
        <f t="shared" si="0"/>
        <v>20</v>
      </c>
      <c r="C29" s="38" t="s">
        <v>95</v>
      </c>
      <c r="D29" s="38" t="s">
        <v>80</v>
      </c>
      <c r="E29" s="38" t="s">
        <v>96</v>
      </c>
      <c r="F29" s="38" t="s">
        <v>81</v>
      </c>
      <c r="G29" s="39">
        <v>44739</v>
      </c>
    </row>
    <row r="30" spans="2:7" s="36" customFormat="1" ht="25.5" x14ac:dyDescent="0.2">
      <c r="B30" s="38">
        <f t="shared" si="0"/>
        <v>21</v>
      </c>
      <c r="C30" s="38" t="s">
        <v>98</v>
      </c>
      <c r="D30" s="38" t="s">
        <v>80</v>
      </c>
      <c r="E30" s="38" t="s">
        <v>99</v>
      </c>
      <c r="F30" s="38" t="s">
        <v>81</v>
      </c>
      <c r="G30" s="39">
        <v>44709</v>
      </c>
    </row>
    <row r="31" spans="2:7" s="36" customFormat="1" ht="25.5" x14ac:dyDescent="0.2">
      <c r="B31" s="38">
        <f t="shared" si="0"/>
        <v>22</v>
      </c>
      <c r="C31" s="38" t="s">
        <v>100</v>
      </c>
      <c r="D31" s="38" t="s">
        <v>80</v>
      </c>
      <c r="E31" s="38" t="s">
        <v>101</v>
      </c>
      <c r="F31" s="38" t="s">
        <v>81</v>
      </c>
      <c r="G31" s="39">
        <v>44607</v>
      </c>
    </row>
    <row r="32" spans="2:7" s="36" customFormat="1" ht="15" x14ac:dyDescent="0.2">
      <c r="B32" s="38">
        <f t="shared" si="0"/>
        <v>23</v>
      </c>
      <c r="C32" s="38" t="s">
        <v>102</v>
      </c>
      <c r="D32" s="38" t="s">
        <v>80</v>
      </c>
      <c r="E32" s="38" t="s">
        <v>97</v>
      </c>
      <c r="F32" s="38" t="s">
        <v>81</v>
      </c>
      <c r="G32" s="39">
        <v>44604</v>
      </c>
    </row>
    <row r="33" spans="2:7" s="36" customFormat="1" ht="15" x14ac:dyDescent="0.2">
      <c r="B33" s="38">
        <f t="shared" si="0"/>
        <v>24</v>
      </c>
      <c r="C33" s="38" t="s">
        <v>103</v>
      </c>
      <c r="D33" s="38" t="s">
        <v>80</v>
      </c>
      <c r="E33" s="38" t="s">
        <v>82</v>
      </c>
      <c r="F33" s="38" t="s">
        <v>81</v>
      </c>
      <c r="G33" s="39">
        <v>44638</v>
      </c>
    </row>
    <row r="34" spans="2:7" s="36" customFormat="1" ht="15" x14ac:dyDescent="0.2">
      <c r="B34" s="38">
        <f t="shared" si="0"/>
        <v>25</v>
      </c>
      <c r="C34" s="38" t="s">
        <v>102</v>
      </c>
      <c r="D34" s="38" t="s">
        <v>80</v>
      </c>
      <c r="E34" s="38" t="s">
        <v>97</v>
      </c>
      <c r="F34" s="38" t="s">
        <v>81</v>
      </c>
      <c r="G34" s="39">
        <v>44666</v>
      </c>
    </row>
    <row r="35" spans="2:7" ht="38.25" x14ac:dyDescent="0.2">
      <c r="B35" s="38">
        <f t="shared" si="0"/>
        <v>26</v>
      </c>
      <c r="C35" s="38" t="s">
        <v>176</v>
      </c>
      <c r="D35" s="38" t="s">
        <v>80</v>
      </c>
      <c r="E35" s="38" t="s">
        <v>175</v>
      </c>
      <c r="F35" s="38" t="s">
        <v>81</v>
      </c>
      <c r="G35" s="39">
        <v>44926</v>
      </c>
    </row>
    <row r="36" spans="2:7" ht="89.25" x14ac:dyDescent="0.2">
      <c r="B36" s="38">
        <v>27</v>
      </c>
      <c r="C36" s="38" t="s">
        <v>176</v>
      </c>
      <c r="D36" s="38" t="s">
        <v>311</v>
      </c>
      <c r="E36" s="38" t="s">
        <v>309</v>
      </c>
      <c r="F36" s="38" t="s">
        <v>310</v>
      </c>
      <c r="G36" s="39">
        <v>44926</v>
      </c>
    </row>
    <row r="37" spans="2:7" ht="25.5" x14ac:dyDescent="0.2">
      <c r="B37" s="38">
        <v>28</v>
      </c>
      <c r="C37" s="38" t="s">
        <v>85</v>
      </c>
      <c r="D37" s="38" t="s">
        <v>80</v>
      </c>
      <c r="E37" s="78" t="s">
        <v>191</v>
      </c>
      <c r="F37" s="38" t="s">
        <v>81</v>
      </c>
      <c r="G37" s="39">
        <v>44926</v>
      </c>
    </row>
    <row r="38" spans="2:7" ht="38.25" x14ac:dyDescent="0.2">
      <c r="B38" s="38">
        <v>29</v>
      </c>
      <c r="C38" s="78" t="s">
        <v>85</v>
      </c>
      <c r="D38" s="78" t="s">
        <v>80</v>
      </c>
      <c r="E38" s="79" t="s">
        <v>192</v>
      </c>
      <c r="F38" s="78" t="s">
        <v>81</v>
      </c>
      <c r="G38" s="39">
        <v>44926</v>
      </c>
    </row>
    <row r="39" spans="2:7" ht="33.75" customHeight="1" x14ac:dyDescent="0.2">
      <c r="G39" s="77" t="s">
        <v>193</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Борзова А.В.</cp:lastModifiedBy>
  <cp:lastPrinted>2022-02-24T14:24:59Z</cp:lastPrinted>
  <dcterms:created xsi:type="dcterms:W3CDTF">1996-10-08T23:32:33Z</dcterms:created>
  <dcterms:modified xsi:type="dcterms:W3CDTF">2022-03-15T11:50:58Z</dcterms:modified>
</cp:coreProperties>
</file>