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30"/>
  </bookViews>
  <sheets>
    <sheet name="Приложение 6" sheetId="1" r:id="rId1"/>
  </sheets>
  <definedNames>
    <definedName name="_xlnm.Print_Area" localSheetId="0">'Приложение 6'!$A$1:$O$131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3" i="1" l="1"/>
  <c r="L102" i="1"/>
  <c r="M131" i="1" l="1"/>
  <c r="L131" i="1"/>
  <c r="K131" i="1"/>
  <c r="J131" i="1"/>
  <c r="I131" i="1"/>
  <c r="M130" i="1"/>
  <c r="L130" i="1"/>
  <c r="K130" i="1"/>
  <c r="J130" i="1"/>
  <c r="I130" i="1"/>
  <c r="H130" i="1"/>
  <c r="M129" i="1"/>
  <c r="M128" i="1" s="1"/>
  <c r="L129" i="1"/>
  <c r="L128" i="1" s="1"/>
  <c r="K129" i="1"/>
  <c r="J129" i="1"/>
  <c r="H129" i="1" s="1"/>
  <c r="I129" i="1"/>
  <c r="J128" i="1"/>
  <c r="I128" i="1"/>
  <c r="H127" i="1"/>
  <c r="H125" i="1"/>
  <c r="M124" i="1"/>
  <c r="L124" i="1"/>
  <c r="K124" i="1"/>
  <c r="J124" i="1"/>
  <c r="I124" i="1"/>
  <c r="H123" i="1"/>
  <c r="H121" i="1"/>
  <c r="M120" i="1"/>
  <c r="L120" i="1"/>
  <c r="K120" i="1"/>
  <c r="J120" i="1"/>
  <c r="I120" i="1"/>
  <c r="H120" i="1" l="1"/>
  <c r="E120" i="1" s="1"/>
  <c r="H131" i="1"/>
  <c r="H128" i="1" s="1"/>
  <c r="K128" i="1"/>
  <c r="H124" i="1"/>
  <c r="E124" i="1" s="1"/>
  <c r="L105" i="1" l="1"/>
  <c r="M85" i="1"/>
  <c r="L85" i="1"/>
  <c r="K85" i="1"/>
  <c r="M91" i="1"/>
  <c r="L91" i="1"/>
  <c r="M92" i="1"/>
  <c r="L92" i="1"/>
  <c r="K92" i="1"/>
  <c r="M93" i="1"/>
  <c r="L93" i="1"/>
  <c r="K93" i="1"/>
  <c r="H88" i="1"/>
  <c r="H87" i="1"/>
  <c r="H86" i="1"/>
  <c r="H85" i="1" l="1"/>
  <c r="H91" i="1"/>
  <c r="H93" i="1"/>
  <c r="M49" i="1"/>
  <c r="L49" i="1"/>
  <c r="K49" i="1"/>
  <c r="J49" i="1"/>
  <c r="I49" i="1"/>
  <c r="M48" i="1"/>
  <c r="L48" i="1"/>
  <c r="K48" i="1"/>
  <c r="J48" i="1"/>
  <c r="I48" i="1"/>
  <c r="H46" i="1"/>
  <c r="H48" i="1" l="1"/>
  <c r="H92" i="1"/>
  <c r="H90" i="1" s="1"/>
  <c r="K100" i="1" l="1"/>
  <c r="M43" i="1"/>
  <c r="L43" i="1"/>
  <c r="K43" i="1"/>
  <c r="H10" i="1"/>
  <c r="H104" i="1" l="1"/>
  <c r="H109" i="1"/>
  <c r="H45" i="1" l="1"/>
  <c r="H44" i="1"/>
  <c r="J43" i="1"/>
  <c r="I43" i="1"/>
  <c r="H49" i="1" l="1"/>
  <c r="H43" i="1"/>
  <c r="K47" i="1"/>
  <c r="M47" i="1"/>
  <c r="L47" i="1"/>
  <c r="J47" i="1"/>
  <c r="I47" i="1"/>
  <c r="H108" i="1"/>
  <c r="E105" i="1" s="1"/>
  <c r="H107" i="1"/>
  <c r="H47" i="1" l="1"/>
  <c r="H18" i="1"/>
  <c r="K111" i="1" l="1"/>
  <c r="K16" i="1" l="1"/>
  <c r="N6" i="1" l="1"/>
  <c r="N11" i="1"/>
  <c r="H102" i="1" l="1"/>
  <c r="H103" i="1"/>
  <c r="E100" i="1" s="1"/>
  <c r="H101" i="1"/>
  <c r="M22" i="1"/>
  <c r="M6" i="1"/>
  <c r="H100" i="1" l="1"/>
  <c r="J111" i="1"/>
  <c r="L111" i="1"/>
  <c r="M111" i="1"/>
  <c r="J112" i="1"/>
  <c r="K112" i="1"/>
  <c r="L112" i="1"/>
  <c r="M112" i="1"/>
  <c r="J113" i="1"/>
  <c r="K113" i="1"/>
  <c r="L113" i="1"/>
  <c r="M113" i="1"/>
  <c r="I113" i="1"/>
  <c r="I112" i="1"/>
  <c r="I111" i="1"/>
  <c r="H111" i="1" l="1"/>
  <c r="I22" i="1"/>
  <c r="J22" i="1"/>
  <c r="K22" i="1"/>
  <c r="L22" i="1"/>
  <c r="I21" i="1"/>
  <c r="J21" i="1"/>
  <c r="K21" i="1"/>
  <c r="L21" i="1"/>
  <c r="M21" i="1"/>
  <c r="H17" i="1"/>
  <c r="H16" i="1" s="1"/>
  <c r="M16" i="1"/>
  <c r="I16" i="1"/>
  <c r="E16" i="1" l="1"/>
  <c r="J110" i="1" l="1"/>
  <c r="L110" i="1"/>
  <c r="M110" i="1"/>
  <c r="K110" i="1" l="1"/>
  <c r="M100" i="1"/>
  <c r="L100" i="1"/>
  <c r="J100" i="1"/>
  <c r="I100" i="1"/>
  <c r="I105" i="1"/>
  <c r="J105" i="1"/>
  <c r="K105" i="1"/>
  <c r="M105" i="1"/>
  <c r="H106" i="1"/>
  <c r="H105" i="1" l="1"/>
  <c r="M11" i="1"/>
  <c r="L11" i="1"/>
  <c r="K11" i="1"/>
  <c r="J11" i="1"/>
  <c r="I11" i="1"/>
  <c r="H112" i="1" l="1"/>
  <c r="H13" i="1" l="1"/>
  <c r="H12" i="1"/>
  <c r="H8" i="1"/>
  <c r="H9" i="1"/>
  <c r="H7" i="1"/>
  <c r="I6" i="1"/>
  <c r="J6" i="1"/>
  <c r="K6" i="1"/>
  <c r="L6" i="1"/>
  <c r="H21" i="1" l="1"/>
  <c r="H6" i="1"/>
  <c r="H22" i="1"/>
  <c r="H11" i="1"/>
  <c r="J79" i="1" l="1"/>
  <c r="K79" i="1"/>
  <c r="L79" i="1"/>
  <c r="M79" i="1"/>
  <c r="I79" i="1"/>
  <c r="J78" i="1"/>
  <c r="K78" i="1"/>
  <c r="L78" i="1"/>
  <c r="M78" i="1"/>
  <c r="I78" i="1"/>
  <c r="J77" i="1"/>
  <c r="K77" i="1"/>
  <c r="L77" i="1"/>
  <c r="M77" i="1"/>
  <c r="I77" i="1"/>
  <c r="H75" i="1"/>
  <c r="H74" i="1"/>
  <c r="H73" i="1"/>
  <c r="M72" i="1"/>
  <c r="L72" i="1"/>
  <c r="K72" i="1"/>
  <c r="J72" i="1"/>
  <c r="I72" i="1"/>
  <c r="I59" i="1"/>
  <c r="J59" i="1"/>
  <c r="H60" i="1"/>
  <c r="H61" i="1"/>
  <c r="H62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K55" i="1"/>
  <c r="H56" i="1"/>
  <c r="H57" i="1"/>
  <c r="H58" i="1"/>
  <c r="H77" i="1" l="1"/>
  <c r="L76" i="1"/>
  <c r="K76" i="1"/>
  <c r="J76" i="1"/>
  <c r="H59" i="1"/>
  <c r="H72" i="1"/>
  <c r="M76" i="1"/>
  <c r="H79" i="1"/>
  <c r="I76" i="1"/>
  <c r="H78" i="1"/>
  <c r="H55" i="1"/>
  <c r="H64" i="1"/>
  <c r="H65" i="1"/>
  <c r="L63" i="1"/>
  <c r="K63" i="1"/>
  <c r="J63" i="1"/>
  <c r="H66" i="1"/>
  <c r="M63" i="1"/>
  <c r="I63" i="1"/>
  <c r="H63" i="1" l="1"/>
  <c r="H76" i="1"/>
  <c r="H31" i="1" l="1"/>
  <c r="H33" i="1"/>
  <c r="H32" i="1" l="1"/>
  <c r="H30" i="1" s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H37" i="1"/>
  <c r="H35" i="1"/>
  <c r="M23" i="1"/>
  <c r="L23" i="1"/>
  <c r="K23" i="1"/>
  <c r="J23" i="1"/>
  <c r="I23" i="1"/>
  <c r="H23" i="1"/>
  <c r="I30" i="1"/>
  <c r="J30" i="1"/>
  <c r="K30" i="1"/>
  <c r="L30" i="1"/>
  <c r="M30" i="1"/>
  <c r="H20" i="1" l="1"/>
  <c r="J20" i="1"/>
  <c r="L34" i="1"/>
  <c r="M34" i="1"/>
  <c r="L20" i="1"/>
  <c r="J34" i="1"/>
  <c r="K20" i="1"/>
  <c r="M20" i="1"/>
  <c r="K34" i="1"/>
  <c r="I20" i="1"/>
  <c r="I34" i="1"/>
  <c r="H36" i="1"/>
  <c r="H34" i="1" s="1"/>
  <c r="I110" i="1"/>
  <c r="H113" i="1"/>
  <c r="H110" i="1" s="1"/>
</calcChain>
</file>

<file path=xl/sharedStrings.xml><?xml version="1.0" encoding="utf-8"?>
<sst xmlns="http://schemas.openxmlformats.org/spreadsheetml/2006/main" count="290" uniqueCount="59">
  <si>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</si>
  <si>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</si>
  <si>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</si>
  <si>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</si>
  <si>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</si>
  <si>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</si>
  <si>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</si>
  <si>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</si>
  <si>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</si>
  <si>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</si>
  <si>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</si>
  <si>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</si>
  <si>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</si>
  <si>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</si>
  <si>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</si>
  <si>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</si>
  <si>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</si>
  <si>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</si>
  <si>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</si>
  <si>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</si>
  <si>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</si>
  <si>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</si>
  <si>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</si>
  <si>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</si>
  <si>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</si>
  <si>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</si>
  <si>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</si>
  <si>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</si>
  <si>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</si>
  <si>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</si>
  <si>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</si>
  <si>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</si>
  <si>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</si>
  <si>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</si>
  <si>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</si>
  <si>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2024-2025</t>
  </si>
  <si>
    <t>2022-2024</t>
  </si>
  <si>
    <t>2023-2024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</si>
  <si>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</si>
  <si>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</si>
  <si>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Адресный перечень объектов муниципальной собственности, финансирование которых предусмотрено мероприятием  P05.6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</si>
  <si>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>Детский сад на 95 мест по адресу: г.о Домодедово, д. Красное  (ПИР и строительство)</t>
  </si>
  <si>
    <t xml:space="preserve">Детский сад на 240 мест по адресу: 
г. Домодедово, мкр. Южный (корректировка проекта и строительство)
</t>
  </si>
  <si>
    <t>43 чел/см</t>
  </si>
  <si>
    <t>60 чел/см</t>
  </si>
  <si>
    <t>Строительство блока школы на 825 мест г.о. Домодедово (этап №2 общеобразовательной школы на 1100 мест) (ПИР и строительство)</t>
  </si>
  <si>
    <t>2021-2024</t>
  </si>
  <si>
    <t>2022-2023</t>
  </si>
  <si>
    <t xml:space="preserve"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 </t>
  </si>
  <si>
    <t>Детский сад на 250 мест по адресу: г. Домодедово, мкр. Западный, ул.Текстильщиков (ПИР и строительство)</t>
  </si>
  <si>
    <t>2025-2026</t>
  </si>
  <si>
    <t>Адресный перечень объектов муниципальной собственности, финансирование которых предусмотрено мероприятием 2.11 «Капитальные вложения в объекты общего образования» подпрограммы 3 «Строительство (реконструкция) объектов образования»</t>
  </si>
  <si>
    <t>кроме того: строительный контроль</t>
  </si>
  <si>
    <t>2021-2023</t>
  </si>
  <si>
    <t>Адресный перечень объектов муниципальной собственности, финансирование которых предусмотрено мероприятием E1.8 «Создание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фактором»</t>
  </si>
  <si>
    <t>Адресный перечень объектов муниципальной собственности, финансирование которых предусмотрено мероприятием   01.05 «Создание и модернизация объектов спортивной инфраструктуры муниципальной собственности для занятий физической культурой и спортом за счет средств местного бюджета » </t>
  </si>
  <si>
    <t>Строительство крытого футбольного манежа по адресу: Московская область, г. Домодедово, мкр. Северный, ул. 1-я Коммунистическая (ПИР)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</si>
  <si>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(ПИР)</t>
  </si>
  <si>
    <t xml:space="preserve">Приложение №3 к постановлению Администрации городского округа Домодедово от 29.11.2022 № 3725                                       Приложение №5 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</si>
</sst>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4" fontId="5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165" fontId="2" fillId="2" borderId="6" xfId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65" fontId="2" fillId="2" borderId="4" xfId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center" wrapText="1"/>
    </xf>
    <xf numFmtId="4" fontId="2" fillId="2" borderId="6" xfId="2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4" xfId="0" applyFont="1" applyFill="1" applyBorder="1"/>
    <xf numFmtId="0" fontId="4" fillId="2" borderId="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/>
    <xf numFmtId="0" fontId="5" fillId="2" borderId="2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/>
    </xf>
    <xf numFmtId="0" fontId="10" fillId="2" borderId="1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/>
    <xf numFmtId="0" fontId="4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164" fontId="9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1"/>
  <sheetViews>
    <sheetView tabSelected="1" zoomScaleNormal="100" workbookViewId="0">
      <selection activeCell="M1" sqref="M1:O1"/>
    </sheetView>
  </sheetViews>
  <sheetFormatPr defaultColWidth="8.85546875" defaultRowHeight="12.75" x14ac:dyDescent="0.2"/>
  <cols>
    <col min="1" max="1" width="5.42578125" style="66" customWidth="1"/>
    <col min="2" max="2" width="24.42578125" style="66" customWidth="1"/>
    <col min="3" max="3" width="15.28515625" style="66" customWidth="1"/>
    <col min="4" max="4" width="15" style="66" customWidth="1"/>
    <col min="5" max="5" width="13.5703125" style="66" customWidth="1"/>
    <col min="6" max="6" width="13.85546875" style="66" customWidth="1"/>
    <col min="7" max="7" width="21.28515625" style="66" customWidth="1"/>
    <col min="8" max="8" width="13.28515625" style="66" customWidth="1"/>
    <col min="9" max="9" width="13.7109375" style="66" customWidth="1"/>
    <col min="10" max="10" width="12.28515625" style="66" customWidth="1"/>
    <col min="11" max="11" width="13.5703125" style="66" customWidth="1"/>
    <col min="12" max="12" width="13.85546875" style="66" customWidth="1"/>
    <col min="13" max="13" width="14.140625" style="66" customWidth="1"/>
    <col min="14" max="14" width="15.7109375" style="66" customWidth="1"/>
    <col min="15" max="15" width="19.85546875" style="66" customWidth="1"/>
    <col min="16" max="16384" width="8.85546875" style="66"/>
  </cols>
  <sheetData>
    <row r="1" spans="1:15" ht="74.25" customHeight="1" x14ac:dyDescent="0.2">
      <c r="A1" s="1"/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69" t="s">
        <v>58</v>
      </c>
      <c r="N1" s="70"/>
      <c r="O1" s="70"/>
    </row>
    <row r="2" spans="1:15" ht="42.75" customHeight="1" x14ac:dyDescent="0.2">
      <c r="A2" s="7" t="s">
        <v>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15" ht="55.5" customHeight="1" x14ac:dyDescent="0.2">
      <c r="A3" s="9" t="s">
        <v>19</v>
      </c>
      <c r="B3" s="9" t="s">
        <v>18</v>
      </c>
      <c r="C3" s="9" t="s">
        <v>17</v>
      </c>
      <c r="D3" s="9" t="s">
        <v>16</v>
      </c>
      <c r="E3" s="9" t="s">
        <v>15</v>
      </c>
      <c r="F3" s="9" t="s">
        <v>26</v>
      </c>
      <c r="G3" s="10" t="s">
        <v>14</v>
      </c>
      <c r="H3" s="11" t="s">
        <v>13</v>
      </c>
      <c r="I3" s="12"/>
      <c r="J3" s="12"/>
      <c r="K3" s="12"/>
      <c r="L3" s="12"/>
      <c r="M3" s="13"/>
      <c r="N3" s="9" t="s">
        <v>12</v>
      </c>
      <c r="O3" s="9" t="s">
        <v>11</v>
      </c>
    </row>
    <row r="4" spans="1:15" ht="52.5" customHeight="1" x14ac:dyDescent="0.2">
      <c r="A4" s="14"/>
      <c r="B4" s="14"/>
      <c r="C4" s="14"/>
      <c r="D4" s="14"/>
      <c r="E4" s="14"/>
      <c r="F4" s="14"/>
      <c r="G4" s="15"/>
      <c r="H4" s="16" t="s">
        <v>3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8"/>
      <c r="O4" s="14"/>
    </row>
    <row r="5" spans="1:15" ht="21" customHeight="1" x14ac:dyDescent="0.2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20">
        <v>8</v>
      </c>
      <c r="I5" s="21">
        <v>9</v>
      </c>
      <c r="J5" s="21">
        <v>10</v>
      </c>
      <c r="K5" s="21">
        <v>11</v>
      </c>
      <c r="L5" s="21">
        <v>12</v>
      </c>
      <c r="M5" s="21">
        <v>13</v>
      </c>
      <c r="N5" s="19">
        <v>14</v>
      </c>
      <c r="O5" s="19">
        <v>15</v>
      </c>
    </row>
    <row r="6" spans="1:15" ht="22.5" customHeight="1" x14ac:dyDescent="0.2">
      <c r="A6" s="9" t="s">
        <v>5</v>
      </c>
      <c r="B6" s="22" t="s">
        <v>42</v>
      </c>
      <c r="C6" s="23" t="s">
        <v>35</v>
      </c>
      <c r="D6" s="23">
        <v>240</v>
      </c>
      <c r="E6" s="25">
        <v>346954</v>
      </c>
      <c r="F6" s="23">
        <v>0</v>
      </c>
      <c r="G6" s="26" t="s">
        <v>4</v>
      </c>
      <c r="H6" s="27">
        <f>SUM(H7:H9)</f>
        <v>49152.74</v>
      </c>
      <c r="I6" s="27">
        <f t="shared" ref="I6:M6" si="0">SUM(I7:I9)</f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  <c r="M6" s="27">
        <f t="shared" si="0"/>
        <v>49152.74</v>
      </c>
      <c r="N6" s="27">
        <f>SUM(N7:N8)</f>
        <v>290599.18</v>
      </c>
      <c r="O6" s="71"/>
    </row>
    <row r="7" spans="1:15" ht="29.25" customHeight="1" x14ac:dyDescent="0.2">
      <c r="A7" s="30"/>
      <c r="B7" s="31"/>
      <c r="C7" s="72"/>
      <c r="D7" s="72"/>
      <c r="E7" s="33"/>
      <c r="F7" s="72"/>
      <c r="G7" s="35" t="s">
        <v>2</v>
      </c>
      <c r="H7" s="27">
        <f>SUM(I7:M7)</f>
        <v>46695.1</v>
      </c>
      <c r="I7" s="27">
        <v>0</v>
      </c>
      <c r="J7" s="27">
        <v>0</v>
      </c>
      <c r="K7" s="27">
        <v>0</v>
      </c>
      <c r="L7" s="27">
        <v>0</v>
      </c>
      <c r="M7" s="27">
        <v>46695.1</v>
      </c>
      <c r="N7" s="27">
        <v>276069.21999999997</v>
      </c>
      <c r="O7" s="73" t="s">
        <v>25</v>
      </c>
    </row>
    <row r="8" spans="1:15" ht="39" customHeight="1" x14ac:dyDescent="0.2">
      <c r="A8" s="30"/>
      <c r="B8" s="31"/>
      <c r="C8" s="72"/>
      <c r="D8" s="72"/>
      <c r="E8" s="33"/>
      <c r="F8" s="72"/>
      <c r="G8" s="35" t="s">
        <v>1</v>
      </c>
      <c r="H8" s="27">
        <f t="shared" ref="H8:H9" si="1">SUM(I8:M8)</f>
        <v>2457.64</v>
      </c>
      <c r="I8" s="27">
        <v>0</v>
      </c>
      <c r="J8" s="27">
        <v>0</v>
      </c>
      <c r="K8" s="27">
        <v>0</v>
      </c>
      <c r="L8" s="27">
        <v>0</v>
      </c>
      <c r="M8" s="27">
        <v>2457.64</v>
      </c>
      <c r="N8" s="27">
        <v>14529.96</v>
      </c>
      <c r="O8" s="74"/>
    </row>
    <row r="9" spans="1:15" ht="18" customHeight="1" x14ac:dyDescent="0.2">
      <c r="A9" s="30"/>
      <c r="B9" s="75"/>
      <c r="C9" s="74"/>
      <c r="D9" s="74"/>
      <c r="E9" s="76"/>
      <c r="F9" s="74"/>
      <c r="G9" s="35" t="s">
        <v>0</v>
      </c>
      <c r="H9" s="27">
        <f t="shared" si="1"/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71"/>
    </row>
    <row r="10" spans="1:15" ht="30.75" customHeight="1" x14ac:dyDescent="0.2">
      <c r="A10" s="43"/>
      <c r="B10" s="77" t="s">
        <v>52</v>
      </c>
      <c r="C10" s="78"/>
      <c r="D10" s="78"/>
      <c r="E10" s="79"/>
      <c r="F10" s="78"/>
      <c r="G10" s="35" t="s">
        <v>2</v>
      </c>
      <c r="H10" s="27">
        <f>SUM(I10:M10)</f>
        <v>847.26</v>
      </c>
      <c r="I10" s="27">
        <v>0</v>
      </c>
      <c r="J10" s="27">
        <v>0</v>
      </c>
      <c r="K10" s="27">
        <v>0</v>
      </c>
      <c r="L10" s="27">
        <v>0</v>
      </c>
      <c r="M10" s="27">
        <v>847.26</v>
      </c>
      <c r="N10" s="27">
        <v>6354.82</v>
      </c>
      <c r="O10" s="71"/>
    </row>
    <row r="11" spans="1:15" ht="17.25" customHeight="1" x14ac:dyDescent="0.2">
      <c r="A11" s="80" t="s">
        <v>22</v>
      </c>
      <c r="B11" s="22" t="s">
        <v>49</v>
      </c>
      <c r="C11" s="23" t="s">
        <v>50</v>
      </c>
      <c r="D11" s="23">
        <v>250</v>
      </c>
      <c r="E11" s="25">
        <v>508944.48</v>
      </c>
      <c r="F11" s="23">
        <v>0</v>
      </c>
      <c r="G11" s="26" t="s">
        <v>4</v>
      </c>
      <c r="H11" s="67">
        <f>SUM(H12:H14)</f>
        <v>0</v>
      </c>
      <c r="I11" s="67">
        <f t="shared" ref="I11:M11" si="2">SUM(I12:I14)</f>
        <v>0</v>
      </c>
      <c r="J11" s="67">
        <f t="shared" si="2"/>
        <v>0</v>
      </c>
      <c r="K11" s="67">
        <f t="shared" si="2"/>
        <v>0</v>
      </c>
      <c r="L11" s="67">
        <f t="shared" si="2"/>
        <v>0</v>
      </c>
      <c r="M11" s="67">
        <f t="shared" si="2"/>
        <v>0</v>
      </c>
      <c r="N11" s="27">
        <f>SUM(N12:N13)</f>
        <v>499416.53</v>
      </c>
      <c r="O11" s="71"/>
    </row>
    <row r="12" spans="1:15" ht="27.75" customHeight="1" x14ac:dyDescent="0.2">
      <c r="A12" s="81"/>
      <c r="B12" s="82"/>
      <c r="C12" s="72"/>
      <c r="D12" s="72"/>
      <c r="E12" s="33"/>
      <c r="F12" s="72"/>
      <c r="G12" s="35" t="s">
        <v>2</v>
      </c>
      <c r="H12" s="67">
        <f>SUM(I12:M12)</f>
        <v>0</v>
      </c>
      <c r="I12" s="67">
        <v>0</v>
      </c>
      <c r="J12" s="67">
        <v>0</v>
      </c>
      <c r="K12" s="67">
        <v>0</v>
      </c>
      <c r="L12" s="67">
        <v>0</v>
      </c>
      <c r="M12" s="27">
        <v>0</v>
      </c>
      <c r="N12" s="27">
        <v>327617.24</v>
      </c>
      <c r="O12" s="73" t="s">
        <v>25</v>
      </c>
    </row>
    <row r="13" spans="1:15" ht="38.25" x14ac:dyDescent="0.2">
      <c r="A13" s="81"/>
      <c r="B13" s="82"/>
      <c r="C13" s="72"/>
      <c r="D13" s="72"/>
      <c r="E13" s="33"/>
      <c r="F13" s="72"/>
      <c r="G13" s="35" t="s">
        <v>1</v>
      </c>
      <c r="H13" s="67">
        <f>SUM(I13:M13)</f>
        <v>0</v>
      </c>
      <c r="I13" s="67">
        <v>0</v>
      </c>
      <c r="J13" s="67">
        <v>0</v>
      </c>
      <c r="K13" s="67">
        <v>0</v>
      </c>
      <c r="L13" s="67">
        <v>0</v>
      </c>
      <c r="M13" s="27">
        <v>0</v>
      </c>
      <c r="N13" s="27">
        <v>171799.29</v>
      </c>
      <c r="O13" s="74"/>
    </row>
    <row r="14" spans="1:15" ht="19.5" customHeight="1" x14ac:dyDescent="0.2">
      <c r="A14" s="81"/>
      <c r="B14" s="83"/>
      <c r="C14" s="74"/>
      <c r="D14" s="74"/>
      <c r="E14" s="76"/>
      <c r="F14" s="74"/>
      <c r="G14" s="84" t="s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71"/>
    </row>
    <row r="15" spans="1:15" ht="30.75" customHeight="1" x14ac:dyDescent="0.2">
      <c r="A15" s="85"/>
      <c r="B15" s="77" t="s">
        <v>52</v>
      </c>
      <c r="C15" s="78"/>
      <c r="D15" s="78"/>
      <c r="E15" s="79"/>
      <c r="F15" s="78"/>
      <c r="G15" s="35" t="s">
        <v>2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9527.9500000000007</v>
      </c>
      <c r="O15" s="71"/>
    </row>
    <row r="16" spans="1:15" ht="17.25" customHeight="1" x14ac:dyDescent="0.2">
      <c r="A16" s="80" t="s">
        <v>27</v>
      </c>
      <c r="B16" s="22" t="s">
        <v>41</v>
      </c>
      <c r="C16" s="23" t="s">
        <v>53</v>
      </c>
      <c r="D16" s="23">
        <v>95</v>
      </c>
      <c r="E16" s="25">
        <f>SUM(H16)</f>
        <v>153760.93</v>
      </c>
      <c r="F16" s="23">
        <v>0</v>
      </c>
      <c r="G16" s="26" t="s">
        <v>4</v>
      </c>
      <c r="H16" s="67">
        <f>SUM(H17:H19)</f>
        <v>153760.93</v>
      </c>
      <c r="I16" s="67">
        <f t="shared" ref="I16:M16" si="3">SUM(I17:I19)</f>
        <v>0</v>
      </c>
      <c r="J16" s="67">
        <v>27690</v>
      </c>
      <c r="K16" s="67">
        <f>SUM(K17:K19)</f>
        <v>33018.85</v>
      </c>
      <c r="L16" s="67">
        <v>93052.08</v>
      </c>
      <c r="M16" s="67">
        <f t="shared" si="3"/>
        <v>0</v>
      </c>
      <c r="N16" s="27">
        <v>0</v>
      </c>
      <c r="O16" s="71"/>
    </row>
    <row r="17" spans="1:15" ht="27.75" customHeight="1" x14ac:dyDescent="0.2">
      <c r="A17" s="81"/>
      <c r="B17" s="82"/>
      <c r="C17" s="72"/>
      <c r="D17" s="72"/>
      <c r="E17" s="33"/>
      <c r="F17" s="72"/>
      <c r="G17" s="35" t="s">
        <v>2</v>
      </c>
      <c r="H17" s="67">
        <f>SUM(I17:M17)</f>
        <v>0</v>
      </c>
      <c r="I17" s="67">
        <v>0</v>
      </c>
      <c r="J17" s="67">
        <v>0</v>
      </c>
      <c r="K17" s="67">
        <v>0</v>
      </c>
      <c r="L17" s="67">
        <v>0</v>
      </c>
      <c r="M17" s="27">
        <v>0</v>
      </c>
      <c r="N17" s="27">
        <v>0</v>
      </c>
      <c r="O17" s="73" t="s">
        <v>25</v>
      </c>
    </row>
    <row r="18" spans="1:15" ht="38.25" x14ac:dyDescent="0.2">
      <c r="A18" s="81"/>
      <c r="B18" s="82"/>
      <c r="C18" s="72"/>
      <c r="D18" s="72"/>
      <c r="E18" s="33"/>
      <c r="F18" s="72"/>
      <c r="G18" s="35" t="s">
        <v>1</v>
      </c>
      <c r="H18" s="67">
        <f>SUM(I18:M18)</f>
        <v>153760.93</v>
      </c>
      <c r="I18" s="67">
        <v>0</v>
      </c>
      <c r="J18" s="67">
        <v>27690</v>
      </c>
      <c r="K18" s="67">
        <v>33018.85</v>
      </c>
      <c r="L18" s="67">
        <v>93052.08</v>
      </c>
      <c r="M18" s="27">
        <v>0</v>
      </c>
      <c r="N18" s="27">
        <v>0</v>
      </c>
      <c r="O18" s="74"/>
    </row>
    <row r="19" spans="1:15" ht="19.5" customHeight="1" x14ac:dyDescent="0.2">
      <c r="A19" s="85"/>
      <c r="B19" s="83"/>
      <c r="C19" s="74"/>
      <c r="D19" s="74"/>
      <c r="E19" s="76"/>
      <c r="F19" s="74"/>
      <c r="G19" s="84" t="s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71"/>
    </row>
    <row r="20" spans="1:15" ht="19.5" customHeight="1" x14ac:dyDescent="0.2">
      <c r="A20" s="59"/>
      <c r="B20" s="53" t="s">
        <v>24</v>
      </c>
      <c r="C20" s="45"/>
      <c r="D20" s="45"/>
      <c r="E20" s="45"/>
      <c r="F20" s="45"/>
      <c r="G20" s="64" t="s">
        <v>4</v>
      </c>
      <c r="H20" s="62">
        <f>SUM(H21:H23)</f>
        <v>202913.67</v>
      </c>
      <c r="I20" s="62">
        <f t="shared" ref="I20:M20" si="4">SUM(I21:I23)</f>
        <v>0</v>
      </c>
      <c r="J20" s="62">
        <f t="shared" si="4"/>
        <v>27690</v>
      </c>
      <c r="K20" s="62">
        <f t="shared" si="4"/>
        <v>33018.85</v>
      </c>
      <c r="L20" s="62">
        <f t="shared" si="4"/>
        <v>93052.08</v>
      </c>
      <c r="M20" s="62">
        <f t="shared" si="4"/>
        <v>49152.74</v>
      </c>
      <c r="N20" s="48"/>
      <c r="O20" s="63"/>
    </row>
    <row r="21" spans="1:15" ht="41.25" customHeight="1" x14ac:dyDescent="0.2">
      <c r="A21" s="59"/>
      <c r="B21" s="60"/>
      <c r="C21" s="45"/>
      <c r="D21" s="45"/>
      <c r="E21" s="45"/>
      <c r="F21" s="45"/>
      <c r="G21" s="64" t="s">
        <v>2</v>
      </c>
      <c r="H21" s="62">
        <f>SUM(H7+H12)+H17</f>
        <v>46695.1</v>
      </c>
      <c r="I21" s="62">
        <f t="shared" ref="I21:M21" si="5">SUM(I7+I12)+I17</f>
        <v>0</v>
      </c>
      <c r="J21" s="62">
        <f t="shared" si="5"/>
        <v>0</v>
      </c>
      <c r="K21" s="62">
        <f t="shared" si="5"/>
        <v>0</v>
      </c>
      <c r="L21" s="62">
        <f t="shared" si="5"/>
        <v>0</v>
      </c>
      <c r="M21" s="62">
        <f t="shared" si="5"/>
        <v>46695.1</v>
      </c>
      <c r="N21" s="48"/>
      <c r="O21" s="63"/>
    </row>
    <row r="22" spans="1:15" ht="45" customHeight="1" x14ac:dyDescent="0.2">
      <c r="A22" s="59"/>
      <c r="B22" s="60"/>
      <c r="C22" s="45"/>
      <c r="D22" s="45"/>
      <c r="E22" s="45"/>
      <c r="F22" s="45"/>
      <c r="G22" s="64" t="s">
        <v>1</v>
      </c>
      <c r="H22" s="62">
        <f t="shared" ref="H22:M22" si="6">SUM(H13+H8+H18)</f>
        <v>156218.57</v>
      </c>
      <c r="I22" s="62">
        <f t="shared" si="6"/>
        <v>0</v>
      </c>
      <c r="J22" s="62">
        <f t="shared" si="6"/>
        <v>27690</v>
      </c>
      <c r="K22" s="62">
        <f t="shared" si="6"/>
        <v>33018.85</v>
      </c>
      <c r="L22" s="62">
        <f t="shared" si="6"/>
        <v>93052.08</v>
      </c>
      <c r="M22" s="62">
        <f t="shared" si="6"/>
        <v>2457.64</v>
      </c>
      <c r="N22" s="48"/>
      <c r="O22" s="63"/>
    </row>
    <row r="23" spans="1:15" ht="28.5" x14ac:dyDescent="0.2">
      <c r="A23" s="48"/>
      <c r="B23" s="65"/>
      <c r="C23" s="45"/>
      <c r="D23" s="45"/>
      <c r="E23" s="45"/>
      <c r="F23" s="45"/>
      <c r="G23" s="61" t="s">
        <v>0</v>
      </c>
      <c r="H23" s="62">
        <f>SUM(H14+H9)</f>
        <v>0</v>
      </c>
      <c r="I23" s="62">
        <f t="shared" ref="I23:M23" si="7">SUM(I14+I9)</f>
        <v>0</v>
      </c>
      <c r="J23" s="62">
        <f t="shared" si="7"/>
        <v>0</v>
      </c>
      <c r="K23" s="62">
        <f t="shared" si="7"/>
        <v>0</v>
      </c>
      <c r="L23" s="62">
        <f t="shared" si="7"/>
        <v>0</v>
      </c>
      <c r="M23" s="62">
        <f t="shared" si="7"/>
        <v>0</v>
      </c>
      <c r="N23" s="48"/>
      <c r="O23" s="63"/>
    </row>
    <row r="24" spans="1:15" ht="11.25" customHeight="1" x14ac:dyDescent="0.2">
      <c r="A24" s="1"/>
      <c r="B24" s="2"/>
      <c r="C24" s="3"/>
      <c r="D24" s="3"/>
      <c r="E24" s="3"/>
      <c r="F24" s="3"/>
      <c r="G24" s="4"/>
      <c r="H24" s="5"/>
      <c r="I24" s="5"/>
      <c r="J24" s="5"/>
      <c r="K24" s="5"/>
      <c r="L24" s="5"/>
      <c r="M24" s="5"/>
      <c r="N24" s="1"/>
      <c r="O24" s="6"/>
    </row>
    <row r="25" spans="1:15" ht="6" customHeight="1" x14ac:dyDescent="0.2">
      <c r="A25" s="1"/>
      <c r="B25" s="86"/>
      <c r="C25" s="3"/>
      <c r="D25" s="3"/>
      <c r="E25" s="3"/>
      <c r="F25" s="3"/>
      <c r="G25" s="1"/>
      <c r="H25" s="1"/>
      <c r="I25" s="1"/>
      <c r="J25" s="1"/>
      <c r="K25" s="1"/>
      <c r="L25" s="1"/>
      <c r="M25" s="1"/>
      <c r="N25" s="1"/>
      <c r="O25" s="6"/>
    </row>
    <row r="26" spans="1:15" ht="51.75" customHeight="1" x14ac:dyDescent="0.2">
      <c r="A26" s="7" t="s">
        <v>32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15" ht="28.5" customHeight="1" x14ac:dyDescent="0.2">
      <c r="A27" s="9" t="s">
        <v>19</v>
      </c>
      <c r="B27" s="9" t="s">
        <v>18</v>
      </c>
      <c r="C27" s="9" t="s">
        <v>17</v>
      </c>
      <c r="D27" s="9" t="s">
        <v>16</v>
      </c>
      <c r="E27" s="9" t="s">
        <v>15</v>
      </c>
      <c r="F27" s="9" t="s">
        <v>26</v>
      </c>
      <c r="G27" s="10" t="s">
        <v>14</v>
      </c>
      <c r="H27" s="11" t="s">
        <v>13</v>
      </c>
      <c r="I27" s="12"/>
      <c r="J27" s="12"/>
      <c r="K27" s="12"/>
      <c r="L27" s="12"/>
      <c r="M27" s="13"/>
      <c r="N27" s="9" t="s">
        <v>12</v>
      </c>
      <c r="O27" s="9" t="s">
        <v>11</v>
      </c>
    </row>
    <row r="28" spans="1:15" ht="81.75" customHeight="1" x14ac:dyDescent="0.2">
      <c r="A28" s="14"/>
      <c r="B28" s="14"/>
      <c r="C28" s="14"/>
      <c r="D28" s="14"/>
      <c r="E28" s="14"/>
      <c r="F28" s="14"/>
      <c r="G28" s="15"/>
      <c r="H28" s="16" t="s">
        <v>3</v>
      </c>
      <c r="I28" s="17" t="s">
        <v>10</v>
      </c>
      <c r="J28" s="17" t="s">
        <v>9</v>
      </c>
      <c r="K28" s="17" t="s">
        <v>8</v>
      </c>
      <c r="L28" s="17" t="s">
        <v>7</v>
      </c>
      <c r="M28" s="17" t="s">
        <v>6</v>
      </c>
      <c r="N28" s="18"/>
      <c r="O28" s="14"/>
    </row>
    <row r="29" spans="1:15" ht="26.25" customHeight="1" x14ac:dyDescent="0.2">
      <c r="A29" s="19">
        <v>1</v>
      </c>
      <c r="B29" s="19">
        <v>2</v>
      </c>
      <c r="C29" s="19">
        <v>3</v>
      </c>
      <c r="D29" s="19">
        <v>4</v>
      </c>
      <c r="E29" s="19">
        <v>5</v>
      </c>
      <c r="F29" s="19">
        <v>6</v>
      </c>
      <c r="G29" s="19">
        <v>7</v>
      </c>
      <c r="H29" s="20">
        <v>8</v>
      </c>
      <c r="I29" s="21">
        <v>9</v>
      </c>
      <c r="J29" s="21">
        <v>10</v>
      </c>
      <c r="K29" s="21">
        <v>11</v>
      </c>
      <c r="L29" s="21">
        <v>12</v>
      </c>
      <c r="M29" s="21">
        <v>13</v>
      </c>
      <c r="N29" s="19">
        <v>14</v>
      </c>
      <c r="O29" s="19">
        <v>15</v>
      </c>
    </row>
    <row r="30" spans="1:15" ht="18" customHeight="1" x14ac:dyDescent="0.2">
      <c r="A30" s="9" t="s">
        <v>5</v>
      </c>
      <c r="B30" s="22" t="s">
        <v>20</v>
      </c>
      <c r="C30" s="23" t="s">
        <v>21</v>
      </c>
      <c r="D30" s="23">
        <v>190</v>
      </c>
      <c r="E30" s="23">
        <v>251213.97</v>
      </c>
      <c r="F30" s="23">
        <v>140032.63</v>
      </c>
      <c r="G30" s="26" t="s">
        <v>4</v>
      </c>
      <c r="H30" s="27">
        <f>SUM(H31:H33)</f>
        <v>111181.34</v>
      </c>
      <c r="I30" s="27">
        <f t="shared" ref="I30:M30" si="8">SUM(I31:I33)</f>
        <v>111181.34</v>
      </c>
      <c r="J30" s="27">
        <f t="shared" si="8"/>
        <v>0</v>
      </c>
      <c r="K30" s="27">
        <f t="shared" si="8"/>
        <v>0</v>
      </c>
      <c r="L30" s="27">
        <f t="shared" si="8"/>
        <v>0</v>
      </c>
      <c r="M30" s="27">
        <f t="shared" si="8"/>
        <v>0</v>
      </c>
      <c r="N30" s="36"/>
      <c r="O30" s="71"/>
    </row>
    <row r="31" spans="1:15" ht="30" customHeight="1" x14ac:dyDescent="0.2">
      <c r="A31" s="30"/>
      <c r="B31" s="31"/>
      <c r="C31" s="72"/>
      <c r="D31" s="72"/>
      <c r="E31" s="72"/>
      <c r="F31" s="72"/>
      <c r="G31" s="35" t="s">
        <v>2</v>
      </c>
      <c r="H31" s="27">
        <f>SUM(I31:M31)</f>
        <v>10676.874</v>
      </c>
      <c r="I31" s="27">
        <v>10676.874</v>
      </c>
      <c r="J31" s="27">
        <v>0</v>
      </c>
      <c r="K31" s="27">
        <v>0</v>
      </c>
      <c r="L31" s="27">
        <v>0</v>
      </c>
      <c r="M31" s="27">
        <v>0</v>
      </c>
      <c r="N31" s="36"/>
      <c r="O31" s="73" t="s">
        <v>25</v>
      </c>
    </row>
    <row r="32" spans="1:15" ht="41.25" customHeight="1" x14ac:dyDescent="0.2">
      <c r="A32" s="30"/>
      <c r="B32" s="31"/>
      <c r="C32" s="72"/>
      <c r="D32" s="72"/>
      <c r="E32" s="72"/>
      <c r="F32" s="72"/>
      <c r="G32" s="35" t="s">
        <v>1</v>
      </c>
      <c r="H32" s="27">
        <f>SUM(I32:M32)</f>
        <v>95358.813999999998</v>
      </c>
      <c r="I32" s="27">
        <v>95358.813999999998</v>
      </c>
      <c r="J32" s="27">
        <v>0</v>
      </c>
      <c r="K32" s="27">
        <v>0</v>
      </c>
      <c r="L32" s="27">
        <v>0</v>
      </c>
      <c r="M32" s="27">
        <v>0</v>
      </c>
      <c r="N32" s="36"/>
      <c r="O32" s="74"/>
    </row>
    <row r="33" spans="1:35" ht="25.5" x14ac:dyDescent="0.2">
      <c r="A33" s="14"/>
      <c r="B33" s="75"/>
      <c r="C33" s="74"/>
      <c r="D33" s="74"/>
      <c r="E33" s="74"/>
      <c r="F33" s="74"/>
      <c r="G33" s="35" t="s">
        <v>28</v>
      </c>
      <c r="H33" s="27">
        <f>SUM(I33:M33)</f>
        <v>5145.652</v>
      </c>
      <c r="I33" s="27">
        <v>5145.652</v>
      </c>
      <c r="J33" s="27">
        <v>0</v>
      </c>
      <c r="K33" s="27">
        <v>0</v>
      </c>
      <c r="L33" s="27">
        <v>0</v>
      </c>
      <c r="M33" s="27">
        <v>0</v>
      </c>
      <c r="N33" s="36"/>
      <c r="O33" s="71"/>
    </row>
    <row r="34" spans="1:35" ht="15" x14ac:dyDescent="0.2">
      <c r="A34" s="59"/>
      <c r="B34" s="53" t="s">
        <v>24</v>
      </c>
      <c r="C34" s="45"/>
      <c r="D34" s="45"/>
      <c r="E34" s="45"/>
      <c r="F34" s="45"/>
      <c r="G34" s="64" t="s">
        <v>4</v>
      </c>
      <c r="H34" s="62">
        <f>SUM(H35:H37)</f>
        <v>111181.34</v>
      </c>
      <c r="I34" s="62">
        <f t="shared" ref="I34:M34" si="9">SUM(I35:I37)</f>
        <v>111181.34</v>
      </c>
      <c r="J34" s="62">
        <f t="shared" si="9"/>
        <v>0</v>
      </c>
      <c r="K34" s="62">
        <f t="shared" si="9"/>
        <v>0</v>
      </c>
      <c r="L34" s="62">
        <f t="shared" si="9"/>
        <v>0</v>
      </c>
      <c r="M34" s="62">
        <f t="shared" si="9"/>
        <v>0</v>
      </c>
      <c r="N34" s="48"/>
      <c r="O34" s="63"/>
    </row>
    <row r="35" spans="1:35" ht="15" customHeight="1" x14ac:dyDescent="0.2">
      <c r="A35" s="59"/>
      <c r="B35" s="60"/>
      <c r="C35" s="45"/>
      <c r="D35" s="45"/>
      <c r="E35" s="45"/>
      <c r="F35" s="45"/>
      <c r="G35" s="64" t="s">
        <v>2</v>
      </c>
      <c r="H35" s="62">
        <f>SUM(H31)</f>
        <v>10676.874</v>
      </c>
      <c r="I35" s="62">
        <f t="shared" ref="I35:M35" si="10">SUM(I31)</f>
        <v>10676.874</v>
      </c>
      <c r="J35" s="62">
        <f t="shared" si="10"/>
        <v>0</v>
      </c>
      <c r="K35" s="62">
        <f t="shared" si="10"/>
        <v>0</v>
      </c>
      <c r="L35" s="62">
        <f t="shared" si="10"/>
        <v>0</v>
      </c>
      <c r="M35" s="62">
        <f t="shared" si="10"/>
        <v>0</v>
      </c>
      <c r="N35" s="48"/>
      <c r="O35" s="63"/>
    </row>
    <row r="36" spans="1:35" ht="30.75" customHeight="1" x14ac:dyDescent="0.2">
      <c r="A36" s="59"/>
      <c r="B36" s="60"/>
      <c r="C36" s="45"/>
      <c r="D36" s="45"/>
      <c r="E36" s="45"/>
      <c r="F36" s="45"/>
      <c r="G36" s="64" t="s">
        <v>1</v>
      </c>
      <c r="H36" s="62">
        <f>SUM(H32)</f>
        <v>95358.813999999998</v>
      </c>
      <c r="I36" s="62">
        <f t="shared" ref="I36:M36" si="11">SUM(I32)</f>
        <v>95358.813999999998</v>
      </c>
      <c r="J36" s="62">
        <f t="shared" si="11"/>
        <v>0</v>
      </c>
      <c r="K36" s="62">
        <f t="shared" si="11"/>
        <v>0</v>
      </c>
      <c r="L36" s="62">
        <f t="shared" si="11"/>
        <v>0</v>
      </c>
      <c r="M36" s="62">
        <f t="shared" si="11"/>
        <v>0</v>
      </c>
      <c r="N36" s="48"/>
      <c r="O36" s="63"/>
    </row>
    <row r="37" spans="1:35" ht="42.75" x14ac:dyDescent="0.2">
      <c r="A37" s="48"/>
      <c r="B37" s="65"/>
      <c r="C37" s="45"/>
      <c r="D37" s="45"/>
      <c r="E37" s="45"/>
      <c r="F37" s="45"/>
      <c r="G37" s="61" t="s">
        <v>28</v>
      </c>
      <c r="H37" s="62">
        <f>SUM(H33)</f>
        <v>5145.652</v>
      </c>
      <c r="I37" s="62">
        <f t="shared" ref="I37:M37" si="12">SUM(I33)</f>
        <v>5145.652</v>
      </c>
      <c r="J37" s="62">
        <f t="shared" si="12"/>
        <v>0</v>
      </c>
      <c r="K37" s="62">
        <f t="shared" si="12"/>
        <v>0</v>
      </c>
      <c r="L37" s="62">
        <f t="shared" si="12"/>
        <v>0</v>
      </c>
      <c r="M37" s="62">
        <f t="shared" si="12"/>
        <v>0</v>
      </c>
      <c r="N37" s="48"/>
      <c r="O37" s="63"/>
    </row>
    <row r="38" spans="1:35" ht="17.25" customHeight="1" x14ac:dyDescent="0.2">
      <c r="A38" s="87"/>
      <c r="B38" s="88"/>
      <c r="C38" s="3"/>
      <c r="D38" s="3"/>
      <c r="E38" s="3"/>
      <c r="F38" s="3"/>
      <c r="G38" s="1"/>
      <c r="H38" s="89"/>
      <c r="I38" s="89"/>
      <c r="J38" s="89"/>
      <c r="K38" s="89"/>
      <c r="L38" s="89"/>
      <c r="M38" s="89"/>
      <c r="N38" s="1"/>
      <c r="O38" s="6"/>
    </row>
    <row r="39" spans="1:35" ht="39" customHeight="1" x14ac:dyDescent="0.2">
      <c r="A39" s="7" t="s">
        <v>51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8"/>
    </row>
    <row r="40" spans="1:35" ht="48" customHeight="1" x14ac:dyDescent="0.2">
      <c r="A40" s="9" t="s">
        <v>19</v>
      </c>
      <c r="B40" s="9" t="s">
        <v>18</v>
      </c>
      <c r="C40" s="9" t="s">
        <v>17</v>
      </c>
      <c r="D40" s="9" t="s">
        <v>16</v>
      </c>
      <c r="E40" s="9" t="s">
        <v>15</v>
      </c>
      <c r="F40" s="9" t="s">
        <v>26</v>
      </c>
      <c r="G40" s="10" t="s">
        <v>14</v>
      </c>
      <c r="H40" s="11" t="s">
        <v>13</v>
      </c>
      <c r="I40" s="12"/>
      <c r="J40" s="12"/>
      <c r="K40" s="12"/>
      <c r="L40" s="12"/>
      <c r="M40" s="13"/>
      <c r="N40" s="9" t="s">
        <v>12</v>
      </c>
      <c r="O40" s="9" t="s">
        <v>11</v>
      </c>
    </row>
    <row r="41" spans="1:35" ht="26.25" customHeight="1" x14ac:dyDescent="0.2">
      <c r="A41" s="14"/>
      <c r="B41" s="14"/>
      <c r="C41" s="14"/>
      <c r="D41" s="14"/>
      <c r="E41" s="14"/>
      <c r="F41" s="14"/>
      <c r="G41" s="15"/>
      <c r="H41" s="16" t="s">
        <v>3</v>
      </c>
      <c r="I41" s="17" t="s">
        <v>10</v>
      </c>
      <c r="J41" s="17" t="s">
        <v>9</v>
      </c>
      <c r="K41" s="17" t="s">
        <v>8</v>
      </c>
      <c r="L41" s="17" t="s">
        <v>7</v>
      </c>
      <c r="M41" s="17" t="s">
        <v>6</v>
      </c>
      <c r="N41" s="18"/>
      <c r="O41" s="14"/>
    </row>
    <row r="42" spans="1:35" ht="21.75" customHeight="1" x14ac:dyDescent="0.2">
      <c r="A42" s="19">
        <v>1</v>
      </c>
      <c r="B42" s="19">
        <v>2</v>
      </c>
      <c r="C42" s="19">
        <v>3</v>
      </c>
      <c r="D42" s="19">
        <v>4</v>
      </c>
      <c r="E42" s="19">
        <v>5</v>
      </c>
      <c r="F42" s="19">
        <v>6</v>
      </c>
      <c r="G42" s="19">
        <v>7</v>
      </c>
      <c r="H42" s="20">
        <v>8</v>
      </c>
      <c r="I42" s="21">
        <v>9</v>
      </c>
      <c r="J42" s="21">
        <v>10</v>
      </c>
      <c r="K42" s="21">
        <v>11</v>
      </c>
      <c r="L42" s="21">
        <v>12</v>
      </c>
      <c r="M42" s="21">
        <v>13</v>
      </c>
      <c r="N42" s="19">
        <v>14</v>
      </c>
      <c r="O42" s="19">
        <v>15</v>
      </c>
    </row>
    <row r="43" spans="1:35" s="91" customFormat="1" ht="39" customHeight="1" x14ac:dyDescent="0.2">
      <c r="A43" s="9" t="s">
        <v>22</v>
      </c>
      <c r="B43" s="22" t="s">
        <v>23</v>
      </c>
      <c r="C43" s="23" t="s">
        <v>46</v>
      </c>
      <c r="D43" s="23">
        <v>550</v>
      </c>
      <c r="E43" s="25">
        <v>902808.98</v>
      </c>
      <c r="F43" s="23">
        <v>0</v>
      </c>
      <c r="G43" s="26" t="s">
        <v>4</v>
      </c>
      <c r="H43" s="27">
        <f>SUM(H44:H45)</f>
        <v>886958.3600000001</v>
      </c>
      <c r="I43" s="27">
        <f t="shared" ref="I43:J43" si="13">SUM(I44:I46)</f>
        <v>0</v>
      </c>
      <c r="J43" s="27">
        <f t="shared" si="13"/>
        <v>0</v>
      </c>
      <c r="K43" s="27">
        <f>SUM(K44:K45)</f>
        <v>141623.49000000002</v>
      </c>
      <c r="L43" s="27">
        <f>SUM(L44:L45)</f>
        <v>342288.36</v>
      </c>
      <c r="M43" s="27">
        <f>SUM(M44:M45)</f>
        <v>403046.51</v>
      </c>
      <c r="N43" s="27"/>
      <c r="O43" s="90" t="s">
        <v>25</v>
      </c>
    </row>
    <row r="44" spans="1:35" s="91" customFormat="1" ht="25.5" x14ac:dyDescent="0.2">
      <c r="A44" s="92"/>
      <c r="B44" s="93"/>
      <c r="C44" s="34"/>
      <c r="D44" s="34"/>
      <c r="E44" s="33"/>
      <c r="F44" s="34"/>
      <c r="G44" s="35" t="s">
        <v>2</v>
      </c>
      <c r="H44" s="27">
        <f t="shared" ref="H44" si="14">SUM(I44:M44)</f>
        <v>483453.44</v>
      </c>
      <c r="I44" s="27">
        <v>0</v>
      </c>
      <c r="J44" s="27">
        <v>0</v>
      </c>
      <c r="K44" s="27">
        <v>8175.57</v>
      </c>
      <c r="L44" s="27">
        <v>214673.05</v>
      </c>
      <c r="M44" s="27">
        <v>260604.82</v>
      </c>
      <c r="N44" s="27"/>
      <c r="O44" s="94"/>
    </row>
    <row r="45" spans="1:35" s="91" customFormat="1" ht="42" customHeight="1" x14ac:dyDescent="0.2">
      <c r="A45" s="92"/>
      <c r="B45" s="95"/>
      <c r="C45" s="96"/>
      <c r="D45" s="96"/>
      <c r="E45" s="76"/>
      <c r="F45" s="96"/>
      <c r="G45" s="38" t="s">
        <v>1</v>
      </c>
      <c r="H45" s="39">
        <f>SUM(I45:M45)</f>
        <v>403504.92000000004</v>
      </c>
      <c r="I45" s="40">
        <v>0</v>
      </c>
      <c r="J45" s="40">
        <v>0</v>
      </c>
      <c r="K45" s="40">
        <v>133447.92000000001</v>
      </c>
      <c r="L45" s="40">
        <v>127615.31</v>
      </c>
      <c r="M45" s="39">
        <v>142441.69</v>
      </c>
      <c r="N45" s="39"/>
      <c r="O45" s="94"/>
    </row>
    <row r="46" spans="1:35" s="99" customFormat="1" ht="30.75" customHeight="1" x14ac:dyDescent="0.2">
      <c r="A46" s="43"/>
      <c r="B46" s="44" t="s">
        <v>52</v>
      </c>
      <c r="C46" s="97"/>
      <c r="D46" s="97"/>
      <c r="E46" s="27"/>
      <c r="F46" s="97"/>
      <c r="G46" s="35" t="s">
        <v>2</v>
      </c>
      <c r="H46" s="27">
        <f>SUM(I46:M46)</f>
        <v>15850.619999999999</v>
      </c>
      <c r="I46" s="27">
        <v>0</v>
      </c>
      <c r="J46" s="27">
        <v>0</v>
      </c>
      <c r="K46" s="27">
        <v>2111.38</v>
      </c>
      <c r="L46" s="27">
        <v>6309.62</v>
      </c>
      <c r="M46" s="27">
        <v>7429.62</v>
      </c>
      <c r="N46" s="27"/>
      <c r="O46" s="94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</row>
    <row r="47" spans="1:35" ht="15" x14ac:dyDescent="0.2">
      <c r="A47" s="52"/>
      <c r="B47" s="53" t="s">
        <v>24</v>
      </c>
      <c r="C47" s="54"/>
      <c r="D47" s="54"/>
      <c r="E47" s="54"/>
      <c r="F47" s="54"/>
      <c r="G47" s="55" t="s">
        <v>4</v>
      </c>
      <c r="H47" s="56">
        <f>SUM(I47:M47)</f>
        <v>886958.36</v>
      </c>
      <c r="I47" s="56">
        <f>SUM(I48:I49)</f>
        <v>0</v>
      </c>
      <c r="J47" s="56">
        <f>SUM(J48:J49)</f>
        <v>0</v>
      </c>
      <c r="K47" s="56">
        <f>SUM(K48:K49)</f>
        <v>141623.49000000002</v>
      </c>
      <c r="L47" s="56">
        <f>SUM(L48:L49)</f>
        <v>342288.36</v>
      </c>
      <c r="M47" s="56">
        <f>SUM(M48:M49)</f>
        <v>403046.51</v>
      </c>
      <c r="N47" s="57"/>
      <c r="O47" s="58"/>
    </row>
    <row r="48" spans="1:35" ht="42.75" x14ac:dyDescent="0.2">
      <c r="A48" s="59"/>
      <c r="B48" s="60"/>
      <c r="C48" s="45"/>
      <c r="D48" s="45"/>
      <c r="E48" s="45"/>
      <c r="F48" s="45"/>
      <c r="G48" s="64" t="s">
        <v>2</v>
      </c>
      <c r="H48" s="62">
        <f t="shared" ref="H48" si="15">SUM(I48:M48)</f>
        <v>483453.44</v>
      </c>
      <c r="I48" s="62">
        <f>SUM(I44)</f>
        <v>0</v>
      </c>
      <c r="J48" s="62">
        <f t="shared" ref="J48:M48" si="16">SUM(J44)</f>
        <v>0</v>
      </c>
      <c r="K48" s="62">
        <f t="shared" si="16"/>
        <v>8175.57</v>
      </c>
      <c r="L48" s="62">
        <f t="shared" si="16"/>
        <v>214673.05</v>
      </c>
      <c r="M48" s="62">
        <f t="shared" si="16"/>
        <v>260604.82</v>
      </c>
      <c r="N48" s="48"/>
      <c r="O48" s="63"/>
    </row>
    <row r="49" spans="1:15" ht="42.75" customHeight="1" x14ac:dyDescent="0.2">
      <c r="A49" s="59"/>
      <c r="B49" s="65"/>
      <c r="C49" s="45"/>
      <c r="D49" s="45"/>
      <c r="E49" s="45"/>
      <c r="F49" s="45"/>
      <c r="G49" s="64" t="s">
        <v>1</v>
      </c>
      <c r="H49" s="62">
        <f>SUM(I49:M49)</f>
        <v>403504.92000000004</v>
      </c>
      <c r="I49" s="62">
        <f>SUM(I45)</f>
        <v>0</v>
      </c>
      <c r="J49" s="62">
        <f t="shared" ref="J49:M49" si="17">SUM(J45)</f>
        <v>0</v>
      </c>
      <c r="K49" s="62">
        <f t="shared" si="17"/>
        <v>133447.92000000001</v>
      </c>
      <c r="L49" s="62">
        <f t="shared" si="17"/>
        <v>127615.31</v>
      </c>
      <c r="M49" s="62">
        <f t="shared" si="17"/>
        <v>142441.69</v>
      </c>
      <c r="N49" s="48"/>
      <c r="O49" s="63"/>
    </row>
    <row r="50" spans="1:15" ht="27" customHeight="1" x14ac:dyDescent="0.2"/>
    <row r="51" spans="1:15" ht="34.5" customHeight="1" x14ac:dyDescent="0.2">
      <c r="A51" s="7" t="s">
        <v>33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8"/>
    </row>
    <row r="52" spans="1:15" ht="42.75" customHeight="1" x14ac:dyDescent="0.2">
      <c r="A52" s="9" t="s">
        <v>19</v>
      </c>
      <c r="B52" s="9" t="s">
        <v>18</v>
      </c>
      <c r="C52" s="9" t="s">
        <v>17</v>
      </c>
      <c r="D52" s="9" t="s">
        <v>16</v>
      </c>
      <c r="E52" s="9" t="s">
        <v>15</v>
      </c>
      <c r="F52" s="9" t="s">
        <v>26</v>
      </c>
      <c r="G52" s="10" t="s">
        <v>14</v>
      </c>
      <c r="H52" s="11" t="s">
        <v>13</v>
      </c>
      <c r="I52" s="12"/>
      <c r="J52" s="12"/>
      <c r="K52" s="12"/>
      <c r="L52" s="12"/>
      <c r="M52" s="13"/>
      <c r="N52" s="9" t="s">
        <v>12</v>
      </c>
      <c r="O52" s="9" t="s">
        <v>11</v>
      </c>
    </row>
    <row r="53" spans="1:15" ht="72.75" customHeight="1" x14ac:dyDescent="0.2">
      <c r="A53" s="14"/>
      <c r="B53" s="14"/>
      <c r="C53" s="14"/>
      <c r="D53" s="14"/>
      <c r="E53" s="14"/>
      <c r="F53" s="14"/>
      <c r="G53" s="15"/>
      <c r="H53" s="16" t="s">
        <v>3</v>
      </c>
      <c r="I53" s="46" t="s">
        <v>10</v>
      </c>
      <c r="J53" s="46" t="s">
        <v>9</v>
      </c>
      <c r="K53" s="46" t="s">
        <v>8</v>
      </c>
      <c r="L53" s="46" t="s">
        <v>7</v>
      </c>
      <c r="M53" s="46" t="s">
        <v>6</v>
      </c>
      <c r="N53" s="18"/>
      <c r="O53" s="14"/>
    </row>
    <row r="54" spans="1:15" ht="24.75" customHeight="1" x14ac:dyDescent="0.2">
      <c r="A54" s="19">
        <v>1</v>
      </c>
      <c r="B54" s="19">
        <v>2</v>
      </c>
      <c r="C54" s="19">
        <v>3</v>
      </c>
      <c r="D54" s="19">
        <v>4</v>
      </c>
      <c r="E54" s="19">
        <v>5</v>
      </c>
      <c r="F54" s="19">
        <v>6</v>
      </c>
      <c r="G54" s="19">
        <v>7</v>
      </c>
      <c r="H54" s="20">
        <v>8</v>
      </c>
      <c r="I54" s="21">
        <v>9</v>
      </c>
      <c r="J54" s="21">
        <v>10</v>
      </c>
      <c r="K54" s="21">
        <v>11</v>
      </c>
      <c r="L54" s="21">
        <v>12</v>
      </c>
      <c r="M54" s="21">
        <v>13</v>
      </c>
      <c r="N54" s="19">
        <v>14</v>
      </c>
      <c r="O54" s="19">
        <v>15</v>
      </c>
    </row>
    <row r="55" spans="1:15" ht="15" x14ac:dyDescent="0.2">
      <c r="A55" s="9" t="s">
        <v>5</v>
      </c>
      <c r="B55" s="22" t="s">
        <v>30</v>
      </c>
      <c r="C55" s="23" t="s">
        <v>36</v>
      </c>
      <c r="D55" s="23">
        <v>250</v>
      </c>
      <c r="E55" s="23">
        <v>250000</v>
      </c>
      <c r="F55" s="23">
        <v>0</v>
      </c>
      <c r="G55" s="26" t="s">
        <v>4</v>
      </c>
      <c r="H55" s="27">
        <f t="shared" ref="H55:K55" si="18">SUM(H56:H58)</f>
        <v>250000</v>
      </c>
      <c r="I55" s="27">
        <v>0</v>
      </c>
      <c r="J55" s="27">
        <v>0</v>
      </c>
      <c r="K55" s="27">
        <f t="shared" si="18"/>
        <v>0</v>
      </c>
      <c r="L55" s="27">
        <v>125000</v>
      </c>
      <c r="M55" s="27">
        <v>125000</v>
      </c>
      <c r="N55" s="36"/>
      <c r="O55" s="29"/>
    </row>
    <row r="56" spans="1:15" ht="25.5" x14ac:dyDescent="0.2">
      <c r="A56" s="30"/>
      <c r="B56" s="31"/>
      <c r="C56" s="32"/>
      <c r="D56" s="32"/>
      <c r="E56" s="32"/>
      <c r="F56" s="34"/>
      <c r="G56" s="35" t="s">
        <v>2</v>
      </c>
      <c r="H56" s="27">
        <f t="shared" ref="H56:H58" si="19">SUM(I56:M56)</f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36"/>
      <c r="O56" s="37" t="s">
        <v>25</v>
      </c>
    </row>
    <row r="57" spans="1:15" ht="42.75" customHeight="1" x14ac:dyDescent="0.2">
      <c r="A57" s="30"/>
      <c r="B57" s="31"/>
      <c r="C57" s="32"/>
      <c r="D57" s="32"/>
      <c r="E57" s="32"/>
      <c r="F57" s="34"/>
      <c r="G57" s="35" t="s">
        <v>1</v>
      </c>
      <c r="H57" s="27">
        <f t="shared" si="19"/>
        <v>0</v>
      </c>
      <c r="I57" s="27">
        <v>0</v>
      </c>
      <c r="J57" s="47">
        <v>0</v>
      </c>
      <c r="K57" s="47">
        <v>0</v>
      </c>
      <c r="L57" s="27">
        <v>0</v>
      </c>
      <c r="M57" s="27">
        <v>0</v>
      </c>
      <c r="N57" s="36"/>
      <c r="O57" s="42"/>
    </row>
    <row r="58" spans="1:15" ht="30" customHeight="1" x14ac:dyDescent="0.2">
      <c r="A58" s="14"/>
      <c r="B58" s="75"/>
      <c r="C58" s="42"/>
      <c r="D58" s="42"/>
      <c r="E58" s="42"/>
      <c r="F58" s="96"/>
      <c r="G58" s="35" t="s">
        <v>0</v>
      </c>
      <c r="H58" s="27">
        <f t="shared" si="19"/>
        <v>250000</v>
      </c>
      <c r="I58" s="27">
        <v>0</v>
      </c>
      <c r="J58" s="27">
        <v>0</v>
      </c>
      <c r="K58" s="27">
        <v>0</v>
      </c>
      <c r="L58" s="27">
        <v>125000</v>
      </c>
      <c r="M58" s="27">
        <v>125000</v>
      </c>
      <c r="N58" s="36"/>
      <c r="O58" s="63"/>
    </row>
    <row r="59" spans="1:15" ht="15" x14ac:dyDescent="0.2">
      <c r="A59" s="9" t="s">
        <v>22</v>
      </c>
      <c r="B59" s="22" t="s">
        <v>29</v>
      </c>
      <c r="C59" s="23" t="s">
        <v>36</v>
      </c>
      <c r="D59" s="23">
        <v>240</v>
      </c>
      <c r="E59" s="23">
        <v>240000</v>
      </c>
      <c r="F59" s="23">
        <v>0</v>
      </c>
      <c r="G59" s="26" t="s">
        <v>4</v>
      </c>
      <c r="H59" s="27">
        <f t="shared" ref="H59:J59" si="20">SUM(H60:H62)</f>
        <v>240000</v>
      </c>
      <c r="I59" s="27">
        <f t="shared" si="20"/>
        <v>0</v>
      </c>
      <c r="J59" s="27">
        <f t="shared" si="20"/>
        <v>0</v>
      </c>
      <c r="K59" s="27">
        <v>0</v>
      </c>
      <c r="L59" s="27">
        <v>120000</v>
      </c>
      <c r="M59" s="27">
        <v>120000</v>
      </c>
      <c r="N59" s="36"/>
      <c r="O59" s="63"/>
    </row>
    <row r="60" spans="1:15" ht="25.5" x14ac:dyDescent="0.2">
      <c r="A60" s="30"/>
      <c r="B60" s="31"/>
      <c r="C60" s="34"/>
      <c r="D60" s="34"/>
      <c r="E60" s="34"/>
      <c r="F60" s="34"/>
      <c r="G60" s="35" t="s">
        <v>2</v>
      </c>
      <c r="H60" s="27">
        <f t="shared" ref="H60:H62" si="21">SUM(I60:M60)</f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36"/>
      <c r="O60" s="37" t="s">
        <v>25</v>
      </c>
    </row>
    <row r="61" spans="1:15" ht="38.25" x14ac:dyDescent="0.2">
      <c r="A61" s="30"/>
      <c r="B61" s="31"/>
      <c r="C61" s="34"/>
      <c r="D61" s="34"/>
      <c r="E61" s="34"/>
      <c r="F61" s="34"/>
      <c r="G61" s="35" t="s">
        <v>1</v>
      </c>
      <c r="H61" s="27">
        <f t="shared" si="21"/>
        <v>0</v>
      </c>
      <c r="I61" s="27">
        <v>0</v>
      </c>
      <c r="J61" s="47">
        <v>0</v>
      </c>
      <c r="K61" s="47">
        <v>0</v>
      </c>
      <c r="L61" s="47">
        <v>0</v>
      </c>
      <c r="M61" s="27">
        <v>0</v>
      </c>
      <c r="N61" s="36"/>
      <c r="O61" s="42"/>
    </row>
    <row r="62" spans="1:15" ht="41.25" customHeight="1" x14ac:dyDescent="0.2">
      <c r="A62" s="14"/>
      <c r="B62" s="75"/>
      <c r="C62" s="96"/>
      <c r="D62" s="96"/>
      <c r="E62" s="96"/>
      <c r="F62" s="96"/>
      <c r="G62" s="35" t="s">
        <v>0</v>
      </c>
      <c r="H62" s="27">
        <f t="shared" si="21"/>
        <v>240000</v>
      </c>
      <c r="I62" s="27">
        <v>0</v>
      </c>
      <c r="J62" s="27">
        <v>0</v>
      </c>
      <c r="K62" s="27">
        <v>0</v>
      </c>
      <c r="L62" s="27">
        <v>120000</v>
      </c>
      <c r="M62" s="27">
        <v>120000</v>
      </c>
      <c r="N62" s="36"/>
      <c r="O62" s="63"/>
    </row>
    <row r="63" spans="1:15" ht="15" x14ac:dyDescent="0.2">
      <c r="A63" s="59"/>
      <c r="B63" s="53" t="s">
        <v>24</v>
      </c>
      <c r="C63" s="45"/>
      <c r="D63" s="45"/>
      <c r="E63" s="45"/>
      <c r="F63" s="45"/>
      <c r="G63" s="64" t="s">
        <v>4</v>
      </c>
      <c r="H63" s="62">
        <f>SUM(I63:M63)</f>
        <v>490000</v>
      </c>
      <c r="I63" s="62">
        <f>SUM(I64:I66)</f>
        <v>0</v>
      </c>
      <c r="J63" s="62">
        <f t="shared" ref="J63:M63" si="22">SUM(J64:J66)</f>
        <v>0</v>
      </c>
      <c r="K63" s="62">
        <f t="shared" si="22"/>
        <v>0</v>
      </c>
      <c r="L63" s="62">
        <f t="shared" si="22"/>
        <v>245000</v>
      </c>
      <c r="M63" s="62">
        <f t="shared" si="22"/>
        <v>245000</v>
      </c>
      <c r="N63" s="48"/>
      <c r="O63" s="63"/>
    </row>
    <row r="64" spans="1:15" ht="49.5" customHeight="1" x14ac:dyDescent="0.2">
      <c r="A64" s="59"/>
      <c r="B64" s="60"/>
      <c r="C64" s="45"/>
      <c r="D64" s="45"/>
      <c r="E64" s="45"/>
      <c r="F64" s="45"/>
      <c r="G64" s="64" t="s">
        <v>2</v>
      </c>
      <c r="H64" s="62">
        <f t="shared" ref="H64:H66" si="23">SUM(I64:M64)</f>
        <v>0</v>
      </c>
      <c r="I64" s="62">
        <f t="shared" ref="I64:M66" si="24">SUM(I60+I56)</f>
        <v>0</v>
      </c>
      <c r="J64" s="62">
        <f t="shared" si="24"/>
        <v>0</v>
      </c>
      <c r="K64" s="62">
        <f t="shared" si="24"/>
        <v>0</v>
      </c>
      <c r="L64" s="62">
        <f t="shared" si="24"/>
        <v>0</v>
      </c>
      <c r="M64" s="62">
        <f t="shared" si="24"/>
        <v>0</v>
      </c>
      <c r="N64" s="48"/>
      <c r="O64" s="63"/>
    </row>
    <row r="65" spans="1:16" ht="31.5" customHeight="1" x14ac:dyDescent="0.2">
      <c r="A65" s="59"/>
      <c r="B65" s="60"/>
      <c r="C65" s="45"/>
      <c r="D65" s="45"/>
      <c r="E65" s="45"/>
      <c r="F65" s="45"/>
      <c r="G65" s="64" t="s">
        <v>1</v>
      </c>
      <c r="H65" s="62">
        <f t="shared" si="23"/>
        <v>0</v>
      </c>
      <c r="I65" s="62">
        <f t="shared" si="24"/>
        <v>0</v>
      </c>
      <c r="J65" s="62">
        <f t="shared" si="24"/>
        <v>0</v>
      </c>
      <c r="K65" s="62">
        <f t="shared" si="24"/>
        <v>0</v>
      </c>
      <c r="L65" s="62">
        <f t="shared" si="24"/>
        <v>0</v>
      </c>
      <c r="M65" s="62">
        <f t="shared" si="24"/>
        <v>0</v>
      </c>
      <c r="N65" s="48"/>
      <c r="O65" s="63"/>
    </row>
    <row r="66" spans="1:16" ht="27" customHeight="1" x14ac:dyDescent="0.2">
      <c r="A66" s="48"/>
      <c r="B66" s="65"/>
      <c r="C66" s="45"/>
      <c r="D66" s="45"/>
      <c r="E66" s="45"/>
      <c r="F66" s="45"/>
      <c r="G66" s="61" t="s">
        <v>0</v>
      </c>
      <c r="H66" s="62">
        <f t="shared" si="23"/>
        <v>490000</v>
      </c>
      <c r="I66" s="62">
        <f t="shared" si="24"/>
        <v>0</v>
      </c>
      <c r="J66" s="62">
        <f t="shared" si="24"/>
        <v>0</v>
      </c>
      <c r="K66" s="62">
        <f t="shared" si="24"/>
        <v>0</v>
      </c>
      <c r="L66" s="62">
        <f t="shared" si="24"/>
        <v>245000</v>
      </c>
      <c r="M66" s="62">
        <f t="shared" si="24"/>
        <v>245000</v>
      </c>
      <c r="N66" s="48"/>
      <c r="O66" s="63"/>
    </row>
    <row r="67" spans="1:16" ht="27.75" customHeight="1" x14ac:dyDescent="0.2"/>
    <row r="68" spans="1:16" ht="64.5" customHeight="1" x14ac:dyDescent="0.2">
      <c r="A68" s="7" t="s">
        <v>34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8"/>
    </row>
    <row r="69" spans="1:16" ht="39" customHeight="1" x14ac:dyDescent="0.2">
      <c r="A69" s="9" t="s">
        <v>19</v>
      </c>
      <c r="B69" s="9" t="s">
        <v>18</v>
      </c>
      <c r="C69" s="9" t="s">
        <v>17</v>
      </c>
      <c r="D69" s="9" t="s">
        <v>16</v>
      </c>
      <c r="E69" s="9" t="s">
        <v>15</v>
      </c>
      <c r="F69" s="9" t="s">
        <v>26</v>
      </c>
      <c r="G69" s="10" t="s">
        <v>14</v>
      </c>
      <c r="H69" s="11" t="s">
        <v>13</v>
      </c>
      <c r="I69" s="12"/>
      <c r="J69" s="12"/>
      <c r="K69" s="12"/>
      <c r="L69" s="12"/>
      <c r="M69" s="13"/>
      <c r="N69" s="9" t="s">
        <v>12</v>
      </c>
      <c r="O69" s="9" t="s">
        <v>11</v>
      </c>
    </row>
    <row r="70" spans="1:16" ht="75" customHeight="1" x14ac:dyDescent="0.2">
      <c r="A70" s="14"/>
      <c r="B70" s="14"/>
      <c r="C70" s="14"/>
      <c r="D70" s="14"/>
      <c r="E70" s="14"/>
      <c r="F70" s="14"/>
      <c r="G70" s="15"/>
      <c r="H70" s="16" t="s">
        <v>3</v>
      </c>
      <c r="I70" s="17" t="s">
        <v>10</v>
      </c>
      <c r="J70" s="17" t="s">
        <v>9</v>
      </c>
      <c r="K70" s="17" t="s">
        <v>8</v>
      </c>
      <c r="L70" s="17" t="s">
        <v>7</v>
      </c>
      <c r="M70" s="17" t="s">
        <v>6</v>
      </c>
      <c r="N70" s="18"/>
      <c r="O70" s="14"/>
    </row>
    <row r="71" spans="1:16" ht="15.75" customHeight="1" x14ac:dyDescent="0.2">
      <c r="A71" s="19">
        <v>1</v>
      </c>
      <c r="B71" s="19">
        <v>2</v>
      </c>
      <c r="C71" s="19">
        <v>3</v>
      </c>
      <c r="D71" s="19">
        <v>4</v>
      </c>
      <c r="E71" s="19">
        <v>5</v>
      </c>
      <c r="F71" s="19">
        <v>6</v>
      </c>
      <c r="G71" s="19">
        <v>7</v>
      </c>
      <c r="H71" s="20">
        <v>8</v>
      </c>
      <c r="I71" s="21">
        <v>9</v>
      </c>
      <c r="J71" s="21">
        <v>10</v>
      </c>
      <c r="K71" s="21">
        <v>11</v>
      </c>
      <c r="L71" s="21">
        <v>12</v>
      </c>
      <c r="M71" s="21">
        <v>13</v>
      </c>
      <c r="N71" s="19">
        <v>14</v>
      </c>
      <c r="O71" s="19">
        <v>15</v>
      </c>
    </row>
    <row r="72" spans="1:16" ht="17.25" customHeight="1" x14ac:dyDescent="0.2">
      <c r="A72" s="9">
        <v>1</v>
      </c>
      <c r="B72" s="22" t="s">
        <v>31</v>
      </c>
      <c r="C72" s="23" t="s">
        <v>37</v>
      </c>
      <c r="D72" s="23">
        <v>950</v>
      </c>
      <c r="E72" s="23">
        <v>950000</v>
      </c>
      <c r="F72" s="23">
        <v>0</v>
      </c>
      <c r="G72" s="26" t="s">
        <v>4</v>
      </c>
      <c r="H72" s="100">
        <f t="shared" ref="H72:M72" si="25">SUM(H73:H75)</f>
        <v>950000</v>
      </c>
      <c r="I72" s="100">
        <f t="shared" si="25"/>
        <v>0</v>
      </c>
      <c r="J72" s="100">
        <f t="shared" si="25"/>
        <v>0</v>
      </c>
      <c r="K72" s="100">
        <f t="shared" si="25"/>
        <v>0</v>
      </c>
      <c r="L72" s="100">
        <f t="shared" si="25"/>
        <v>475000</v>
      </c>
      <c r="M72" s="100">
        <f t="shared" si="25"/>
        <v>475000</v>
      </c>
      <c r="N72" s="36"/>
      <c r="O72" s="29"/>
    </row>
    <row r="73" spans="1:16" ht="25.5" x14ac:dyDescent="0.2">
      <c r="A73" s="30"/>
      <c r="B73" s="31"/>
      <c r="C73" s="32"/>
      <c r="D73" s="32"/>
      <c r="E73" s="32"/>
      <c r="F73" s="34"/>
      <c r="G73" s="35" t="s">
        <v>2</v>
      </c>
      <c r="H73" s="27">
        <f t="shared" ref="H73:H75" si="26">SUM(I73:M73)</f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36"/>
      <c r="O73" s="37" t="s">
        <v>25</v>
      </c>
    </row>
    <row r="74" spans="1:16" ht="38.25" x14ac:dyDescent="0.2">
      <c r="A74" s="30"/>
      <c r="B74" s="31"/>
      <c r="C74" s="32"/>
      <c r="D74" s="32"/>
      <c r="E74" s="32"/>
      <c r="F74" s="34"/>
      <c r="G74" s="35" t="s">
        <v>1</v>
      </c>
      <c r="H74" s="27">
        <f t="shared" si="26"/>
        <v>0</v>
      </c>
      <c r="I74" s="27">
        <v>0</v>
      </c>
      <c r="J74" s="47">
        <v>0</v>
      </c>
      <c r="K74" s="47">
        <v>0</v>
      </c>
      <c r="L74" s="27">
        <v>0</v>
      </c>
      <c r="M74" s="27">
        <v>0</v>
      </c>
      <c r="N74" s="36"/>
      <c r="O74" s="42"/>
    </row>
    <row r="75" spans="1:16" ht="15" x14ac:dyDescent="0.2">
      <c r="A75" s="14"/>
      <c r="B75" s="75"/>
      <c r="C75" s="42"/>
      <c r="D75" s="42"/>
      <c r="E75" s="42"/>
      <c r="F75" s="96"/>
      <c r="G75" s="35" t="s">
        <v>0</v>
      </c>
      <c r="H75" s="27">
        <f t="shared" si="26"/>
        <v>950000</v>
      </c>
      <c r="I75" s="67">
        <v>0</v>
      </c>
      <c r="J75" s="68">
        <v>0</v>
      </c>
      <c r="K75" s="68">
        <v>0</v>
      </c>
      <c r="L75" s="68">
        <v>475000</v>
      </c>
      <c r="M75" s="67">
        <v>475000</v>
      </c>
      <c r="N75" s="36"/>
      <c r="O75" s="63"/>
    </row>
    <row r="76" spans="1:16" ht="15" x14ac:dyDescent="0.2">
      <c r="A76" s="59"/>
      <c r="B76" s="53" t="s">
        <v>24</v>
      </c>
      <c r="C76" s="45"/>
      <c r="D76" s="45"/>
      <c r="E76" s="45"/>
      <c r="F76" s="45"/>
      <c r="G76" s="64" t="s">
        <v>4</v>
      </c>
      <c r="H76" s="62">
        <f>SUM(I76:M76)</f>
        <v>950000</v>
      </c>
      <c r="I76" s="62">
        <f>SUM(I77:I79)</f>
        <v>0</v>
      </c>
      <c r="J76" s="62">
        <f t="shared" ref="J76:M76" si="27">SUM(J77:J79)</f>
        <v>0</v>
      </c>
      <c r="K76" s="62">
        <f t="shared" si="27"/>
        <v>0</v>
      </c>
      <c r="L76" s="62">
        <f t="shared" si="27"/>
        <v>475000</v>
      </c>
      <c r="M76" s="62">
        <f t="shared" si="27"/>
        <v>475000</v>
      </c>
      <c r="N76" s="48"/>
      <c r="O76" s="63"/>
    </row>
    <row r="77" spans="1:16" ht="42" customHeight="1" x14ac:dyDescent="0.2">
      <c r="A77" s="59"/>
      <c r="B77" s="60"/>
      <c r="C77" s="45"/>
      <c r="D77" s="45"/>
      <c r="E77" s="45"/>
      <c r="F77" s="45"/>
      <c r="G77" s="64" t="s">
        <v>2</v>
      </c>
      <c r="H77" s="62">
        <f t="shared" ref="H77:H79" si="28">SUM(I77:M77)</f>
        <v>0</v>
      </c>
      <c r="I77" s="62">
        <f>SUM(I73)</f>
        <v>0</v>
      </c>
      <c r="J77" s="62">
        <f t="shared" ref="J77:M77" si="29">SUM(J73)</f>
        <v>0</v>
      </c>
      <c r="K77" s="62">
        <f t="shared" si="29"/>
        <v>0</v>
      </c>
      <c r="L77" s="62">
        <f t="shared" si="29"/>
        <v>0</v>
      </c>
      <c r="M77" s="62">
        <f t="shared" si="29"/>
        <v>0</v>
      </c>
      <c r="N77" s="48"/>
      <c r="O77" s="63"/>
    </row>
    <row r="78" spans="1:16" ht="42.75" x14ac:dyDescent="0.2">
      <c r="A78" s="59"/>
      <c r="B78" s="60"/>
      <c r="C78" s="45"/>
      <c r="D78" s="45"/>
      <c r="E78" s="45"/>
      <c r="F78" s="45"/>
      <c r="G78" s="64" t="s">
        <v>1</v>
      </c>
      <c r="H78" s="62">
        <f t="shared" si="28"/>
        <v>0</v>
      </c>
      <c r="I78" s="62">
        <f>SUM(I74)</f>
        <v>0</v>
      </c>
      <c r="J78" s="62">
        <f t="shared" ref="J78:M78" si="30">SUM(J74)</f>
        <v>0</v>
      </c>
      <c r="K78" s="62">
        <f t="shared" si="30"/>
        <v>0</v>
      </c>
      <c r="L78" s="62">
        <f t="shared" si="30"/>
        <v>0</v>
      </c>
      <c r="M78" s="62">
        <f t="shared" si="30"/>
        <v>0</v>
      </c>
      <c r="N78" s="48"/>
      <c r="O78" s="63"/>
    </row>
    <row r="79" spans="1:16" ht="32.25" customHeight="1" x14ac:dyDescent="0.2">
      <c r="A79" s="48"/>
      <c r="B79" s="65"/>
      <c r="C79" s="45"/>
      <c r="D79" s="45"/>
      <c r="E79" s="45"/>
      <c r="F79" s="45"/>
      <c r="G79" s="61" t="s">
        <v>0</v>
      </c>
      <c r="H79" s="62">
        <f t="shared" si="28"/>
        <v>950000</v>
      </c>
      <c r="I79" s="62">
        <f>SUM(I75)</f>
        <v>0</v>
      </c>
      <c r="J79" s="62">
        <f t="shared" ref="J79:M79" si="31">SUM(J75)</f>
        <v>0</v>
      </c>
      <c r="K79" s="62">
        <f t="shared" si="31"/>
        <v>0</v>
      </c>
      <c r="L79" s="62">
        <f t="shared" si="31"/>
        <v>475000</v>
      </c>
      <c r="M79" s="62">
        <f t="shared" si="31"/>
        <v>475000</v>
      </c>
      <c r="N79" s="48"/>
      <c r="O79" s="63"/>
    </row>
    <row r="80" spans="1:16" ht="15.75" customHeight="1" x14ac:dyDescent="0.2">
      <c r="B80" s="7" t="s">
        <v>54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101"/>
    </row>
    <row r="81" spans="1:16" ht="30.75" customHeight="1" x14ac:dyDescent="0.2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1"/>
    </row>
    <row r="82" spans="1:16" ht="15" x14ac:dyDescent="0.2">
      <c r="A82" s="9" t="s">
        <v>19</v>
      </c>
      <c r="B82" s="9" t="s">
        <v>18</v>
      </c>
      <c r="C82" s="9" t="s">
        <v>17</v>
      </c>
      <c r="D82" s="9" t="s">
        <v>16</v>
      </c>
      <c r="E82" s="9" t="s">
        <v>15</v>
      </c>
      <c r="F82" s="9" t="s">
        <v>26</v>
      </c>
      <c r="G82" s="10" t="s">
        <v>14</v>
      </c>
      <c r="H82" s="11" t="s">
        <v>13</v>
      </c>
      <c r="I82" s="12"/>
      <c r="J82" s="12"/>
      <c r="K82" s="12"/>
      <c r="L82" s="12"/>
      <c r="M82" s="13"/>
      <c r="N82" s="9" t="s">
        <v>12</v>
      </c>
      <c r="O82" s="9" t="s">
        <v>11</v>
      </c>
    </row>
    <row r="83" spans="1:16" ht="15" x14ac:dyDescent="0.2">
      <c r="A83" s="14"/>
      <c r="B83" s="14"/>
      <c r="C83" s="14"/>
      <c r="D83" s="14"/>
      <c r="E83" s="14"/>
      <c r="F83" s="14"/>
      <c r="G83" s="15"/>
      <c r="H83" s="16" t="s">
        <v>3</v>
      </c>
      <c r="I83" s="17" t="s">
        <v>10</v>
      </c>
      <c r="J83" s="17" t="s">
        <v>9</v>
      </c>
      <c r="K83" s="17" t="s">
        <v>8</v>
      </c>
      <c r="L83" s="17" t="s">
        <v>7</v>
      </c>
      <c r="M83" s="17" t="s">
        <v>6</v>
      </c>
      <c r="N83" s="18"/>
      <c r="O83" s="14"/>
    </row>
    <row r="84" spans="1:16" ht="15" x14ac:dyDescent="0.2">
      <c r="A84" s="19">
        <v>1</v>
      </c>
      <c r="B84" s="19">
        <v>2</v>
      </c>
      <c r="C84" s="19">
        <v>3</v>
      </c>
      <c r="D84" s="19">
        <v>4</v>
      </c>
      <c r="E84" s="19">
        <v>5</v>
      </c>
      <c r="F84" s="19">
        <v>6</v>
      </c>
      <c r="G84" s="19">
        <v>7</v>
      </c>
      <c r="H84" s="20">
        <v>8</v>
      </c>
      <c r="I84" s="21">
        <v>9</v>
      </c>
      <c r="J84" s="21">
        <v>10</v>
      </c>
      <c r="K84" s="21">
        <v>11</v>
      </c>
      <c r="L84" s="21">
        <v>12</v>
      </c>
      <c r="M84" s="21">
        <v>13</v>
      </c>
      <c r="N84" s="19">
        <v>14</v>
      </c>
      <c r="O84" s="19">
        <v>15</v>
      </c>
    </row>
    <row r="85" spans="1:16" ht="15" x14ac:dyDescent="0.2">
      <c r="A85" s="20" t="s">
        <v>5</v>
      </c>
      <c r="B85" s="103" t="s">
        <v>45</v>
      </c>
      <c r="C85" s="23" t="s">
        <v>46</v>
      </c>
      <c r="D85" s="23">
        <v>825</v>
      </c>
      <c r="E85" s="25">
        <v>1165941.02</v>
      </c>
      <c r="F85" s="23">
        <v>0</v>
      </c>
      <c r="G85" s="26" t="s">
        <v>4</v>
      </c>
      <c r="H85" s="27">
        <f>SUM(H86:H88)</f>
        <v>1147732.52</v>
      </c>
      <c r="I85" s="27">
        <v>0</v>
      </c>
      <c r="J85" s="27">
        <v>0</v>
      </c>
      <c r="K85" s="27">
        <f t="shared" ref="K85:M85" si="32">SUM(K86:K88)</f>
        <v>94140.11</v>
      </c>
      <c r="L85" s="27">
        <f t="shared" si="32"/>
        <v>433897.31999999995</v>
      </c>
      <c r="M85" s="27">
        <f t="shared" si="32"/>
        <v>619695.09</v>
      </c>
      <c r="N85" s="27"/>
      <c r="O85" s="90" t="s">
        <v>25</v>
      </c>
    </row>
    <row r="86" spans="1:16" ht="25.5" x14ac:dyDescent="0.2">
      <c r="A86" s="21"/>
      <c r="B86" s="103"/>
      <c r="C86" s="34"/>
      <c r="D86" s="34"/>
      <c r="E86" s="33"/>
      <c r="F86" s="34"/>
      <c r="G86" s="35" t="s">
        <v>28</v>
      </c>
      <c r="H86" s="27">
        <f>SUM(I86:M86)</f>
        <v>323305.59999999998</v>
      </c>
      <c r="I86" s="27">
        <v>0</v>
      </c>
      <c r="J86" s="27">
        <v>0</v>
      </c>
      <c r="K86" s="27">
        <v>0</v>
      </c>
      <c r="L86" s="27">
        <v>43218.5</v>
      </c>
      <c r="M86" s="27">
        <v>280087.09999999998</v>
      </c>
      <c r="N86" s="27"/>
      <c r="O86" s="90"/>
    </row>
    <row r="87" spans="1:16" ht="25.5" x14ac:dyDescent="0.2">
      <c r="A87" s="21"/>
      <c r="B87" s="104"/>
      <c r="C87" s="32"/>
      <c r="D87" s="32"/>
      <c r="E87" s="32"/>
      <c r="F87" s="32"/>
      <c r="G87" s="35" t="s">
        <v>2</v>
      </c>
      <c r="H87" s="27">
        <f t="shared" ref="H87:H88" si="33">SUM(I87:M87)</f>
        <v>330461.08999999997</v>
      </c>
      <c r="I87" s="27">
        <v>0</v>
      </c>
      <c r="J87" s="27">
        <v>0</v>
      </c>
      <c r="K87" s="27">
        <v>0</v>
      </c>
      <c r="L87" s="27">
        <v>235628.74</v>
      </c>
      <c r="M87" s="27">
        <v>94832.35</v>
      </c>
      <c r="N87" s="27"/>
      <c r="O87" s="94"/>
    </row>
    <row r="88" spans="1:16" ht="38.25" x14ac:dyDescent="0.2">
      <c r="A88" s="21"/>
      <c r="B88" s="104"/>
      <c r="C88" s="32"/>
      <c r="D88" s="42"/>
      <c r="E88" s="42"/>
      <c r="F88" s="42"/>
      <c r="G88" s="38" t="s">
        <v>1</v>
      </c>
      <c r="H88" s="27">
        <f t="shared" si="33"/>
        <v>493965.83</v>
      </c>
      <c r="I88" s="47">
        <v>0</v>
      </c>
      <c r="J88" s="47">
        <v>0</v>
      </c>
      <c r="K88" s="27">
        <v>94140.11</v>
      </c>
      <c r="L88" s="27">
        <v>155050.07999999999</v>
      </c>
      <c r="M88" s="27">
        <v>244775.64</v>
      </c>
      <c r="N88" s="27"/>
      <c r="O88" s="94"/>
    </row>
    <row r="89" spans="1:16" ht="30" x14ac:dyDescent="0.2">
      <c r="A89" s="105"/>
      <c r="B89" s="44" t="s">
        <v>52</v>
      </c>
      <c r="C89" s="97"/>
      <c r="D89" s="97"/>
      <c r="E89" s="27"/>
      <c r="F89" s="97"/>
      <c r="G89" s="35" t="s">
        <v>2</v>
      </c>
      <c r="H89" s="27">
        <v>18208.5</v>
      </c>
      <c r="I89" s="27">
        <v>0</v>
      </c>
      <c r="J89" s="27">
        <v>0</v>
      </c>
      <c r="K89" s="27">
        <v>968.09</v>
      </c>
      <c r="L89" s="27">
        <v>7181.88</v>
      </c>
      <c r="M89" s="27">
        <v>10058.530000000001</v>
      </c>
      <c r="N89" s="27"/>
      <c r="O89" s="94"/>
    </row>
    <row r="90" spans="1:16" ht="20.25" customHeight="1" x14ac:dyDescent="0.2">
      <c r="A90" s="52"/>
      <c r="B90" s="53" t="s">
        <v>24</v>
      </c>
      <c r="C90" s="54"/>
      <c r="D90" s="54"/>
      <c r="E90" s="54"/>
      <c r="F90" s="54"/>
      <c r="G90" s="55" t="s">
        <v>4</v>
      </c>
      <c r="H90" s="56">
        <f>SUM(H91:H93)</f>
        <v>1147732.52</v>
      </c>
      <c r="I90" s="56">
        <v>0</v>
      </c>
      <c r="J90" s="56">
        <v>0</v>
      </c>
      <c r="K90" s="56">
        <v>235763.6</v>
      </c>
      <c r="L90" s="56">
        <v>781185.67999999993</v>
      </c>
      <c r="M90" s="56">
        <v>1017741.6000000001</v>
      </c>
      <c r="N90" s="57"/>
      <c r="O90" s="58"/>
    </row>
    <row r="91" spans="1:16" ht="46.5" customHeight="1" x14ac:dyDescent="0.2">
      <c r="A91" s="52"/>
      <c r="B91" s="60"/>
      <c r="C91" s="54"/>
      <c r="D91" s="54"/>
      <c r="E91" s="54"/>
      <c r="F91" s="54"/>
      <c r="G91" s="55" t="s">
        <v>28</v>
      </c>
      <c r="H91" s="56">
        <f>SUM(I91:M91)</f>
        <v>323305.59999999998</v>
      </c>
      <c r="I91" s="56">
        <v>0</v>
      </c>
      <c r="J91" s="56">
        <v>0</v>
      </c>
      <c r="K91" s="56">
        <v>0</v>
      </c>
      <c r="L91" s="56">
        <f t="shared" ref="L91:M93" si="34">SUM(L86)</f>
        <v>43218.5</v>
      </c>
      <c r="M91" s="56">
        <f t="shared" si="34"/>
        <v>280087.09999999998</v>
      </c>
      <c r="N91" s="57"/>
      <c r="O91" s="58"/>
    </row>
    <row r="92" spans="1:16" ht="42.75" x14ac:dyDescent="0.2">
      <c r="A92" s="59"/>
      <c r="B92" s="60"/>
      <c r="C92" s="45"/>
      <c r="D92" s="45"/>
      <c r="E92" s="45"/>
      <c r="F92" s="45"/>
      <c r="G92" s="64" t="s">
        <v>2</v>
      </c>
      <c r="H92" s="62">
        <f>SUM(I92:M92)</f>
        <v>330461.08999999997</v>
      </c>
      <c r="I92" s="62">
        <v>0</v>
      </c>
      <c r="J92" s="62">
        <v>0</v>
      </c>
      <c r="K92" s="62">
        <f>SUM(K87)</f>
        <v>0</v>
      </c>
      <c r="L92" s="62">
        <f t="shared" si="34"/>
        <v>235628.74</v>
      </c>
      <c r="M92" s="62">
        <f t="shared" si="34"/>
        <v>94832.35</v>
      </c>
      <c r="N92" s="48"/>
      <c r="O92" s="63"/>
    </row>
    <row r="93" spans="1:16" ht="42.75" x14ac:dyDescent="0.2">
      <c r="A93" s="59"/>
      <c r="B93" s="65"/>
      <c r="C93" s="45"/>
      <c r="D93" s="45"/>
      <c r="E93" s="45"/>
      <c r="F93" s="45"/>
      <c r="G93" s="64" t="s">
        <v>1</v>
      </c>
      <c r="H93" s="62">
        <f>SUM(I93:M93)</f>
        <v>493965.83</v>
      </c>
      <c r="I93" s="62">
        <v>0</v>
      </c>
      <c r="J93" s="62">
        <v>0</v>
      </c>
      <c r="K93" s="62">
        <f>SUM(K88)</f>
        <v>94140.11</v>
      </c>
      <c r="L93" s="62">
        <f t="shared" si="34"/>
        <v>155050.07999999999</v>
      </c>
      <c r="M93" s="62">
        <f t="shared" si="34"/>
        <v>244775.64</v>
      </c>
      <c r="N93" s="48"/>
      <c r="O93" s="63"/>
    </row>
    <row r="95" spans="1:16" ht="7.5" customHeight="1" x14ac:dyDescent="0.2">
      <c r="A95" s="1"/>
      <c r="B95" s="2"/>
      <c r="C95" s="3"/>
      <c r="D95" s="3"/>
      <c r="E95" s="3"/>
      <c r="F95" s="3"/>
      <c r="G95" s="4"/>
      <c r="H95" s="5"/>
      <c r="I95" s="5"/>
      <c r="J95" s="5"/>
      <c r="K95" s="5"/>
      <c r="L95" s="5"/>
      <c r="M95" s="5"/>
      <c r="N95" s="1"/>
      <c r="O95" s="6"/>
    </row>
    <row r="96" spans="1:16" ht="36.75" customHeight="1" x14ac:dyDescent="0.2">
      <c r="A96" s="7" t="s">
        <v>40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8"/>
    </row>
    <row r="97" spans="1:15" ht="37.5" customHeight="1" x14ac:dyDescent="0.2">
      <c r="A97" s="9" t="s">
        <v>19</v>
      </c>
      <c r="B97" s="9" t="s">
        <v>18</v>
      </c>
      <c r="C97" s="9" t="s">
        <v>17</v>
      </c>
      <c r="D97" s="9" t="s">
        <v>16</v>
      </c>
      <c r="E97" s="9" t="s">
        <v>15</v>
      </c>
      <c r="F97" s="9" t="s">
        <v>26</v>
      </c>
      <c r="G97" s="10" t="s">
        <v>14</v>
      </c>
      <c r="H97" s="11" t="s">
        <v>13</v>
      </c>
      <c r="I97" s="12"/>
      <c r="J97" s="12"/>
      <c r="K97" s="12"/>
      <c r="L97" s="12"/>
      <c r="M97" s="13"/>
      <c r="N97" s="9" t="s">
        <v>12</v>
      </c>
      <c r="O97" s="9" t="s">
        <v>11</v>
      </c>
    </row>
    <row r="98" spans="1:15" ht="77.25" customHeight="1" x14ac:dyDescent="0.2">
      <c r="A98" s="14"/>
      <c r="B98" s="14"/>
      <c r="C98" s="14"/>
      <c r="D98" s="14"/>
      <c r="E98" s="14"/>
      <c r="F98" s="14"/>
      <c r="G98" s="15"/>
      <c r="H98" s="16" t="s">
        <v>3</v>
      </c>
      <c r="I98" s="17" t="s">
        <v>10</v>
      </c>
      <c r="J98" s="17" t="s">
        <v>9</v>
      </c>
      <c r="K98" s="17" t="s">
        <v>8</v>
      </c>
      <c r="L98" s="17" t="s">
        <v>7</v>
      </c>
      <c r="M98" s="17" t="s">
        <v>6</v>
      </c>
      <c r="N98" s="18"/>
      <c r="O98" s="14"/>
    </row>
    <row r="99" spans="1:15" ht="27.75" customHeight="1" x14ac:dyDescent="0.2">
      <c r="A99" s="19">
        <v>1</v>
      </c>
      <c r="B99" s="19">
        <v>2</v>
      </c>
      <c r="C99" s="19">
        <v>3</v>
      </c>
      <c r="D99" s="19">
        <v>4</v>
      </c>
      <c r="E99" s="19">
        <v>5</v>
      </c>
      <c r="F99" s="19">
        <v>6</v>
      </c>
      <c r="G99" s="19">
        <v>7</v>
      </c>
      <c r="H99" s="20">
        <v>8</v>
      </c>
      <c r="I99" s="21">
        <v>9</v>
      </c>
      <c r="J99" s="21">
        <v>10</v>
      </c>
      <c r="K99" s="21">
        <v>11</v>
      </c>
      <c r="L99" s="21">
        <v>12</v>
      </c>
      <c r="M99" s="21">
        <v>13</v>
      </c>
      <c r="N99" s="19">
        <v>14</v>
      </c>
      <c r="O99" s="19">
        <v>15</v>
      </c>
    </row>
    <row r="100" spans="1:15" ht="15" x14ac:dyDescent="0.2">
      <c r="A100" s="9" t="s">
        <v>5</v>
      </c>
      <c r="B100" s="22" t="s">
        <v>39</v>
      </c>
      <c r="C100" s="23" t="s">
        <v>47</v>
      </c>
      <c r="D100" s="24" t="s">
        <v>43</v>
      </c>
      <c r="E100" s="25">
        <f>SUM(H101:H104)</f>
        <v>899999.99999999977</v>
      </c>
      <c r="F100" s="23">
        <v>0</v>
      </c>
      <c r="G100" s="26" t="s">
        <v>4</v>
      </c>
      <c r="H100" s="27">
        <f>SUM(H101:H103)</f>
        <v>888278.16999999981</v>
      </c>
      <c r="I100" s="27">
        <f t="shared" ref="I100:M100" si="35">SUM(I101:I103)</f>
        <v>0</v>
      </c>
      <c r="J100" s="27">
        <f t="shared" si="35"/>
        <v>0</v>
      </c>
      <c r="K100" s="27">
        <f>SUM(K101:K103)</f>
        <v>254548.56000000003</v>
      </c>
      <c r="L100" s="27">
        <f t="shared" si="35"/>
        <v>633729.61</v>
      </c>
      <c r="M100" s="27">
        <f t="shared" si="35"/>
        <v>0</v>
      </c>
      <c r="N100" s="28"/>
      <c r="O100" s="29"/>
    </row>
    <row r="101" spans="1:15" ht="25.5" x14ac:dyDescent="0.2">
      <c r="A101" s="30"/>
      <c r="B101" s="31"/>
      <c r="C101" s="32"/>
      <c r="D101" s="32"/>
      <c r="E101" s="33"/>
      <c r="F101" s="34"/>
      <c r="G101" s="35" t="s">
        <v>28</v>
      </c>
      <c r="H101" s="27">
        <f>SUM(I101:M101)</f>
        <v>170028.2</v>
      </c>
      <c r="I101" s="27">
        <v>0</v>
      </c>
      <c r="J101" s="27">
        <v>0</v>
      </c>
      <c r="K101" s="27">
        <v>170028.2</v>
      </c>
      <c r="L101" s="27">
        <v>0</v>
      </c>
      <c r="M101" s="27">
        <v>0</v>
      </c>
      <c r="N101" s="36"/>
      <c r="O101" s="37" t="s">
        <v>25</v>
      </c>
    </row>
    <row r="102" spans="1:15" ht="25.5" x14ac:dyDescent="0.2">
      <c r="A102" s="30"/>
      <c r="B102" s="31"/>
      <c r="C102" s="32"/>
      <c r="D102" s="32"/>
      <c r="E102" s="33"/>
      <c r="F102" s="34"/>
      <c r="G102" s="35" t="s">
        <v>2</v>
      </c>
      <c r="H102" s="27">
        <f>SUM(I102:M102)</f>
        <v>629421.1399999999</v>
      </c>
      <c r="I102" s="27">
        <v>0</v>
      </c>
      <c r="J102" s="27">
        <v>0</v>
      </c>
      <c r="K102" s="27">
        <v>56676.07</v>
      </c>
      <c r="L102" s="27">
        <f>548851.13+23893.94</f>
        <v>572745.06999999995</v>
      </c>
      <c r="M102" s="27">
        <v>0</v>
      </c>
      <c r="N102" s="36"/>
      <c r="O102" s="32"/>
    </row>
    <row r="103" spans="1:15" ht="37.5" customHeight="1" x14ac:dyDescent="0.2">
      <c r="A103" s="30"/>
      <c r="B103" s="31"/>
      <c r="C103" s="32"/>
      <c r="D103" s="32"/>
      <c r="E103" s="33"/>
      <c r="F103" s="34"/>
      <c r="G103" s="38" t="s">
        <v>1</v>
      </c>
      <c r="H103" s="39">
        <f>SUM(I103:M103)</f>
        <v>88828.83</v>
      </c>
      <c r="I103" s="39">
        <v>0</v>
      </c>
      <c r="J103" s="40">
        <v>0</v>
      </c>
      <c r="K103" s="40">
        <v>27844.29</v>
      </c>
      <c r="L103" s="39">
        <f>60984.54</f>
        <v>60984.54</v>
      </c>
      <c r="M103" s="39">
        <v>0</v>
      </c>
      <c r="N103" s="41"/>
      <c r="O103" s="42"/>
    </row>
    <row r="104" spans="1:15" s="63" customFormat="1" ht="37.5" customHeight="1" x14ac:dyDescent="0.2">
      <c r="A104" s="43"/>
      <c r="B104" s="44" t="s">
        <v>52</v>
      </c>
      <c r="C104" s="45"/>
      <c r="D104" s="45"/>
      <c r="E104" s="27"/>
      <c r="F104" s="46"/>
      <c r="G104" s="35" t="s">
        <v>2</v>
      </c>
      <c r="H104" s="27">
        <f>SUM(I104:M104)</f>
        <v>11721.83</v>
      </c>
      <c r="I104" s="27">
        <v>0</v>
      </c>
      <c r="J104" s="47">
        <v>0</v>
      </c>
      <c r="K104" s="47">
        <v>584.45000000000005</v>
      </c>
      <c r="L104" s="27">
        <v>11137.38</v>
      </c>
      <c r="M104" s="27">
        <v>0</v>
      </c>
      <c r="N104" s="48"/>
      <c r="O104" s="45"/>
    </row>
    <row r="105" spans="1:15" ht="44.25" customHeight="1" x14ac:dyDescent="0.2">
      <c r="A105" s="9" t="s">
        <v>22</v>
      </c>
      <c r="B105" s="22" t="s">
        <v>38</v>
      </c>
      <c r="C105" s="23" t="s">
        <v>47</v>
      </c>
      <c r="D105" s="23" t="s">
        <v>44</v>
      </c>
      <c r="E105" s="25">
        <f>SUM(H106:H109)</f>
        <v>809319.12000000011</v>
      </c>
      <c r="F105" s="23">
        <v>0</v>
      </c>
      <c r="G105" s="49" t="s">
        <v>4</v>
      </c>
      <c r="H105" s="50">
        <f>SUM(H106:H108)</f>
        <v>795351.71000000008</v>
      </c>
      <c r="I105" s="50">
        <f t="shared" ref="I105:M105" si="36">SUM(I106:I108)</f>
        <v>0</v>
      </c>
      <c r="J105" s="50">
        <f t="shared" si="36"/>
        <v>0</v>
      </c>
      <c r="K105" s="50">
        <f t="shared" si="36"/>
        <v>197124.71</v>
      </c>
      <c r="L105" s="50">
        <f>SUM(L106:L108)</f>
        <v>598227</v>
      </c>
      <c r="M105" s="50">
        <f t="shared" si="36"/>
        <v>0</v>
      </c>
      <c r="N105" s="51"/>
      <c r="O105" s="29"/>
    </row>
    <row r="106" spans="1:15" ht="25.5" x14ac:dyDescent="0.2">
      <c r="A106" s="30"/>
      <c r="B106" s="31"/>
      <c r="C106" s="34"/>
      <c r="D106" s="34"/>
      <c r="E106" s="33"/>
      <c r="F106" s="34"/>
      <c r="G106" s="35" t="s">
        <v>28</v>
      </c>
      <c r="H106" s="27">
        <f t="shared" ref="H106:H109" si="37">SUM(I106:M106)</f>
        <v>173712.7</v>
      </c>
      <c r="I106" s="27">
        <v>0</v>
      </c>
      <c r="J106" s="27">
        <v>0</v>
      </c>
      <c r="K106" s="27">
        <v>0</v>
      </c>
      <c r="L106" s="27">
        <v>173712.7</v>
      </c>
      <c r="M106" s="27">
        <v>0</v>
      </c>
      <c r="N106" s="36"/>
      <c r="O106" s="37" t="s">
        <v>25</v>
      </c>
    </row>
    <row r="107" spans="1:15" ht="25.5" x14ac:dyDescent="0.2">
      <c r="A107" s="30"/>
      <c r="B107" s="31"/>
      <c r="C107" s="34"/>
      <c r="D107" s="34"/>
      <c r="E107" s="33"/>
      <c r="F107" s="34"/>
      <c r="G107" s="35" t="s">
        <v>2</v>
      </c>
      <c r="H107" s="27">
        <f t="shared" si="37"/>
        <v>542103.84</v>
      </c>
      <c r="I107" s="27">
        <v>0</v>
      </c>
      <c r="J107" s="27">
        <v>0</v>
      </c>
      <c r="K107" s="27">
        <v>177412.24</v>
      </c>
      <c r="L107" s="27">
        <v>364691.6</v>
      </c>
      <c r="M107" s="27">
        <v>0</v>
      </c>
      <c r="N107" s="36"/>
      <c r="O107" s="32"/>
    </row>
    <row r="108" spans="1:15" ht="38.25" customHeight="1" x14ac:dyDescent="0.2">
      <c r="A108" s="30"/>
      <c r="B108" s="31"/>
      <c r="C108" s="34"/>
      <c r="D108" s="34"/>
      <c r="E108" s="33"/>
      <c r="F108" s="34"/>
      <c r="G108" s="38" t="s">
        <v>1</v>
      </c>
      <c r="H108" s="39">
        <f t="shared" si="37"/>
        <v>79535.17</v>
      </c>
      <c r="I108" s="39">
        <v>0</v>
      </c>
      <c r="J108" s="40">
        <v>0</v>
      </c>
      <c r="K108" s="40">
        <v>19712.47</v>
      </c>
      <c r="L108" s="39">
        <v>59822.7</v>
      </c>
      <c r="M108" s="39">
        <v>0</v>
      </c>
      <c r="N108" s="41"/>
      <c r="O108" s="42"/>
    </row>
    <row r="109" spans="1:15" s="63" customFormat="1" ht="38.25" customHeight="1" x14ac:dyDescent="0.2">
      <c r="A109" s="43"/>
      <c r="B109" s="44" t="s">
        <v>52</v>
      </c>
      <c r="C109" s="46"/>
      <c r="D109" s="46"/>
      <c r="E109" s="27"/>
      <c r="F109" s="46"/>
      <c r="G109" s="35" t="s">
        <v>2</v>
      </c>
      <c r="H109" s="27">
        <f t="shared" si="37"/>
        <v>13967.41</v>
      </c>
      <c r="I109" s="27">
        <v>0</v>
      </c>
      <c r="J109" s="47">
        <v>0</v>
      </c>
      <c r="K109" s="47">
        <v>2194.41</v>
      </c>
      <c r="L109" s="27">
        <v>11773</v>
      </c>
      <c r="M109" s="27">
        <v>0</v>
      </c>
      <c r="N109" s="48"/>
      <c r="O109" s="45"/>
    </row>
    <row r="110" spans="1:15" ht="22.5" customHeight="1" x14ac:dyDescent="0.2">
      <c r="A110" s="52"/>
      <c r="B110" s="53" t="s">
        <v>24</v>
      </c>
      <c r="C110" s="54"/>
      <c r="D110" s="54"/>
      <c r="E110" s="54"/>
      <c r="F110" s="54"/>
      <c r="G110" s="55" t="s">
        <v>4</v>
      </c>
      <c r="H110" s="56">
        <f>SUM(H111:H113)</f>
        <v>1683629.88</v>
      </c>
      <c r="I110" s="56">
        <f>SUM(I112:I113)</f>
        <v>0</v>
      </c>
      <c r="J110" s="56">
        <f>SUM(J111:J113)</f>
        <v>0</v>
      </c>
      <c r="K110" s="56">
        <f t="shared" ref="K110:M110" si="38">SUM(K111:K113)</f>
        <v>451673.27</v>
      </c>
      <c r="L110" s="56">
        <f t="shared" si="38"/>
        <v>1231956.6099999999</v>
      </c>
      <c r="M110" s="56">
        <f t="shared" si="38"/>
        <v>0</v>
      </c>
      <c r="N110" s="57"/>
      <c r="O110" s="58"/>
    </row>
    <row r="111" spans="1:15" ht="42.75" x14ac:dyDescent="0.2">
      <c r="A111" s="59"/>
      <c r="B111" s="60"/>
      <c r="C111" s="45"/>
      <c r="D111" s="45"/>
      <c r="E111" s="45"/>
      <c r="F111" s="45"/>
      <c r="G111" s="61" t="s">
        <v>28</v>
      </c>
      <c r="H111" s="62">
        <f>SUM(I111:M111)</f>
        <v>343740.9</v>
      </c>
      <c r="I111" s="62">
        <f>I101+I106</f>
        <v>0</v>
      </c>
      <c r="J111" s="62">
        <f t="shared" ref="J111:M111" si="39">J101+J106</f>
        <v>0</v>
      </c>
      <c r="K111" s="62">
        <f>K101+K106</f>
        <v>170028.2</v>
      </c>
      <c r="L111" s="62">
        <f t="shared" si="39"/>
        <v>173712.7</v>
      </c>
      <c r="M111" s="62">
        <f t="shared" si="39"/>
        <v>0</v>
      </c>
      <c r="N111" s="48"/>
      <c r="O111" s="63"/>
    </row>
    <row r="112" spans="1:15" ht="42.75" x14ac:dyDescent="0.2">
      <c r="A112" s="59"/>
      <c r="B112" s="60"/>
      <c r="C112" s="45"/>
      <c r="D112" s="45"/>
      <c r="E112" s="45"/>
      <c r="F112" s="45"/>
      <c r="G112" s="64" t="s">
        <v>2</v>
      </c>
      <c r="H112" s="62">
        <f>SUM(I112:M112)</f>
        <v>1171524.98</v>
      </c>
      <c r="I112" s="62">
        <f>I102+I107</f>
        <v>0</v>
      </c>
      <c r="J112" s="62">
        <f t="shared" ref="J112:M112" si="40">J102+J107</f>
        <v>0</v>
      </c>
      <c r="K112" s="62">
        <f t="shared" si="40"/>
        <v>234088.31</v>
      </c>
      <c r="L112" s="62">
        <f t="shared" si="40"/>
        <v>937436.66999999993</v>
      </c>
      <c r="M112" s="62">
        <f t="shared" si="40"/>
        <v>0</v>
      </c>
      <c r="N112" s="48"/>
      <c r="O112" s="63"/>
    </row>
    <row r="113" spans="1:15" ht="42.75" x14ac:dyDescent="0.2">
      <c r="A113" s="48"/>
      <c r="B113" s="65"/>
      <c r="C113" s="45"/>
      <c r="D113" s="45"/>
      <c r="E113" s="45"/>
      <c r="F113" s="45"/>
      <c r="G113" s="64" t="s">
        <v>1</v>
      </c>
      <c r="H113" s="62">
        <f t="shared" ref="H113" si="41">SUM(I113:M113)</f>
        <v>168364</v>
      </c>
      <c r="I113" s="62">
        <f>I103+I108</f>
        <v>0</v>
      </c>
      <c r="J113" s="62">
        <f t="shared" ref="J113:M113" si="42">J103+J108</f>
        <v>0</v>
      </c>
      <c r="K113" s="62">
        <f t="shared" si="42"/>
        <v>47556.76</v>
      </c>
      <c r="L113" s="62">
        <f t="shared" si="42"/>
        <v>120807.23999999999</v>
      </c>
      <c r="M113" s="62">
        <f t="shared" si="42"/>
        <v>0</v>
      </c>
      <c r="N113" s="48"/>
      <c r="O113" s="63"/>
    </row>
    <row r="115" spans="1:15" hidden="1" x14ac:dyDescent="0.2"/>
    <row r="116" spans="1:15" ht="42" hidden="1" customHeight="1" x14ac:dyDescent="0.2">
      <c r="A116" s="7" t="s">
        <v>55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8"/>
    </row>
    <row r="117" spans="1:15" ht="15" hidden="1" x14ac:dyDescent="0.2">
      <c r="A117" s="9" t="s">
        <v>19</v>
      </c>
      <c r="B117" s="9" t="s">
        <v>18</v>
      </c>
      <c r="C117" s="9" t="s">
        <v>17</v>
      </c>
      <c r="D117" s="9" t="s">
        <v>16</v>
      </c>
      <c r="E117" s="9" t="s">
        <v>15</v>
      </c>
      <c r="F117" s="9" t="s">
        <v>26</v>
      </c>
      <c r="G117" s="10" t="s">
        <v>14</v>
      </c>
      <c r="H117" s="11" t="s">
        <v>13</v>
      </c>
      <c r="I117" s="12"/>
      <c r="J117" s="12"/>
      <c r="K117" s="12"/>
      <c r="L117" s="12"/>
      <c r="M117" s="13"/>
      <c r="N117" s="9" t="s">
        <v>12</v>
      </c>
      <c r="O117" s="9" t="s">
        <v>11</v>
      </c>
    </row>
    <row r="118" spans="1:15" ht="15" hidden="1" x14ac:dyDescent="0.2">
      <c r="A118" s="14"/>
      <c r="B118" s="14"/>
      <c r="C118" s="14"/>
      <c r="D118" s="14"/>
      <c r="E118" s="14"/>
      <c r="F118" s="14"/>
      <c r="G118" s="15"/>
      <c r="H118" s="16" t="s">
        <v>3</v>
      </c>
      <c r="I118" s="17" t="s">
        <v>10</v>
      </c>
      <c r="J118" s="17" t="s">
        <v>9</v>
      </c>
      <c r="K118" s="17" t="s">
        <v>8</v>
      </c>
      <c r="L118" s="17" t="s">
        <v>7</v>
      </c>
      <c r="M118" s="17" t="s">
        <v>6</v>
      </c>
      <c r="N118" s="18"/>
      <c r="O118" s="14"/>
    </row>
    <row r="119" spans="1:15" ht="15" hidden="1" x14ac:dyDescent="0.2">
      <c r="A119" s="19">
        <v>1</v>
      </c>
      <c r="B119" s="19">
        <v>2</v>
      </c>
      <c r="C119" s="19">
        <v>3</v>
      </c>
      <c r="D119" s="19">
        <v>4</v>
      </c>
      <c r="E119" s="19">
        <v>5</v>
      </c>
      <c r="F119" s="19">
        <v>6</v>
      </c>
      <c r="G119" s="19">
        <v>7</v>
      </c>
      <c r="H119" s="20">
        <v>8</v>
      </c>
      <c r="I119" s="21">
        <v>9</v>
      </c>
      <c r="J119" s="21">
        <v>10</v>
      </c>
      <c r="K119" s="21">
        <v>11</v>
      </c>
      <c r="L119" s="21">
        <v>12</v>
      </c>
      <c r="M119" s="21">
        <v>13</v>
      </c>
      <c r="N119" s="19">
        <v>14</v>
      </c>
      <c r="O119" s="19">
        <v>15</v>
      </c>
    </row>
    <row r="120" spans="1:15" ht="15" hidden="1" x14ac:dyDescent="0.2">
      <c r="A120" s="9">
        <v>1</v>
      </c>
      <c r="B120" s="22" t="s">
        <v>56</v>
      </c>
      <c r="C120" s="23">
        <v>2022</v>
      </c>
      <c r="D120" s="24" t="s">
        <v>43</v>
      </c>
      <c r="E120" s="25">
        <f>SUM(H120)</f>
        <v>29790.758999999998</v>
      </c>
      <c r="F120" s="23">
        <v>0</v>
      </c>
      <c r="G120" s="26" t="s">
        <v>4</v>
      </c>
      <c r="H120" s="27">
        <f t="shared" ref="H120:M120" si="43">SUM(H121:H123)</f>
        <v>29790.758999999998</v>
      </c>
      <c r="I120" s="27">
        <f t="shared" si="43"/>
        <v>0</v>
      </c>
      <c r="J120" s="27">
        <f t="shared" si="43"/>
        <v>0</v>
      </c>
      <c r="K120" s="27">
        <f t="shared" si="43"/>
        <v>29790.758999999998</v>
      </c>
      <c r="L120" s="27">
        <f t="shared" si="43"/>
        <v>0</v>
      </c>
      <c r="M120" s="27">
        <f t="shared" si="43"/>
        <v>0</v>
      </c>
      <c r="N120" s="28"/>
      <c r="O120" s="29"/>
    </row>
    <row r="121" spans="1:15" ht="25.5" hidden="1" x14ac:dyDescent="0.2">
      <c r="A121" s="30"/>
      <c r="B121" s="31"/>
      <c r="C121" s="32"/>
      <c r="D121" s="32"/>
      <c r="E121" s="33"/>
      <c r="F121" s="34"/>
      <c r="G121" s="35" t="s">
        <v>28</v>
      </c>
      <c r="H121" s="27">
        <f t="shared" ref="H121" si="44">SUM(I121:M121)</f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36"/>
      <c r="O121" s="37" t="s">
        <v>25</v>
      </c>
    </row>
    <row r="122" spans="1:15" ht="25.5" hidden="1" x14ac:dyDescent="0.2">
      <c r="A122" s="30"/>
      <c r="B122" s="31"/>
      <c r="C122" s="32"/>
      <c r="D122" s="32"/>
      <c r="E122" s="33"/>
      <c r="F122" s="34"/>
      <c r="G122" s="35" t="s">
        <v>2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36"/>
      <c r="O122" s="32"/>
    </row>
    <row r="123" spans="1:15" ht="38.25" hidden="1" x14ac:dyDescent="0.2">
      <c r="A123" s="30"/>
      <c r="B123" s="31"/>
      <c r="C123" s="32"/>
      <c r="D123" s="32"/>
      <c r="E123" s="33"/>
      <c r="F123" s="34"/>
      <c r="G123" s="35" t="s">
        <v>1</v>
      </c>
      <c r="H123" s="27">
        <f t="shared" ref="H123" si="45">SUM(I123:M123)</f>
        <v>29790.758999999998</v>
      </c>
      <c r="I123" s="27">
        <v>0</v>
      </c>
      <c r="J123" s="47">
        <v>0</v>
      </c>
      <c r="K123" s="47">
        <v>29790.758999999998</v>
      </c>
      <c r="L123" s="27">
        <v>0</v>
      </c>
      <c r="M123" s="27">
        <v>0</v>
      </c>
      <c r="N123" s="36"/>
      <c r="O123" s="42"/>
    </row>
    <row r="124" spans="1:15" ht="15" hidden="1" x14ac:dyDescent="0.2">
      <c r="A124" s="9">
        <v>2</v>
      </c>
      <c r="B124" s="22" t="s">
        <v>57</v>
      </c>
      <c r="C124" s="23">
        <v>2022</v>
      </c>
      <c r="D124" s="23" t="s">
        <v>44</v>
      </c>
      <c r="E124" s="25">
        <f>SUM(H124)</f>
        <v>20987.05</v>
      </c>
      <c r="F124" s="23">
        <v>0</v>
      </c>
      <c r="G124" s="26" t="s">
        <v>4</v>
      </c>
      <c r="H124" s="27">
        <f t="shared" ref="H124:M124" si="46">SUM(H125:H127)</f>
        <v>20987.05</v>
      </c>
      <c r="I124" s="27">
        <f t="shared" si="46"/>
        <v>0</v>
      </c>
      <c r="J124" s="27">
        <f t="shared" si="46"/>
        <v>0</v>
      </c>
      <c r="K124" s="27">
        <f t="shared" si="46"/>
        <v>20987.05</v>
      </c>
      <c r="L124" s="27">
        <f t="shared" si="46"/>
        <v>0</v>
      </c>
      <c r="M124" s="27">
        <f t="shared" si="46"/>
        <v>0</v>
      </c>
      <c r="N124" s="28"/>
      <c r="O124" s="29"/>
    </row>
    <row r="125" spans="1:15" ht="25.5" hidden="1" x14ac:dyDescent="0.2">
      <c r="A125" s="30"/>
      <c r="B125" s="31"/>
      <c r="C125" s="32"/>
      <c r="D125" s="34"/>
      <c r="E125" s="33"/>
      <c r="F125" s="34"/>
      <c r="G125" s="35" t="s">
        <v>28</v>
      </c>
      <c r="H125" s="27">
        <f t="shared" ref="H125" si="47">SUM(I125:M125)</f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36"/>
      <c r="O125" s="37" t="s">
        <v>25</v>
      </c>
    </row>
    <row r="126" spans="1:15" ht="25.5" hidden="1" x14ac:dyDescent="0.2">
      <c r="A126" s="30"/>
      <c r="B126" s="31"/>
      <c r="C126" s="32"/>
      <c r="D126" s="34"/>
      <c r="E126" s="33"/>
      <c r="F126" s="34"/>
      <c r="G126" s="35" t="s">
        <v>2</v>
      </c>
      <c r="H126" s="27">
        <v>0</v>
      </c>
      <c r="I126" s="67">
        <v>0</v>
      </c>
      <c r="J126" s="68">
        <v>0</v>
      </c>
      <c r="K126" s="68">
        <v>0</v>
      </c>
      <c r="L126" s="68">
        <v>0</v>
      </c>
      <c r="M126" s="67">
        <v>0</v>
      </c>
      <c r="N126" s="36"/>
      <c r="O126" s="32"/>
    </row>
    <row r="127" spans="1:15" ht="38.25" hidden="1" x14ac:dyDescent="0.2">
      <c r="A127" s="30"/>
      <c r="B127" s="31"/>
      <c r="C127" s="32"/>
      <c r="D127" s="34"/>
      <c r="E127" s="33"/>
      <c r="F127" s="34"/>
      <c r="G127" s="35" t="s">
        <v>1</v>
      </c>
      <c r="H127" s="27">
        <f t="shared" ref="H127" si="48">SUM(I127:M127)</f>
        <v>20987.05</v>
      </c>
      <c r="I127" s="27">
        <v>0</v>
      </c>
      <c r="J127" s="47">
        <v>0</v>
      </c>
      <c r="K127" s="47">
        <v>20987.05</v>
      </c>
      <c r="L127" s="27">
        <v>0</v>
      </c>
      <c r="M127" s="27">
        <v>0</v>
      </c>
      <c r="N127" s="36"/>
      <c r="O127" s="42"/>
    </row>
    <row r="128" spans="1:15" ht="15" hidden="1" x14ac:dyDescent="0.2">
      <c r="A128" s="59"/>
      <c r="B128" s="53" t="s">
        <v>24</v>
      </c>
      <c r="C128" s="45"/>
      <c r="D128" s="45"/>
      <c r="E128" s="45"/>
      <c r="F128" s="45"/>
      <c r="G128" s="64" t="s">
        <v>4</v>
      </c>
      <c r="H128" s="62">
        <f>SUM(H129:H131)</f>
        <v>50777.808999999994</v>
      </c>
      <c r="I128" s="62">
        <f>SUM(I130:I131)</f>
        <v>0</v>
      </c>
      <c r="J128" s="62">
        <f>SUM(J129:J131)</f>
        <v>0</v>
      </c>
      <c r="K128" s="62">
        <f t="shared" ref="K128:M128" si="49">SUM(K129:K131)</f>
        <v>50777.808999999994</v>
      </c>
      <c r="L128" s="62">
        <f t="shared" si="49"/>
        <v>0</v>
      </c>
      <c r="M128" s="62">
        <f t="shared" si="49"/>
        <v>0</v>
      </c>
      <c r="N128" s="48"/>
      <c r="O128" s="63"/>
    </row>
    <row r="129" spans="1:15" ht="42.75" hidden="1" x14ac:dyDescent="0.2">
      <c r="A129" s="59"/>
      <c r="B129" s="60"/>
      <c r="C129" s="45"/>
      <c r="D129" s="45"/>
      <c r="E129" s="45"/>
      <c r="F129" s="45"/>
      <c r="G129" s="61" t="s">
        <v>28</v>
      </c>
      <c r="H129" s="62">
        <f>SUM(I129:M129)</f>
        <v>0</v>
      </c>
      <c r="I129" s="62">
        <f>I121+I125</f>
        <v>0</v>
      </c>
      <c r="J129" s="62">
        <f t="shared" ref="J129:M129" si="50">J121+J125</f>
        <v>0</v>
      </c>
      <c r="K129" s="62">
        <f t="shared" si="50"/>
        <v>0</v>
      </c>
      <c r="L129" s="62">
        <f t="shared" si="50"/>
        <v>0</v>
      </c>
      <c r="M129" s="62">
        <f t="shared" si="50"/>
        <v>0</v>
      </c>
      <c r="N129" s="48"/>
      <c r="O129" s="63"/>
    </row>
    <row r="130" spans="1:15" ht="42.75" hidden="1" x14ac:dyDescent="0.2">
      <c r="A130" s="59"/>
      <c r="B130" s="60"/>
      <c r="C130" s="45"/>
      <c r="D130" s="45"/>
      <c r="E130" s="45"/>
      <c r="F130" s="45"/>
      <c r="G130" s="64" t="s">
        <v>2</v>
      </c>
      <c r="H130" s="62">
        <f>SUM(I130:M130)</f>
        <v>0</v>
      </c>
      <c r="I130" s="62">
        <f t="shared" ref="I130:M131" si="51">I122+I126</f>
        <v>0</v>
      </c>
      <c r="J130" s="62">
        <f t="shared" si="51"/>
        <v>0</v>
      </c>
      <c r="K130" s="62">
        <f t="shared" si="51"/>
        <v>0</v>
      </c>
      <c r="L130" s="62">
        <f t="shared" si="51"/>
        <v>0</v>
      </c>
      <c r="M130" s="62">
        <f t="shared" si="51"/>
        <v>0</v>
      </c>
      <c r="N130" s="48"/>
      <c r="O130" s="63"/>
    </row>
    <row r="131" spans="1:15" ht="42.75" hidden="1" x14ac:dyDescent="0.2">
      <c r="A131" s="48"/>
      <c r="B131" s="65"/>
      <c r="C131" s="45"/>
      <c r="D131" s="45"/>
      <c r="E131" s="45"/>
      <c r="F131" s="45"/>
      <c r="G131" s="64" t="s">
        <v>1</v>
      </c>
      <c r="H131" s="62">
        <f t="shared" ref="H131" si="52">SUM(I131:M131)</f>
        <v>50777.808999999994</v>
      </c>
      <c r="I131" s="62">
        <f t="shared" si="51"/>
        <v>0</v>
      </c>
      <c r="J131" s="62">
        <f t="shared" si="51"/>
        <v>0</v>
      </c>
      <c r="K131" s="62">
        <f t="shared" si="51"/>
        <v>50777.808999999994</v>
      </c>
      <c r="L131" s="62">
        <f t="shared" si="51"/>
        <v>0</v>
      </c>
      <c r="M131" s="62">
        <f t="shared" si="51"/>
        <v>0</v>
      </c>
      <c r="N131" s="48"/>
      <c r="O131" s="63"/>
    </row>
  </sheetData>
  <mergeCells count="187">
    <mergeCell ref="B128:B131"/>
    <mergeCell ref="A120:A123"/>
    <mergeCell ref="B120:B123"/>
    <mergeCell ref="C120:C123"/>
    <mergeCell ref="D120:D123"/>
    <mergeCell ref="E120:E123"/>
    <mergeCell ref="F120:F123"/>
    <mergeCell ref="O121:O123"/>
    <mergeCell ref="A124:A127"/>
    <mergeCell ref="B124:B127"/>
    <mergeCell ref="C124:C127"/>
    <mergeCell ref="D124:D127"/>
    <mergeCell ref="E124:E127"/>
    <mergeCell ref="F124:F127"/>
    <mergeCell ref="O125:O127"/>
    <mergeCell ref="A116:O116"/>
    <mergeCell ref="A117:A118"/>
    <mergeCell ref="B117:B118"/>
    <mergeCell ref="C117:C118"/>
    <mergeCell ref="D117:D118"/>
    <mergeCell ref="E117:E118"/>
    <mergeCell ref="F117:F118"/>
    <mergeCell ref="G117:G118"/>
    <mergeCell ref="H117:M117"/>
    <mergeCell ref="N117:N118"/>
    <mergeCell ref="O117:O118"/>
    <mergeCell ref="B34:B37"/>
    <mergeCell ref="O17:O18"/>
    <mergeCell ref="B20:B23"/>
    <mergeCell ref="A52:A53"/>
    <mergeCell ref="B52:B53"/>
    <mergeCell ref="C52:C53"/>
    <mergeCell ref="D52:D53"/>
    <mergeCell ref="D43:D45"/>
    <mergeCell ref="C43:C45"/>
    <mergeCell ref="F43:F45"/>
    <mergeCell ref="B47:B49"/>
    <mergeCell ref="A43:A46"/>
    <mergeCell ref="A16:A19"/>
    <mergeCell ref="B16:B19"/>
    <mergeCell ref="B100:B103"/>
    <mergeCell ref="C100:C103"/>
    <mergeCell ref="D100:D103"/>
    <mergeCell ref="E100:E103"/>
    <mergeCell ref="F100:F103"/>
    <mergeCell ref="O101:O103"/>
    <mergeCell ref="E55:E58"/>
    <mergeCell ref="O56:O57"/>
    <mergeCell ref="B59:B62"/>
    <mergeCell ref="C59:C62"/>
    <mergeCell ref="D59:D62"/>
    <mergeCell ref="B80:O81"/>
    <mergeCell ref="N82:N83"/>
    <mergeCell ref="O82:O83"/>
    <mergeCell ref="O85:O89"/>
    <mergeCell ref="A72:A75"/>
    <mergeCell ref="O43:O46"/>
    <mergeCell ref="E52:E53"/>
    <mergeCell ref="F52:F53"/>
    <mergeCell ref="G52:G53"/>
    <mergeCell ref="H52:M52"/>
    <mergeCell ref="N52:N53"/>
    <mergeCell ref="A55:A58"/>
    <mergeCell ref="B55:B58"/>
    <mergeCell ref="C55:C58"/>
    <mergeCell ref="D55:D58"/>
    <mergeCell ref="B43:B45"/>
    <mergeCell ref="F55:F58"/>
    <mergeCell ref="E59:E62"/>
    <mergeCell ref="F59:F62"/>
    <mergeCell ref="O69:O70"/>
    <mergeCell ref="A68:O68"/>
    <mergeCell ref="A69:A70"/>
    <mergeCell ref="A59:A62"/>
    <mergeCell ref="E69:E70"/>
    <mergeCell ref="G69:G70"/>
    <mergeCell ref="H69:M69"/>
    <mergeCell ref="N69:N70"/>
    <mergeCell ref="A2:O2"/>
    <mergeCell ref="G3:G4"/>
    <mergeCell ref="F3:F4"/>
    <mergeCell ref="E11:E14"/>
    <mergeCell ref="F11:F14"/>
    <mergeCell ref="C3:C4"/>
    <mergeCell ref="H3:M3"/>
    <mergeCell ref="F6:F9"/>
    <mergeCell ref="A3:A4"/>
    <mergeCell ref="E6:E9"/>
    <mergeCell ref="B11:B14"/>
    <mergeCell ref="C11:C14"/>
    <mergeCell ref="D11:D14"/>
    <mergeCell ref="B3:B4"/>
    <mergeCell ref="O7:O8"/>
    <mergeCell ref="O12:O13"/>
    <mergeCell ref="B6:B9"/>
    <mergeCell ref="D6:D9"/>
    <mergeCell ref="C6:C9"/>
    <mergeCell ref="O3:O4"/>
    <mergeCell ref="E3:E4"/>
    <mergeCell ref="D3:D4"/>
    <mergeCell ref="N3:N4"/>
    <mergeCell ref="A6:A10"/>
    <mergeCell ref="A11:A15"/>
    <mergeCell ref="F27:F28"/>
    <mergeCell ref="G27:G28"/>
    <mergeCell ref="H27:M27"/>
    <mergeCell ref="B30:B33"/>
    <mergeCell ref="C30:C33"/>
    <mergeCell ref="D30:D33"/>
    <mergeCell ref="E30:E33"/>
    <mergeCell ref="A26:O26"/>
    <mergeCell ref="A27:A28"/>
    <mergeCell ref="O31:O32"/>
    <mergeCell ref="A30:A33"/>
    <mergeCell ref="F30:F33"/>
    <mergeCell ref="B27:B28"/>
    <mergeCell ref="C27:C28"/>
    <mergeCell ref="D27:D28"/>
    <mergeCell ref="E27:E28"/>
    <mergeCell ref="N27:N28"/>
    <mergeCell ref="O27:O28"/>
    <mergeCell ref="C16:C19"/>
    <mergeCell ref="D16:D19"/>
    <mergeCell ref="E16:E19"/>
    <mergeCell ref="F16:F19"/>
    <mergeCell ref="M1:O1"/>
    <mergeCell ref="B110:B113"/>
    <mergeCell ref="A96:O96"/>
    <mergeCell ref="A97:A98"/>
    <mergeCell ref="B97:B98"/>
    <mergeCell ref="C97:C98"/>
    <mergeCell ref="D97:D98"/>
    <mergeCell ref="E97:E98"/>
    <mergeCell ref="F97:F98"/>
    <mergeCell ref="G97:G98"/>
    <mergeCell ref="H97:M97"/>
    <mergeCell ref="N97:N98"/>
    <mergeCell ref="O97:O98"/>
    <mergeCell ref="B105:B108"/>
    <mergeCell ref="C105:C108"/>
    <mergeCell ref="D105:D108"/>
    <mergeCell ref="E105:E108"/>
    <mergeCell ref="F105:F108"/>
    <mergeCell ref="O106:O108"/>
    <mergeCell ref="B76:B79"/>
    <mergeCell ref="D72:D75"/>
    <mergeCell ref="E72:E75"/>
    <mergeCell ref="F72:F75"/>
    <mergeCell ref="O73:O74"/>
    <mergeCell ref="A100:A104"/>
    <mergeCell ref="A105:A109"/>
    <mergeCell ref="A39:O39"/>
    <mergeCell ref="A40:A41"/>
    <mergeCell ref="B40:B41"/>
    <mergeCell ref="C40:C41"/>
    <mergeCell ref="D40:D41"/>
    <mergeCell ref="E40:E41"/>
    <mergeCell ref="F40:F41"/>
    <mergeCell ref="G40:G41"/>
    <mergeCell ref="H40:M40"/>
    <mergeCell ref="N40:N41"/>
    <mergeCell ref="O40:O41"/>
    <mergeCell ref="B72:B75"/>
    <mergeCell ref="C72:C75"/>
    <mergeCell ref="O60:O61"/>
    <mergeCell ref="B63:B66"/>
    <mergeCell ref="B69:B70"/>
    <mergeCell ref="C69:C70"/>
    <mergeCell ref="D69:D70"/>
    <mergeCell ref="F69:F70"/>
    <mergeCell ref="A51:O51"/>
    <mergeCell ref="E43:E45"/>
    <mergeCell ref="O52:O53"/>
    <mergeCell ref="A82:A83"/>
    <mergeCell ref="B82:B83"/>
    <mergeCell ref="C82:C83"/>
    <mergeCell ref="D82:D83"/>
    <mergeCell ref="E82:E83"/>
    <mergeCell ref="F82:F83"/>
    <mergeCell ref="G82:G83"/>
    <mergeCell ref="H82:M82"/>
    <mergeCell ref="B90:B93"/>
    <mergeCell ref="B85:B88"/>
    <mergeCell ref="C85:C88"/>
    <mergeCell ref="D85:D88"/>
    <mergeCell ref="E85:E88"/>
    <mergeCell ref="F85:F88"/>
  </mergeCells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  <rowBreaks count="5" manualBreakCount="5">
    <brk id="25" max="14" man="1"/>
    <brk id="49" max="14" man="1"/>
    <brk id="67" max="14" man="1"/>
    <brk id="93" max="14" man="1"/>
    <brk id="11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2022-12-16T09:03:58Z</cp:lastPrinted>
  <dcterms:created xsi:type="dcterms:W3CDTF">2019-12-12T15:28:22Z</dcterms:created>
  <dcterms:modified xsi:type="dcterms:W3CDTF">2022-12-23T12:10:11Z</dcterms:modified>
</cp:coreProperties>
</file>