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430"/>
  </bookViews>
  <sheets>
    <sheet name="Приложение 6" sheetId="1" r:id="rId1"/>
    <sheet name="Лист1" sheetId="2" r:id="rId2"/>
  </sheets>
  <definedNames>
    <definedName name="_xlnm.Print_Area" localSheetId="0">'Приложение 6'!$A$1:$O$164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" i="1" l="1"/>
  <c r="E71" i="1"/>
  <c r="M82" i="1" l="1"/>
  <c r="L82" i="1"/>
  <c r="K82" i="1"/>
  <c r="J82" i="1"/>
  <c r="I82" i="1"/>
  <c r="H82" i="1" s="1"/>
  <c r="M81" i="1"/>
  <c r="L81" i="1"/>
  <c r="K81" i="1"/>
  <c r="J81" i="1"/>
  <c r="I81" i="1"/>
  <c r="M80" i="1"/>
  <c r="M79" i="1" s="1"/>
  <c r="L80" i="1"/>
  <c r="L79" i="1" s="1"/>
  <c r="K80" i="1"/>
  <c r="K79" i="1" s="1"/>
  <c r="J80" i="1"/>
  <c r="I80" i="1"/>
  <c r="H80" i="1" s="1"/>
  <c r="H78" i="1"/>
  <c r="H77" i="1"/>
  <c r="H76" i="1"/>
  <c r="M75" i="1"/>
  <c r="L75" i="1"/>
  <c r="K75" i="1"/>
  <c r="J75" i="1"/>
  <c r="I75" i="1"/>
  <c r="H74" i="1"/>
  <c r="H73" i="1"/>
  <c r="H72" i="1"/>
  <c r="H71" i="1" s="1"/>
  <c r="M71" i="1"/>
  <c r="L71" i="1"/>
  <c r="K71" i="1"/>
  <c r="J71" i="1"/>
  <c r="I71" i="1"/>
  <c r="H75" i="1" l="1"/>
  <c r="J79" i="1"/>
  <c r="H81" i="1"/>
  <c r="I79" i="1"/>
  <c r="H126" i="1"/>
  <c r="H125" i="1"/>
  <c r="H79" i="1" l="1"/>
  <c r="M164" i="1"/>
  <c r="L164" i="1"/>
  <c r="K164" i="1"/>
  <c r="J164" i="1"/>
  <c r="I164" i="1"/>
  <c r="M163" i="1"/>
  <c r="L163" i="1"/>
  <c r="K163" i="1"/>
  <c r="J163" i="1"/>
  <c r="I163" i="1"/>
  <c r="I161" i="1" s="1"/>
  <c r="M162" i="1"/>
  <c r="L162" i="1"/>
  <c r="L161" i="1" s="1"/>
  <c r="K162" i="1"/>
  <c r="J162" i="1"/>
  <c r="I162" i="1"/>
  <c r="M161" i="1"/>
  <c r="H160" i="1"/>
  <c r="H158" i="1"/>
  <c r="M157" i="1"/>
  <c r="L157" i="1"/>
  <c r="K157" i="1"/>
  <c r="J157" i="1"/>
  <c r="I157" i="1"/>
  <c r="H156" i="1"/>
  <c r="H154" i="1"/>
  <c r="M153" i="1"/>
  <c r="L153" i="1"/>
  <c r="K153" i="1"/>
  <c r="J153" i="1"/>
  <c r="I153" i="1"/>
  <c r="K161" i="1" l="1"/>
  <c r="H163" i="1"/>
  <c r="H162" i="1"/>
  <c r="H153" i="1"/>
  <c r="E153" i="1" s="1"/>
  <c r="H164" i="1"/>
  <c r="H157" i="1"/>
  <c r="E157" i="1" s="1"/>
  <c r="H161" i="1"/>
  <c r="J161" i="1"/>
  <c r="H16" i="1"/>
  <c r="K128" i="1" l="1"/>
  <c r="K14" i="1" l="1"/>
  <c r="L33" i="1" l="1"/>
  <c r="K33" i="1"/>
  <c r="J33" i="1"/>
  <c r="I33" i="1"/>
  <c r="N6" i="1" l="1"/>
  <c r="N10" i="1"/>
  <c r="H121" i="1" l="1"/>
  <c r="H122" i="1"/>
  <c r="H120" i="1"/>
  <c r="H55" i="1"/>
  <c r="M63" i="1"/>
  <c r="M20" i="1"/>
  <c r="M6" i="1"/>
  <c r="H119" i="1" l="1"/>
  <c r="I32" i="1"/>
  <c r="J32" i="1"/>
  <c r="K32" i="1"/>
  <c r="L32" i="1"/>
  <c r="M32" i="1"/>
  <c r="M33" i="1"/>
  <c r="I34" i="1"/>
  <c r="J34" i="1"/>
  <c r="K34" i="1"/>
  <c r="L34" i="1"/>
  <c r="M34" i="1"/>
  <c r="L31" i="1" l="1"/>
  <c r="K31" i="1"/>
  <c r="M31" i="1"/>
  <c r="J31" i="1"/>
  <c r="H33" i="1"/>
  <c r="I31" i="1"/>
  <c r="K54" i="1" l="1"/>
  <c r="H56" i="1"/>
  <c r="J128" i="1" l="1"/>
  <c r="L128" i="1"/>
  <c r="M128" i="1"/>
  <c r="J129" i="1"/>
  <c r="K129" i="1"/>
  <c r="L129" i="1"/>
  <c r="M129" i="1"/>
  <c r="J130" i="1"/>
  <c r="K130" i="1"/>
  <c r="L130" i="1"/>
  <c r="M130" i="1"/>
  <c r="I130" i="1"/>
  <c r="I129" i="1"/>
  <c r="I128" i="1"/>
  <c r="J145" i="1"/>
  <c r="K145" i="1"/>
  <c r="L145" i="1"/>
  <c r="M145" i="1"/>
  <c r="J146" i="1"/>
  <c r="K146" i="1"/>
  <c r="L146" i="1"/>
  <c r="M146" i="1"/>
  <c r="J147" i="1"/>
  <c r="K147" i="1"/>
  <c r="L147" i="1"/>
  <c r="M147" i="1"/>
  <c r="I146" i="1"/>
  <c r="I147" i="1"/>
  <c r="I145" i="1"/>
  <c r="H143" i="1"/>
  <c r="H141" i="1"/>
  <c r="M140" i="1"/>
  <c r="L140" i="1"/>
  <c r="K140" i="1"/>
  <c r="J140" i="1"/>
  <c r="I140" i="1"/>
  <c r="H139" i="1"/>
  <c r="H137" i="1"/>
  <c r="M136" i="1"/>
  <c r="L136" i="1"/>
  <c r="K136" i="1"/>
  <c r="J136" i="1"/>
  <c r="I136" i="1"/>
  <c r="H136" i="1" l="1"/>
  <c r="E136" i="1" s="1"/>
  <c r="H128" i="1"/>
  <c r="L144" i="1"/>
  <c r="H147" i="1"/>
  <c r="K144" i="1"/>
  <c r="H140" i="1"/>
  <c r="E140" i="1" s="1"/>
  <c r="H145" i="1"/>
  <c r="M144" i="1"/>
  <c r="J144" i="1"/>
  <c r="H146" i="1"/>
  <c r="I144" i="1"/>
  <c r="I20" i="1"/>
  <c r="J20" i="1"/>
  <c r="K20" i="1"/>
  <c r="L20" i="1"/>
  <c r="I19" i="1"/>
  <c r="J19" i="1"/>
  <c r="K19" i="1"/>
  <c r="L19" i="1"/>
  <c r="M19" i="1"/>
  <c r="H15" i="1"/>
  <c r="H14" i="1" s="1"/>
  <c r="M14" i="1"/>
  <c r="L14" i="1"/>
  <c r="I14" i="1"/>
  <c r="H144" i="1" l="1"/>
  <c r="E14" i="1"/>
  <c r="I58" i="1"/>
  <c r="I54" i="1"/>
  <c r="J127" i="1" l="1"/>
  <c r="L127" i="1"/>
  <c r="M127" i="1"/>
  <c r="K127" i="1" l="1"/>
  <c r="M119" i="1"/>
  <c r="L119" i="1"/>
  <c r="K119" i="1"/>
  <c r="J119" i="1"/>
  <c r="I119" i="1"/>
  <c r="I123" i="1"/>
  <c r="J123" i="1"/>
  <c r="K123" i="1"/>
  <c r="L123" i="1"/>
  <c r="M123" i="1"/>
  <c r="H124" i="1"/>
  <c r="H123" i="1" l="1"/>
  <c r="L64" i="1"/>
  <c r="H60" i="1"/>
  <c r="M10" i="1"/>
  <c r="L10" i="1"/>
  <c r="K10" i="1"/>
  <c r="J10" i="1"/>
  <c r="I10" i="1"/>
  <c r="H129" i="1" l="1"/>
  <c r="M64" i="1" l="1"/>
  <c r="H12" i="1" l="1"/>
  <c r="H11" i="1"/>
  <c r="H8" i="1"/>
  <c r="H9" i="1"/>
  <c r="H7" i="1"/>
  <c r="I6" i="1"/>
  <c r="J6" i="1"/>
  <c r="K6" i="1"/>
  <c r="L6" i="1"/>
  <c r="H6" i="1" l="1"/>
  <c r="H19" i="1"/>
  <c r="H20" i="1"/>
  <c r="H10" i="1"/>
  <c r="E27" i="1"/>
  <c r="H30" i="1" l="1"/>
  <c r="H34" i="1" s="1"/>
  <c r="H29" i="1"/>
  <c r="H28" i="1"/>
  <c r="H32" i="1" s="1"/>
  <c r="H31" i="1" s="1"/>
  <c r="M27" i="1"/>
  <c r="L27" i="1"/>
  <c r="K27" i="1"/>
  <c r="J27" i="1"/>
  <c r="H27" i="1" l="1"/>
  <c r="J112" i="1" l="1"/>
  <c r="K112" i="1"/>
  <c r="L112" i="1"/>
  <c r="M112" i="1"/>
  <c r="I112" i="1"/>
  <c r="J111" i="1"/>
  <c r="K111" i="1"/>
  <c r="L111" i="1"/>
  <c r="M111" i="1"/>
  <c r="I111" i="1"/>
  <c r="J110" i="1"/>
  <c r="K110" i="1"/>
  <c r="L110" i="1"/>
  <c r="M110" i="1"/>
  <c r="I110" i="1"/>
  <c r="H108" i="1"/>
  <c r="H107" i="1"/>
  <c r="H106" i="1"/>
  <c r="M105" i="1"/>
  <c r="L105" i="1"/>
  <c r="K105" i="1"/>
  <c r="J105" i="1"/>
  <c r="I105" i="1"/>
  <c r="I92" i="1"/>
  <c r="J92" i="1"/>
  <c r="H93" i="1"/>
  <c r="H94" i="1"/>
  <c r="H95" i="1"/>
  <c r="I97" i="1"/>
  <c r="J97" i="1"/>
  <c r="K97" i="1"/>
  <c r="L97" i="1"/>
  <c r="M97" i="1"/>
  <c r="I98" i="1"/>
  <c r="J98" i="1"/>
  <c r="K98" i="1"/>
  <c r="L98" i="1"/>
  <c r="M98" i="1"/>
  <c r="I99" i="1"/>
  <c r="J99" i="1"/>
  <c r="K99" i="1"/>
  <c r="L99" i="1"/>
  <c r="M99" i="1"/>
  <c r="K88" i="1"/>
  <c r="H89" i="1"/>
  <c r="H90" i="1"/>
  <c r="H91" i="1"/>
  <c r="J54" i="1"/>
  <c r="L54" i="1"/>
  <c r="M54" i="1"/>
  <c r="H57" i="1"/>
  <c r="H54" i="1" s="1"/>
  <c r="J58" i="1"/>
  <c r="K58" i="1"/>
  <c r="L58" i="1"/>
  <c r="M58" i="1"/>
  <c r="H59" i="1"/>
  <c r="H61" i="1"/>
  <c r="I63" i="1"/>
  <c r="J63" i="1"/>
  <c r="K63" i="1"/>
  <c r="L63" i="1"/>
  <c r="I64" i="1"/>
  <c r="J64" i="1"/>
  <c r="K64" i="1"/>
  <c r="I65" i="1"/>
  <c r="J65" i="1"/>
  <c r="K65" i="1"/>
  <c r="L65" i="1"/>
  <c r="M65" i="1"/>
  <c r="M62" i="1" s="1"/>
  <c r="E54" i="1" l="1"/>
  <c r="E58" i="1"/>
  <c r="H64" i="1"/>
  <c r="H110" i="1"/>
  <c r="L109" i="1"/>
  <c r="K109" i="1"/>
  <c r="J109" i="1"/>
  <c r="H92" i="1"/>
  <c r="H105" i="1"/>
  <c r="M109" i="1"/>
  <c r="H112" i="1"/>
  <c r="I109" i="1"/>
  <c r="H111" i="1"/>
  <c r="H88" i="1"/>
  <c r="H97" i="1"/>
  <c r="H98" i="1"/>
  <c r="L96" i="1"/>
  <c r="K96" i="1"/>
  <c r="J96" i="1"/>
  <c r="H99" i="1"/>
  <c r="M96" i="1"/>
  <c r="I96" i="1"/>
  <c r="J62" i="1"/>
  <c r="I62" i="1"/>
  <c r="H58" i="1"/>
  <c r="H65" i="1"/>
  <c r="L62" i="1"/>
  <c r="K62" i="1"/>
  <c r="H63" i="1"/>
  <c r="H62" i="1" l="1"/>
  <c r="H96" i="1"/>
  <c r="H109" i="1"/>
  <c r="H41" i="1" l="1"/>
  <c r="H43" i="1"/>
  <c r="H42" i="1" l="1"/>
  <c r="H40" i="1" s="1"/>
  <c r="M47" i="1"/>
  <c r="L47" i="1"/>
  <c r="K47" i="1"/>
  <c r="J47" i="1"/>
  <c r="I47" i="1"/>
  <c r="M46" i="1"/>
  <c r="L46" i="1"/>
  <c r="K46" i="1"/>
  <c r="J46" i="1"/>
  <c r="I46" i="1"/>
  <c r="M45" i="1"/>
  <c r="L45" i="1"/>
  <c r="K45" i="1"/>
  <c r="J45" i="1"/>
  <c r="I45" i="1"/>
  <c r="H47" i="1"/>
  <c r="H45" i="1"/>
  <c r="M21" i="1"/>
  <c r="L21" i="1"/>
  <c r="K21" i="1"/>
  <c r="J21" i="1"/>
  <c r="I21" i="1"/>
  <c r="H21" i="1"/>
  <c r="F29" i="2"/>
  <c r="F32" i="2"/>
  <c r="F27" i="2"/>
  <c r="F28" i="2"/>
  <c r="F30" i="2"/>
  <c r="F31" i="2"/>
  <c r="F33" i="2"/>
  <c r="F26" i="2"/>
  <c r="I40" i="1"/>
  <c r="J40" i="1"/>
  <c r="K40" i="1"/>
  <c r="L40" i="1"/>
  <c r="M40" i="1"/>
  <c r="H18" i="1" l="1"/>
  <c r="J18" i="1"/>
  <c r="L44" i="1"/>
  <c r="M44" i="1"/>
  <c r="L18" i="1"/>
  <c r="J44" i="1"/>
  <c r="K18" i="1"/>
  <c r="M18" i="1"/>
  <c r="K44" i="1"/>
  <c r="I18" i="1"/>
  <c r="I44" i="1"/>
  <c r="H46" i="1"/>
  <c r="H44" i="1" s="1"/>
  <c r="I127" i="1"/>
  <c r="H130" i="1"/>
  <c r="H127" i="1" s="1"/>
</calcChain>
</file>

<file path=xl/sharedStrings.xml><?xml version="1.0" encoding="utf-8"?>
<sst xmlns="http://schemas.openxmlformats.org/spreadsheetml/2006/main" count="376" uniqueCount="69">
  <si>
    <t>Внебюджетные средства</t>
  </si>
  <si>
    <t>Средства бюджета городского округа Домодедово</t>
  </si>
  <si>
    <t>Средства бюджета Московской области</t>
  </si>
  <si>
    <t>Всего</t>
  </si>
  <si>
    <t>Итого</t>
  </si>
  <si>
    <t>1.</t>
  </si>
  <si>
    <t>2024 год</t>
  </si>
  <si>
    <t xml:space="preserve"> 2023 год</t>
  </si>
  <si>
    <t xml:space="preserve"> 2022 год</t>
  </si>
  <si>
    <t xml:space="preserve"> 2021 год</t>
  </si>
  <si>
    <t xml:space="preserve"> 2020 год</t>
  </si>
  <si>
    <t>Наименование главного распорядителя средств бюджета городского округа Домодедово</t>
  </si>
  <si>
    <t>Остаток сметной стоимости до ввода в эксплуатацию, 
(тыс. руб.)</t>
  </si>
  <si>
    <t>Финансирование, (тыс. руб.)</t>
  </si>
  <si>
    <t>Источники финансирования</t>
  </si>
  <si>
    <t>Предельная стоимость объекта,         (тыс. руб.)</t>
  </si>
  <si>
    <t>Мощность/прирост мощности объекта (кв.метр, погонный метр, место, койко-место и т.д.)</t>
  </si>
  <si>
    <t>Годы строительства/ реконструкции объектов муниципальной собственности</t>
  </si>
  <si>
    <t xml:space="preserve"> Направление инвестирования, наименование объекта, адрес объекта, сведения о государственной регистрации права собственности</t>
  </si>
  <si>
    <t>№ 
п/п</t>
  </si>
  <si>
    <t xml:space="preserve">Дошкольное образовательное учреждение на 190 мест  по адресу: Московская область, г.Домодедово, ул.Дружбы 
(ПИР и строительство)
</t>
  </si>
  <si>
    <t>2019-2020</t>
  </si>
  <si>
    <t>2.</t>
  </si>
  <si>
    <t>2020 год</t>
  </si>
  <si>
    <t>2021 год</t>
  </si>
  <si>
    <t>2022 год</t>
  </si>
  <si>
    <t>2023 год</t>
  </si>
  <si>
    <t>2024 год</t>
  </si>
  <si>
    <t>145 747,76</t>
  </si>
  <si>
    <t>76 428,7</t>
  </si>
  <si>
    <t>Итого по  мероприятию:</t>
  </si>
  <si>
    <t xml:space="preserve">Администрация городского округа Домодедово </t>
  </si>
  <si>
    <t>Профинансировано на 01.01.2020, (тыс. руб.)</t>
  </si>
  <si>
    <t>3.</t>
  </si>
  <si>
    <t>Средства федерального бюджета</t>
  </si>
  <si>
    <t>Детский сад на 240 мест, по адресу: Московская область, г.о. Домодедово, с. Домодедово</t>
  </si>
  <si>
    <t>Детский сад на 250 мест, по адресу: Московская область, г.о. Домодедово, с. Домодедово</t>
  </si>
  <si>
    <t xml:space="preserve">Общеобразовательная школа на 950 мест  по адресу: Московская область, г.о. Домодедово, с. Домодедово
</t>
  </si>
  <si>
    <t>Общеобразовательная школа на 275 мест, г. Домодедово, микрорайон Северный, ул. Советская, д.32 (ПИР и строительство)</t>
  </si>
  <si>
    <t xml:space="preserve">Адресный перечень объектов муниципальной собственности, финансирование которых предусмотрено мероприятием Р2.01  «Предоставление субсидии бюджетам муниципальных образований Московской области на 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образования» Подпрограммы 3 «Строительство (реконструкция) объектов образования» </t>
  </si>
  <si>
    <t>Адресный перечень объектов муниципальной собственности, финансирование которых предусмотрено мероприятием Е 1.02 «Капитальные вложения в объекты общего образования» подпрограммы 3 «Строительство (реконструкция) объектов образования»</t>
  </si>
  <si>
    <t>Адресный перечень объектов муниципальной собственности, финансирование которых предусмотрено мероприятием 05 «Организация строительства (реконструкции) объектов дошкольного образования за счет внебюджетных источников» подпрограммы 3 «Строительство (реконструкция) объектов образования»</t>
  </si>
  <si>
    <t>Адресный перечень объектов муниципальной собственности, финансирование которых предусмотрено мероприятием 06 «Организация строительства (реконструкции) объектов общего образования за счет внебюджетных источников» подпрограммы 3 «Строительство (реконструкция) объектов образования»</t>
  </si>
  <si>
    <t>2024-2025</t>
  </si>
  <si>
    <t>2022-2024</t>
  </si>
  <si>
    <t>2023-2024</t>
  </si>
  <si>
    <t>Строительство физкультурно - оздоровительного комплекса с крытым катком по адресу: Московская область, г. Домодедово, мкр. Северный, ул. 1-я Коммунистическая</t>
  </si>
  <si>
    <t>Строительство физкультурно - оздоровительного комплекса с крытым катком по адресу: Московская область, г. Домодедово, мкр. Северный, ул. 1-я Коммунистическая (ПИР)</t>
  </si>
  <si>
    <t>Строительство крытого футбольного манежа по адресу: Московская область, г. Домодедово, мкр. Северный, ул. 1-я Коммунистическая</t>
  </si>
  <si>
    <t>Строительство крытого футбольного манежа по адресу: Московская область, г. Домодедово, мкр. Северный, ул. 1-я Коммунистическая (ПИР)</t>
  </si>
  <si>
    <t>Адресный перечень объектов муниципальной собственности, финансирование которых предусмотрено мероприятием  P05.6 «Создание и модернизация объектов спортивной инфраструктуры муниципальной собственности для занятий физической культурой и спортом» подпрограммы 5  "Строительство (реконструкция) объектов физической культуры и спорта" </t>
  </si>
  <si>
    <t>Детский сад на 95 мест по адресу: г.о Домодедово, д. Красное  (ПИР и строительство)</t>
  </si>
  <si>
    <t>Адресный перечень объектов муниципальной собственности, финансирование которых предусмотрено мероприятием   01.02 «Строительство (реконструкция) объектов физической культуры и спорта за счет средств бюджетов муниципальных образований Московской области » </t>
  </si>
  <si>
    <t xml:space="preserve">Детский сад на 240 мест по адресу: 
г. Домодедово, мкр. Южный (корректировка проекта и строительство)
</t>
  </si>
  <si>
    <t>43 чел/см</t>
  </si>
  <si>
    <t>60 чел/см</t>
  </si>
  <si>
    <t>2021-2024</t>
  </si>
  <si>
    <t>2022-2023</t>
  </si>
  <si>
    <t xml:space="preserve">Адресный перечень объектов муниципальной собственности, финансирование которых предусмотрено мероприятием 01.01 «Проектирование и строительство дошкольных образовательных организаций» Подпрограммы 3 «Строительство (реконструкция) объектов образования» </t>
  </si>
  <si>
    <t>Адресный перечень объектов муниципальной собственности, финансирование которых предусмотрено мероприятием  02.02. "Строительство (реконструкция) объектов общего образования за счет средств бюджетов муниципальных образований Московской области»  подпрограммы 3 «Строительство (реконструкция) объектов образования»</t>
  </si>
  <si>
    <t>Детский сад на 250 мест по адресу: г. Домодедово, мкр. Западный, ул.Текстильщиков (ПИР и строительство)</t>
  </si>
  <si>
    <t>2025-2026</t>
  </si>
  <si>
    <t>Адресный перечень объектов муниципальной собственности, финансирование которых предусмотрено мероприятием   01.05 «Создание и модернизация объектов спортивной инфраструктуры муниципальной собственности для занятий физической культурой и спортом за счет средств местного бюджета » </t>
  </si>
  <si>
    <t>Адресный перечень объектов муниципальной собственности, финансирование которых предусмотрено мероприятием 2.11 «Капитальные вложения в объекты общего образования» подпрограммы 3 «Строительство (реконструкция) объектов образования»</t>
  </si>
  <si>
    <t>Строительство блока школы на 825 мест г.о. Домодедово (этап №2 общеобразовательной школы на 1100 мест) (ПИР )</t>
  </si>
  <si>
    <t>Общеобразовательная школа на 550 мест по адресу: Московской области, г.о. Домодедово, мкр. Барыбино, ул. Макаренко (ПИР)</t>
  </si>
  <si>
    <t>Общеобразовательная школа на 550 мест по адресу: Московской области, г.о. Домодедово, мкр. Барыбино, ул. Макаренко ( строительство)</t>
  </si>
  <si>
    <t>Строительство блока школы на 825 мест г.о. Домодедово (этап №2 общеобразовательной школы на 1100 мест) ( строительство)</t>
  </si>
  <si>
    <t>Приложение №3 к постановлению Администрации городского округа Домодедово от 02.06.2022  № 1546   Приложение № 5 к муниципальной программе городского округа Домодедово «Строительство объектов социальной инфраструктуры» Утвержденной постановлением Администрации городcкого округа Домодедово № 2299 от 31.10.2019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</si>
</sst>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\ _₽"/>
    <numFmt numFmtId="165" formatCode="_(&quot;$&quot;* #,##0.00_);_(&quot;$&quot;* \(#,##0.00\);_(&quot;$&quot;* &quot;-&quot;??_);_(@_)"/>
  </numFmts>
  <fonts count="12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/>
    <xf numFmtId="0" fontId="0" fillId="0" borderId="0" xfId="0" applyAlignment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0" fillId="0" borderId="0" xfId="0" applyFill="1"/>
    <xf numFmtId="164" fontId="3" fillId="2" borderId="1" xfId="0" applyNumberFormat="1" applyFont="1" applyFill="1" applyBorder="1" applyAlignment="1">
      <alignment horizontal="center" vertical="center" wrapText="1"/>
    </xf>
    <xf numFmtId="4" fontId="3" fillId="2" borderId="1" xfId="2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top" wrapText="1"/>
    </xf>
    <xf numFmtId="4" fontId="8" fillId="2" borderId="0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9" fillId="2" borderId="1" xfId="0" applyFont="1" applyFill="1" applyBorder="1"/>
    <xf numFmtId="0" fontId="4" fillId="2" borderId="2" xfId="0" applyFont="1" applyFill="1" applyBorder="1" applyAlignment="1">
      <alignment vertical="top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top" wrapText="1"/>
    </xf>
    <xf numFmtId="4" fontId="8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8" fillId="2" borderId="1" xfId="0" applyFont="1" applyFill="1" applyBorder="1" applyAlignment="1">
      <alignment vertical="top" wrapText="1"/>
    </xf>
    <xf numFmtId="0" fontId="0" fillId="2" borderId="0" xfId="0" applyFill="1" applyBorder="1"/>
    <xf numFmtId="0" fontId="3" fillId="2" borderId="3" xfId="0" applyFont="1" applyFill="1" applyBorder="1" applyAlignment="1">
      <alignment vertical="top" wrapText="1"/>
    </xf>
    <xf numFmtId="0" fontId="0" fillId="2" borderId="0" xfId="0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164" fontId="3" fillId="2" borderId="0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/>
    <xf numFmtId="0" fontId="0" fillId="2" borderId="0" xfId="0" applyFill="1"/>
    <xf numFmtId="0" fontId="3" fillId="2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/>
    <xf numFmtId="164" fontId="4" fillId="2" borderId="1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4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4" fontId="3" fillId="2" borderId="6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top" wrapText="1"/>
    </xf>
    <xf numFmtId="165" fontId="3" fillId="2" borderId="6" xfId="1" applyFont="1" applyFill="1" applyBorder="1" applyAlignment="1">
      <alignment horizontal="center" vertical="top" wrapText="1"/>
    </xf>
    <xf numFmtId="165" fontId="3" fillId="2" borderId="4" xfId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/>
    </xf>
    <xf numFmtId="0" fontId="0" fillId="2" borderId="5" xfId="0" applyFill="1" applyBorder="1" applyAlignment="1">
      <alignment horizontal="center" vertical="top"/>
    </xf>
    <xf numFmtId="0" fontId="0" fillId="2" borderId="4" xfId="0" applyFill="1" applyBorder="1" applyAlignment="1">
      <alignment horizontal="center" vertical="top"/>
    </xf>
    <xf numFmtId="0" fontId="9" fillId="2" borderId="5" xfId="0" applyFont="1" applyFill="1" applyBorder="1" applyAlignment="1">
      <alignment vertical="top" wrapText="1"/>
    </xf>
    <xf numFmtId="0" fontId="9" fillId="2" borderId="4" xfId="0" applyFont="1" applyFill="1" applyBorder="1" applyAlignment="1">
      <alignment vertical="top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top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9" fillId="2" borderId="5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" fontId="11" fillId="2" borderId="0" xfId="0" applyNumberFormat="1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left"/>
    </xf>
  </cellXfs>
  <cellStyles count="3">
    <cellStyle name="Денежный" xfId="1" builtinId="4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4"/>
  <sheetViews>
    <sheetView tabSelected="1" view="pageBreakPreview" zoomScale="115" zoomScaleNormal="100" zoomScaleSheetLayoutView="115" workbookViewId="0">
      <selection activeCell="M1" sqref="M1:O1"/>
    </sheetView>
  </sheetViews>
  <sheetFormatPr defaultColWidth="8.85546875" defaultRowHeight="12.75" x14ac:dyDescent="0.2"/>
  <cols>
    <col min="1" max="1" width="5.42578125" style="12" customWidth="1"/>
    <col min="2" max="2" width="25.85546875" style="12" customWidth="1"/>
    <col min="3" max="3" width="15.28515625" style="12" customWidth="1"/>
    <col min="4" max="4" width="15" style="12" customWidth="1"/>
    <col min="5" max="5" width="16.85546875" style="12" customWidth="1"/>
    <col min="6" max="6" width="13.85546875" style="12" customWidth="1"/>
    <col min="7" max="7" width="21.28515625" style="12" customWidth="1"/>
    <col min="8" max="8" width="14.42578125" style="12" customWidth="1"/>
    <col min="9" max="9" width="13.7109375" style="12" customWidth="1"/>
    <col min="10" max="10" width="12.28515625" style="12" customWidth="1"/>
    <col min="11" max="11" width="13.5703125" style="12" customWidth="1"/>
    <col min="12" max="12" width="13.85546875" style="12" customWidth="1"/>
    <col min="13" max="13" width="14.140625" style="12" customWidth="1"/>
    <col min="14" max="14" width="15.7109375" style="12" customWidth="1"/>
    <col min="15" max="15" width="19.85546875" style="12" customWidth="1"/>
    <col min="16" max="16384" width="8.85546875" style="12"/>
  </cols>
  <sheetData>
    <row r="1" spans="1:15" ht="73.5" customHeight="1" x14ac:dyDescent="0.2">
      <c r="A1" s="15"/>
      <c r="B1" s="16"/>
      <c r="C1" s="17"/>
      <c r="D1" s="17"/>
      <c r="E1" s="17"/>
      <c r="F1" s="17"/>
      <c r="G1" s="18"/>
      <c r="H1" s="19"/>
      <c r="I1" s="19"/>
      <c r="J1" s="19"/>
      <c r="K1" s="19"/>
      <c r="L1" s="19"/>
      <c r="M1" s="104" t="s">
        <v>68</v>
      </c>
      <c r="N1" s="105"/>
      <c r="O1" s="105"/>
    </row>
    <row r="2" spans="1:15" ht="42.75" customHeight="1" x14ac:dyDescent="0.2">
      <c r="A2" s="80" t="s">
        <v>58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1"/>
    </row>
    <row r="3" spans="1:15" ht="55.5" customHeight="1" x14ac:dyDescent="0.2">
      <c r="A3" s="67" t="s">
        <v>19</v>
      </c>
      <c r="B3" s="67" t="s">
        <v>18</v>
      </c>
      <c r="C3" s="67" t="s">
        <v>17</v>
      </c>
      <c r="D3" s="67" t="s">
        <v>16</v>
      </c>
      <c r="E3" s="67" t="s">
        <v>15</v>
      </c>
      <c r="F3" s="67" t="s">
        <v>32</v>
      </c>
      <c r="G3" s="83" t="s">
        <v>14</v>
      </c>
      <c r="H3" s="85" t="s">
        <v>13</v>
      </c>
      <c r="I3" s="86"/>
      <c r="J3" s="86"/>
      <c r="K3" s="86"/>
      <c r="L3" s="86"/>
      <c r="M3" s="87"/>
      <c r="N3" s="67" t="s">
        <v>12</v>
      </c>
      <c r="O3" s="67" t="s">
        <v>11</v>
      </c>
    </row>
    <row r="4" spans="1:15" ht="52.5" customHeight="1" x14ac:dyDescent="0.2">
      <c r="A4" s="82"/>
      <c r="B4" s="82"/>
      <c r="C4" s="82"/>
      <c r="D4" s="82"/>
      <c r="E4" s="82"/>
      <c r="F4" s="82"/>
      <c r="G4" s="84"/>
      <c r="H4" s="51" t="s">
        <v>3</v>
      </c>
      <c r="I4" s="21" t="s">
        <v>10</v>
      </c>
      <c r="J4" s="21" t="s">
        <v>9</v>
      </c>
      <c r="K4" s="21" t="s">
        <v>8</v>
      </c>
      <c r="L4" s="21" t="s">
        <v>7</v>
      </c>
      <c r="M4" s="21" t="s">
        <v>6</v>
      </c>
      <c r="N4" s="88"/>
      <c r="O4" s="82"/>
    </row>
    <row r="5" spans="1:15" ht="21" customHeight="1" x14ac:dyDescent="0.2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50">
        <v>8</v>
      </c>
      <c r="I5" s="52">
        <v>9</v>
      </c>
      <c r="J5" s="52">
        <v>10</v>
      </c>
      <c r="K5" s="52">
        <v>11</v>
      </c>
      <c r="L5" s="52">
        <v>12</v>
      </c>
      <c r="M5" s="52">
        <v>13</v>
      </c>
      <c r="N5" s="22">
        <v>14</v>
      </c>
      <c r="O5" s="22">
        <v>15</v>
      </c>
    </row>
    <row r="6" spans="1:15" ht="22.5" customHeight="1" x14ac:dyDescent="0.2">
      <c r="A6" s="67" t="s">
        <v>5</v>
      </c>
      <c r="B6" s="69" t="s">
        <v>53</v>
      </c>
      <c r="C6" s="71" t="s">
        <v>43</v>
      </c>
      <c r="D6" s="71">
        <v>240</v>
      </c>
      <c r="E6" s="74">
        <v>346954</v>
      </c>
      <c r="F6" s="71">
        <v>0</v>
      </c>
      <c r="G6" s="25" t="s">
        <v>4</v>
      </c>
      <c r="H6" s="13">
        <f>SUM(H7:H9)</f>
        <v>50000</v>
      </c>
      <c r="I6" s="13">
        <f t="shared" ref="I6:L6" si="0">SUM(I7:I9)</f>
        <v>0</v>
      </c>
      <c r="J6" s="13">
        <f t="shared" si="0"/>
        <v>0</v>
      </c>
      <c r="K6" s="13">
        <f t="shared" si="0"/>
        <v>0</v>
      </c>
      <c r="L6" s="13">
        <f t="shared" si="0"/>
        <v>0</v>
      </c>
      <c r="M6" s="13">
        <f>SUM(M7:M9)</f>
        <v>50000</v>
      </c>
      <c r="N6" s="13">
        <f>SUM(N7:N8)</f>
        <v>296954</v>
      </c>
      <c r="O6" s="26"/>
    </row>
    <row r="7" spans="1:15" ht="29.25" customHeight="1" x14ac:dyDescent="0.2">
      <c r="A7" s="68"/>
      <c r="B7" s="70"/>
      <c r="C7" s="94"/>
      <c r="D7" s="94"/>
      <c r="E7" s="75"/>
      <c r="F7" s="94"/>
      <c r="G7" s="27" t="s">
        <v>2</v>
      </c>
      <c r="H7" s="13">
        <f>SUM(I7:M7)</f>
        <v>47500</v>
      </c>
      <c r="I7" s="13">
        <v>0</v>
      </c>
      <c r="J7" s="13">
        <v>0</v>
      </c>
      <c r="K7" s="13">
        <v>0</v>
      </c>
      <c r="L7" s="13">
        <v>0</v>
      </c>
      <c r="M7" s="13">
        <v>47500</v>
      </c>
      <c r="N7" s="13">
        <v>282106.3</v>
      </c>
      <c r="O7" s="97" t="s">
        <v>31</v>
      </c>
    </row>
    <row r="8" spans="1:15" ht="39" customHeight="1" x14ac:dyDescent="0.2">
      <c r="A8" s="68"/>
      <c r="B8" s="70"/>
      <c r="C8" s="94"/>
      <c r="D8" s="94"/>
      <c r="E8" s="75"/>
      <c r="F8" s="94"/>
      <c r="G8" s="27" t="s">
        <v>1</v>
      </c>
      <c r="H8" s="13">
        <f t="shared" ref="H8:H9" si="1">SUM(I8:M8)</f>
        <v>2500</v>
      </c>
      <c r="I8" s="13">
        <v>0</v>
      </c>
      <c r="J8" s="13">
        <v>0</v>
      </c>
      <c r="K8" s="13">
        <v>0</v>
      </c>
      <c r="L8" s="13">
        <v>0</v>
      </c>
      <c r="M8" s="13">
        <v>2500</v>
      </c>
      <c r="N8" s="13">
        <v>14847.7</v>
      </c>
      <c r="O8" s="95"/>
    </row>
    <row r="9" spans="1:15" ht="18" customHeight="1" x14ac:dyDescent="0.2">
      <c r="A9" s="82"/>
      <c r="B9" s="98"/>
      <c r="C9" s="95"/>
      <c r="D9" s="95"/>
      <c r="E9" s="96"/>
      <c r="F9" s="95"/>
      <c r="G9" s="27" t="s">
        <v>0</v>
      </c>
      <c r="H9" s="13">
        <f t="shared" si="1"/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6"/>
    </row>
    <row r="10" spans="1:15" ht="17.25" customHeight="1" x14ac:dyDescent="0.2">
      <c r="A10" s="89" t="s">
        <v>22</v>
      </c>
      <c r="B10" s="69" t="s">
        <v>60</v>
      </c>
      <c r="C10" s="71" t="s">
        <v>61</v>
      </c>
      <c r="D10" s="71">
        <v>250</v>
      </c>
      <c r="E10" s="74">
        <v>508944.48</v>
      </c>
      <c r="F10" s="71">
        <v>0</v>
      </c>
      <c r="G10" s="25" t="s">
        <v>4</v>
      </c>
      <c r="H10" s="28">
        <f>SUM(H11:H13)</f>
        <v>0</v>
      </c>
      <c r="I10" s="28">
        <f t="shared" ref="I10:M10" si="2">SUM(I11:I13)</f>
        <v>0</v>
      </c>
      <c r="J10" s="28">
        <f t="shared" si="2"/>
        <v>0</v>
      </c>
      <c r="K10" s="28">
        <f t="shared" si="2"/>
        <v>0</v>
      </c>
      <c r="L10" s="28">
        <f t="shared" si="2"/>
        <v>0</v>
      </c>
      <c r="M10" s="28">
        <f t="shared" si="2"/>
        <v>0</v>
      </c>
      <c r="N10" s="13">
        <f>SUM(N11:N12)</f>
        <v>508944.48</v>
      </c>
      <c r="O10" s="26"/>
    </row>
    <row r="11" spans="1:15" ht="27.75" customHeight="1" x14ac:dyDescent="0.2">
      <c r="A11" s="90"/>
      <c r="B11" s="92"/>
      <c r="C11" s="94"/>
      <c r="D11" s="94"/>
      <c r="E11" s="75"/>
      <c r="F11" s="94"/>
      <c r="G11" s="27" t="s">
        <v>2</v>
      </c>
      <c r="H11" s="28">
        <f>SUM(I11:M11)</f>
        <v>0</v>
      </c>
      <c r="I11" s="28">
        <v>0</v>
      </c>
      <c r="J11" s="28">
        <v>0</v>
      </c>
      <c r="K11" s="28">
        <v>0</v>
      </c>
      <c r="L11" s="28">
        <v>0</v>
      </c>
      <c r="M11" s="13">
        <v>0</v>
      </c>
      <c r="N11" s="13">
        <v>333867.58</v>
      </c>
      <c r="O11" s="97" t="s">
        <v>31</v>
      </c>
    </row>
    <row r="12" spans="1:15" ht="38.25" x14ac:dyDescent="0.2">
      <c r="A12" s="90"/>
      <c r="B12" s="92"/>
      <c r="C12" s="94"/>
      <c r="D12" s="94"/>
      <c r="E12" s="75"/>
      <c r="F12" s="94"/>
      <c r="G12" s="27" t="s">
        <v>1</v>
      </c>
      <c r="H12" s="28">
        <f>SUM(I12:M12)</f>
        <v>0</v>
      </c>
      <c r="I12" s="28">
        <v>0</v>
      </c>
      <c r="J12" s="28">
        <v>0</v>
      </c>
      <c r="K12" s="28">
        <v>0</v>
      </c>
      <c r="L12" s="28">
        <v>0</v>
      </c>
      <c r="M12" s="13">
        <v>0</v>
      </c>
      <c r="N12" s="13">
        <v>175076.9</v>
      </c>
      <c r="O12" s="95"/>
    </row>
    <row r="13" spans="1:15" ht="19.5" customHeight="1" x14ac:dyDescent="0.2">
      <c r="A13" s="91"/>
      <c r="B13" s="93"/>
      <c r="C13" s="95"/>
      <c r="D13" s="95"/>
      <c r="E13" s="96"/>
      <c r="F13" s="95"/>
      <c r="G13" s="29" t="s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6"/>
    </row>
    <row r="14" spans="1:15" ht="17.25" customHeight="1" x14ac:dyDescent="0.2">
      <c r="A14" s="89" t="s">
        <v>33</v>
      </c>
      <c r="B14" s="69" t="s">
        <v>51</v>
      </c>
      <c r="C14" s="71" t="s">
        <v>57</v>
      </c>
      <c r="D14" s="71">
        <v>95</v>
      </c>
      <c r="E14" s="74">
        <f>SUM(H14)</f>
        <v>153700.93</v>
      </c>
      <c r="F14" s="71">
        <v>0</v>
      </c>
      <c r="G14" s="25" t="s">
        <v>4</v>
      </c>
      <c r="H14" s="28">
        <f>SUM(H15:H17)</f>
        <v>153700.93</v>
      </c>
      <c r="I14" s="28">
        <f t="shared" ref="I14:M14" si="3">SUM(I15:I17)</f>
        <v>0</v>
      </c>
      <c r="J14" s="28">
        <v>27690</v>
      </c>
      <c r="K14" s="28">
        <f>SUM(K15:K17)</f>
        <v>26010.93</v>
      </c>
      <c r="L14" s="28">
        <f t="shared" si="3"/>
        <v>100000</v>
      </c>
      <c r="M14" s="28">
        <f t="shared" si="3"/>
        <v>0</v>
      </c>
      <c r="N14" s="13">
        <v>0</v>
      </c>
      <c r="O14" s="26"/>
    </row>
    <row r="15" spans="1:15" ht="27.75" customHeight="1" x14ac:dyDescent="0.2">
      <c r="A15" s="90"/>
      <c r="B15" s="92"/>
      <c r="C15" s="94"/>
      <c r="D15" s="94"/>
      <c r="E15" s="75"/>
      <c r="F15" s="94"/>
      <c r="G15" s="27" t="s">
        <v>2</v>
      </c>
      <c r="H15" s="28">
        <f>SUM(I15:M15)</f>
        <v>0</v>
      </c>
      <c r="I15" s="28">
        <v>0</v>
      </c>
      <c r="J15" s="28">
        <v>0</v>
      </c>
      <c r="K15" s="28">
        <v>0</v>
      </c>
      <c r="L15" s="28">
        <v>0</v>
      </c>
      <c r="M15" s="13">
        <v>0</v>
      </c>
      <c r="N15" s="13">
        <v>0</v>
      </c>
      <c r="O15" s="97" t="s">
        <v>31</v>
      </c>
    </row>
    <row r="16" spans="1:15" ht="38.25" x14ac:dyDescent="0.2">
      <c r="A16" s="90"/>
      <c r="B16" s="92"/>
      <c r="C16" s="94"/>
      <c r="D16" s="94"/>
      <c r="E16" s="75"/>
      <c r="F16" s="94"/>
      <c r="G16" s="27" t="s">
        <v>1</v>
      </c>
      <c r="H16" s="28">
        <f>SUM(I16:M16)</f>
        <v>153700.93</v>
      </c>
      <c r="I16" s="28">
        <v>0</v>
      </c>
      <c r="J16" s="28">
        <v>27690</v>
      </c>
      <c r="K16" s="28">
        <v>26010.93</v>
      </c>
      <c r="L16" s="28">
        <v>100000</v>
      </c>
      <c r="M16" s="13">
        <v>0</v>
      </c>
      <c r="N16" s="13">
        <v>0</v>
      </c>
      <c r="O16" s="95"/>
    </row>
    <row r="17" spans="1:15" ht="29.25" customHeight="1" x14ac:dyDescent="0.2">
      <c r="A17" s="91"/>
      <c r="B17" s="93"/>
      <c r="C17" s="95"/>
      <c r="D17" s="95"/>
      <c r="E17" s="96"/>
      <c r="F17" s="95"/>
      <c r="G17" s="29" t="s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6"/>
    </row>
    <row r="18" spans="1:15" ht="29.25" customHeight="1" x14ac:dyDescent="0.2">
      <c r="A18" s="30"/>
      <c r="B18" s="64" t="s">
        <v>30</v>
      </c>
      <c r="C18" s="31"/>
      <c r="D18" s="31"/>
      <c r="E18" s="31"/>
      <c r="F18" s="31"/>
      <c r="G18" s="32" t="s">
        <v>4</v>
      </c>
      <c r="H18" s="33">
        <f>SUM(H19:H21)</f>
        <v>203700.93</v>
      </c>
      <c r="I18" s="33">
        <f t="shared" ref="I18:M18" si="4">SUM(I19:I21)</f>
        <v>0</v>
      </c>
      <c r="J18" s="33">
        <f t="shared" si="4"/>
        <v>27690</v>
      </c>
      <c r="K18" s="33">
        <f t="shared" si="4"/>
        <v>26010.93</v>
      </c>
      <c r="L18" s="33">
        <f t="shared" si="4"/>
        <v>100000</v>
      </c>
      <c r="M18" s="33">
        <f t="shared" si="4"/>
        <v>50000</v>
      </c>
      <c r="N18" s="34"/>
      <c r="O18" s="35"/>
    </row>
    <row r="19" spans="1:15" ht="41.25" customHeight="1" x14ac:dyDescent="0.2">
      <c r="A19" s="30"/>
      <c r="B19" s="65"/>
      <c r="C19" s="31"/>
      <c r="D19" s="31"/>
      <c r="E19" s="31"/>
      <c r="F19" s="31"/>
      <c r="G19" s="32" t="s">
        <v>2</v>
      </c>
      <c r="H19" s="33">
        <f t="shared" ref="H19:L19" si="5">SUM(H7+H11)+H15</f>
        <v>47500</v>
      </c>
      <c r="I19" s="33">
        <f t="shared" si="5"/>
        <v>0</v>
      </c>
      <c r="J19" s="33">
        <f t="shared" si="5"/>
        <v>0</v>
      </c>
      <c r="K19" s="33">
        <f t="shared" si="5"/>
        <v>0</v>
      </c>
      <c r="L19" s="33">
        <f t="shared" si="5"/>
        <v>0</v>
      </c>
      <c r="M19" s="33">
        <f>SUM(M7+M11)+M15</f>
        <v>47500</v>
      </c>
      <c r="N19" s="34"/>
      <c r="O19" s="35"/>
    </row>
    <row r="20" spans="1:15" ht="45" customHeight="1" x14ac:dyDescent="0.2">
      <c r="A20" s="30"/>
      <c r="B20" s="65"/>
      <c r="C20" s="31"/>
      <c r="D20" s="31"/>
      <c r="E20" s="31"/>
      <c r="F20" s="31"/>
      <c r="G20" s="32" t="s">
        <v>1</v>
      </c>
      <c r="H20" s="33">
        <f t="shared" ref="H20:L20" si="6">SUM(H12+H8+H16)</f>
        <v>156200.93</v>
      </c>
      <c r="I20" s="33">
        <f t="shared" si="6"/>
        <v>0</v>
      </c>
      <c r="J20" s="33">
        <f t="shared" si="6"/>
        <v>27690</v>
      </c>
      <c r="K20" s="33">
        <f t="shared" si="6"/>
        <v>26010.93</v>
      </c>
      <c r="L20" s="33">
        <f t="shared" si="6"/>
        <v>100000</v>
      </c>
      <c r="M20" s="33">
        <f>SUM(M12+M8+M16)</f>
        <v>2500</v>
      </c>
      <c r="N20" s="34"/>
      <c r="O20" s="35"/>
    </row>
    <row r="21" spans="1:15" ht="28.5" x14ac:dyDescent="0.2">
      <c r="A21" s="34"/>
      <c r="B21" s="66"/>
      <c r="C21" s="31"/>
      <c r="D21" s="31"/>
      <c r="E21" s="31"/>
      <c r="F21" s="31"/>
      <c r="G21" s="36" t="s">
        <v>0</v>
      </c>
      <c r="H21" s="33">
        <f>SUM(H13+H9)</f>
        <v>0</v>
      </c>
      <c r="I21" s="33">
        <f t="shared" ref="I21:M21" si="7">SUM(I13+I9)</f>
        <v>0</v>
      </c>
      <c r="J21" s="33">
        <f t="shared" si="7"/>
        <v>0</v>
      </c>
      <c r="K21" s="33">
        <f t="shared" si="7"/>
        <v>0</v>
      </c>
      <c r="L21" s="33">
        <f t="shared" si="7"/>
        <v>0</v>
      </c>
      <c r="M21" s="33">
        <f t="shared" si="7"/>
        <v>0</v>
      </c>
      <c r="N21" s="34"/>
      <c r="O21" s="35"/>
    </row>
    <row r="22" spans="1:15" ht="30" customHeight="1" x14ac:dyDescent="0.2">
      <c r="A22" s="15"/>
      <c r="B22" s="16"/>
      <c r="C22" s="17"/>
      <c r="D22" s="17"/>
      <c r="E22" s="17"/>
      <c r="F22" s="17"/>
      <c r="G22" s="18"/>
      <c r="H22" s="19"/>
      <c r="I22" s="19"/>
      <c r="J22" s="19"/>
      <c r="K22" s="19"/>
      <c r="L22" s="19"/>
      <c r="M22" s="19"/>
      <c r="N22" s="15"/>
      <c r="O22" s="37"/>
    </row>
    <row r="23" spans="1:15" ht="45.75" customHeight="1" x14ac:dyDescent="0.2">
      <c r="A23" s="80" t="s">
        <v>59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1"/>
    </row>
    <row r="24" spans="1:15" ht="15" x14ac:dyDescent="0.2">
      <c r="A24" s="67" t="s">
        <v>19</v>
      </c>
      <c r="B24" s="67" t="s">
        <v>18</v>
      </c>
      <c r="C24" s="67" t="s">
        <v>17</v>
      </c>
      <c r="D24" s="67" t="s">
        <v>16</v>
      </c>
      <c r="E24" s="67" t="s">
        <v>15</v>
      </c>
      <c r="F24" s="67" t="s">
        <v>32</v>
      </c>
      <c r="G24" s="83" t="s">
        <v>14</v>
      </c>
      <c r="H24" s="85" t="s">
        <v>13</v>
      </c>
      <c r="I24" s="86"/>
      <c r="J24" s="86"/>
      <c r="K24" s="86"/>
      <c r="L24" s="86"/>
      <c r="M24" s="87"/>
      <c r="N24" s="67" t="s">
        <v>12</v>
      </c>
      <c r="O24" s="67" t="s">
        <v>11</v>
      </c>
    </row>
    <row r="25" spans="1:15" ht="94.5" customHeight="1" x14ac:dyDescent="0.2">
      <c r="A25" s="82"/>
      <c r="B25" s="82"/>
      <c r="C25" s="82"/>
      <c r="D25" s="82"/>
      <c r="E25" s="82"/>
      <c r="F25" s="82"/>
      <c r="G25" s="84"/>
      <c r="H25" s="51" t="s">
        <v>3</v>
      </c>
      <c r="I25" s="21" t="s">
        <v>10</v>
      </c>
      <c r="J25" s="21" t="s">
        <v>9</v>
      </c>
      <c r="K25" s="21" t="s">
        <v>8</v>
      </c>
      <c r="L25" s="21" t="s">
        <v>7</v>
      </c>
      <c r="M25" s="21" t="s">
        <v>6</v>
      </c>
      <c r="N25" s="88"/>
      <c r="O25" s="82"/>
    </row>
    <row r="26" spans="1:15" ht="15" x14ac:dyDescent="0.2">
      <c r="A26" s="22">
        <v>1</v>
      </c>
      <c r="B26" s="22">
        <v>2</v>
      </c>
      <c r="C26" s="22">
        <v>3</v>
      </c>
      <c r="D26" s="22">
        <v>4</v>
      </c>
      <c r="E26" s="22">
        <v>5</v>
      </c>
      <c r="F26" s="22">
        <v>6</v>
      </c>
      <c r="G26" s="22">
        <v>7</v>
      </c>
      <c r="H26" s="50">
        <v>8</v>
      </c>
      <c r="I26" s="52">
        <v>9</v>
      </c>
      <c r="J26" s="52">
        <v>10</v>
      </c>
      <c r="K26" s="52">
        <v>11</v>
      </c>
      <c r="L26" s="52">
        <v>12</v>
      </c>
      <c r="M26" s="52">
        <v>13</v>
      </c>
      <c r="N26" s="22">
        <v>14</v>
      </c>
      <c r="O26" s="22">
        <v>15</v>
      </c>
    </row>
    <row r="27" spans="1:15" ht="18.75" customHeight="1" x14ac:dyDescent="0.2">
      <c r="A27" s="67" t="s">
        <v>5</v>
      </c>
      <c r="B27" s="69" t="s">
        <v>38</v>
      </c>
      <c r="C27" s="71">
        <v>2019</v>
      </c>
      <c r="D27" s="71">
        <v>275</v>
      </c>
      <c r="E27" s="99">
        <f>457770.47+14288</f>
        <v>472058.47</v>
      </c>
      <c r="F27" s="99">
        <v>457770.47</v>
      </c>
      <c r="G27" s="25" t="s">
        <v>4</v>
      </c>
      <c r="H27" s="13">
        <f t="shared" ref="H27:M27" si="8">SUM(H28:H30)</f>
        <v>18088</v>
      </c>
      <c r="I27" s="13">
        <v>18088</v>
      </c>
      <c r="J27" s="13">
        <f t="shared" si="8"/>
        <v>0</v>
      </c>
      <c r="K27" s="13">
        <f t="shared" si="8"/>
        <v>0</v>
      </c>
      <c r="L27" s="13">
        <f t="shared" si="8"/>
        <v>0</v>
      </c>
      <c r="M27" s="13">
        <f t="shared" si="8"/>
        <v>0</v>
      </c>
      <c r="N27" s="38"/>
      <c r="O27" s="26"/>
    </row>
    <row r="28" spans="1:15" ht="29.25" customHeight="1" x14ac:dyDescent="0.2">
      <c r="A28" s="68"/>
      <c r="B28" s="70"/>
      <c r="C28" s="94"/>
      <c r="D28" s="94"/>
      <c r="E28" s="100"/>
      <c r="F28" s="100"/>
      <c r="G28" s="27" t="s">
        <v>2</v>
      </c>
      <c r="H28" s="13">
        <f>SUM(I28:M28)</f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38"/>
      <c r="O28" s="97" t="s">
        <v>31</v>
      </c>
    </row>
    <row r="29" spans="1:15" ht="36.75" customHeight="1" x14ac:dyDescent="0.2">
      <c r="A29" s="68"/>
      <c r="B29" s="70"/>
      <c r="C29" s="94"/>
      <c r="D29" s="94"/>
      <c r="E29" s="100"/>
      <c r="F29" s="100"/>
      <c r="G29" s="27" t="s">
        <v>1</v>
      </c>
      <c r="H29" s="13">
        <f>SUM(I29:M29)</f>
        <v>18088</v>
      </c>
      <c r="I29" s="13">
        <v>18088</v>
      </c>
      <c r="J29" s="13">
        <v>0</v>
      </c>
      <c r="K29" s="13">
        <v>0</v>
      </c>
      <c r="L29" s="13">
        <v>0</v>
      </c>
      <c r="M29" s="13">
        <v>0</v>
      </c>
      <c r="N29" s="38"/>
      <c r="O29" s="95"/>
    </row>
    <row r="30" spans="1:15" ht="25.5" x14ac:dyDescent="0.2">
      <c r="A30" s="82"/>
      <c r="B30" s="98"/>
      <c r="C30" s="95"/>
      <c r="D30" s="95"/>
      <c r="E30" s="101"/>
      <c r="F30" s="101"/>
      <c r="G30" s="27" t="s">
        <v>34</v>
      </c>
      <c r="H30" s="13">
        <f>SUM(I30:M30)</f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38"/>
      <c r="O30" s="26"/>
    </row>
    <row r="31" spans="1:15" ht="18.75" customHeight="1" x14ac:dyDescent="0.2">
      <c r="A31" s="30"/>
      <c r="B31" s="64" t="s">
        <v>30</v>
      </c>
      <c r="C31" s="31"/>
      <c r="D31" s="31"/>
      <c r="E31" s="31"/>
      <c r="F31" s="31"/>
      <c r="G31" s="32" t="s">
        <v>4</v>
      </c>
      <c r="H31" s="33">
        <f>SUM(H32:H34)</f>
        <v>18088</v>
      </c>
      <c r="I31" s="33">
        <f t="shared" ref="I31:M31" si="9">SUM(I32:I34)</f>
        <v>18088</v>
      </c>
      <c r="J31" s="33">
        <f t="shared" si="9"/>
        <v>0</v>
      </c>
      <c r="K31" s="33">
        <f t="shared" si="9"/>
        <v>0</v>
      </c>
      <c r="L31" s="33">
        <f t="shared" si="9"/>
        <v>0</v>
      </c>
      <c r="M31" s="33">
        <f t="shared" si="9"/>
        <v>0</v>
      </c>
      <c r="N31" s="34"/>
      <c r="O31" s="35"/>
    </row>
    <row r="32" spans="1:15" ht="41.25" customHeight="1" x14ac:dyDescent="0.2">
      <c r="A32" s="30"/>
      <c r="B32" s="65"/>
      <c r="C32" s="31"/>
      <c r="D32" s="31"/>
      <c r="E32" s="31"/>
      <c r="F32" s="31"/>
      <c r="G32" s="32" t="s">
        <v>2</v>
      </c>
      <c r="H32" s="33">
        <f t="shared" ref="H32:M32" si="10">SUM(H28)</f>
        <v>0</v>
      </c>
      <c r="I32" s="33">
        <f t="shared" si="10"/>
        <v>0</v>
      </c>
      <c r="J32" s="33">
        <f t="shared" si="10"/>
        <v>0</v>
      </c>
      <c r="K32" s="33">
        <f t="shared" si="10"/>
        <v>0</v>
      </c>
      <c r="L32" s="33">
        <f t="shared" si="10"/>
        <v>0</v>
      </c>
      <c r="M32" s="33">
        <f t="shared" si="10"/>
        <v>0</v>
      </c>
      <c r="N32" s="34"/>
      <c r="O32" s="35"/>
    </row>
    <row r="33" spans="1:15" ht="44.25" customHeight="1" x14ac:dyDescent="0.2">
      <c r="A33" s="30"/>
      <c r="B33" s="65"/>
      <c r="C33" s="31"/>
      <c r="D33" s="31"/>
      <c r="E33" s="31"/>
      <c r="F33" s="31"/>
      <c r="G33" s="32" t="s">
        <v>1</v>
      </c>
      <c r="H33" s="33">
        <f>SUM(I33:M33)</f>
        <v>18088</v>
      </c>
      <c r="I33" s="33">
        <f>SUM(I29)</f>
        <v>18088</v>
      </c>
      <c r="J33" s="33">
        <f t="shared" ref="J33:L33" si="11">SUM(J29)</f>
        <v>0</v>
      </c>
      <c r="K33" s="33">
        <f t="shared" si="11"/>
        <v>0</v>
      </c>
      <c r="L33" s="33">
        <f t="shared" si="11"/>
        <v>0</v>
      </c>
      <c r="M33" s="33">
        <f>SUM(M29)</f>
        <v>0</v>
      </c>
      <c r="N33" s="34"/>
      <c r="O33" s="35"/>
    </row>
    <row r="34" spans="1:15" ht="46.5" customHeight="1" x14ac:dyDescent="0.2">
      <c r="A34" s="34"/>
      <c r="B34" s="66"/>
      <c r="C34" s="31"/>
      <c r="D34" s="31"/>
      <c r="E34" s="31"/>
      <c r="F34" s="31"/>
      <c r="G34" s="36" t="s">
        <v>34</v>
      </c>
      <c r="H34" s="33">
        <f>SUM(H30)</f>
        <v>0</v>
      </c>
      <c r="I34" s="33">
        <f>SUM(I30)</f>
        <v>0</v>
      </c>
      <c r="J34" s="33">
        <f>SUM(J30)</f>
        <v>0</v>
      </c>
      <c r="K34" s="33">
        <f>SUM(K30)</f>
        <v>0</v>
      </c>
      <c r="L34" s="33">
        <f>SUM(L30)</f>
        <v>0</v>
      </c>
      <c r="M34" s="33">
        <f>SUM(M30)</f>
        <v>0</v>
      </c>
      <c r="N34" s="34"/>
      <c r="O34" s="35"/>
    </row>
    <row r="35" spans="1:15" ht="15" x14ac:dyDescent="0.2">
      <c r="A35" s="15"/>
      <c r="B35" s="39"/>
      <c r="C35" s="17"/>
      <c r="D35" s="17"/>
      <c r="E35" s="17"/>
      <c r="F35" s="17"/>
      <c r="G35" s="15"/>
      <c r="H35" s="15"/>
      <c r="I35" s="15"/>
      <c r="J35" s="15"/>
      <c r="K35" s="15"/>
      <c r="L35" s="15"/>
      <c r="M35" s="15"/>
      <c r="N35" s="15"/>
      <c r="O35" s="37"/>
    </row>
    <row r="36" spans="1:15" ht="51.75" customHeight="1" x14ac:dyDescent="0.2">
      <c r="A36" s="80" t="s">
        <v>39</v>
      </c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1"/>
    </row>
    <row r="37" spans="1:15" ht="28.5" customHeight="1" x14ac:dyDescent="0.2">
      <c r="A37" s="67" t="s">
        <v>19</v>
      </c>
      <c r="B37" s="67" t="s">
        <v>18</v>
      </c>
      <c r="C37" s="67" t="s">
        <v>17</v>
      </c>
      <c r="D37" s="67" t="s">
        <v>16</v>
      </c>
      <c r="E37" s="67" t="s">
        <v>15</v>
      </c>
      <c r="F37" s="67" t="s">
        <v>32</v>
      </c>
      <c r="G37" s="83" t="s">
        <v>14</v>
      </c>
      <c r="H37" s="85" t="s">
        <v>13</v>
      </c>
      <c r="I37" s="86"/>
      <c r="J37" s="86"/>
      <c r="K37" s="86"/>
      <c r="L37" s="86"/>
      <c r="M37" s="87"/>
      <c r="N37" s="67" t="s">
        <v>12</v>
      </c>
      <c r="O37" s="67" t="s">
        <v>11</v>
      </c>
    </row>
    <row r="38" spans="1:15" ht="81.75" customHeight="1" x14ac:dyDescent="0.2">
      <c r="A38" s="82"/>
      <c r="B38" s="82"/>
      <c r="C38" s="82"/>
      <c r="D38" s="82"/>
      <c r="E38" s="82"/>
      <c r="F38" s="82"/>
      <c r="G38" s="84"/>
      <c r="H38" s="51" t="s">
        <v>3</v>
      </c>
      <c r="I38" s="21" t="s">
        <v>10</v>
      </c>
      <c r="J38" s="21" t="s">
        <v>9</v>
      </c>
      <c r="K38" s="21" t="s">
        <v>8</v>
      </c>
      <c r="L38" s="21" t="s">
        <v>7</v>
      </c>
      <c r="M38" s="21" t="s">
        <v>6</v>
      </c>
      <c r="N38" s="88"/>
      <c r="O38" s="82"/>
    </row>
    <row r="39" spans="1:15" ht="26.25" customHeight="1" x14ac:dyDescent="0.2">
      <c r="A39" s="22">
        <v>1</v>
      </c>
      <c r="B39" s="22">
        <v>2</v>
      </c>
      <c r="C39" s="22">
        <v>3</v>
      </c>
      <c r="D39" s="22">
        <v>4</v>
      </c>
      <c r="E39" s="22">
        <v>5</v>
      </c>
      <c r="F39" s="22">
        <v>6</v>
      </c>
      <c r="G39" s="22">
        <v>7</v>
      </c>
      <c r="H39" s="50">
        <v>8</v>
      </c>
      <c r="I39" s="52">
        <v>9</v>
      </c>
      <c r="J39" s="52">
        <v>10</v>
      </c>
      <c r="K39" s="52">
        <v>11</v>
      </c>
      <c r="L39" s="52">
        <v>12</v>
      </c>
      <c r="M39" s="52">
        <v>13</v>
      </c>
      <c r="N39" s="22">
        <v>14</v>
      </c>
      <c r="O39" s="22">
        <v>15</v>
      </c>
    </row>
    <row r="40" spans="1:15" ht="18" customHeight="1" x14ac:dyDescent="0.2">
      <c r="A40" s="67" t="s">
        <v>5</v>
      </c>
      <c r="B40" s="69" t="s">
        <v>20</v>
      </c>
      <c r="C40" s="71" t="s">
        <v>21</v>
      </c>
      <c r="D40" s="71">
        <v>190</v>
      </c>
      <c r="E40" s="71">
        <v>251213.97</v>
      </c>
      <c r="F40" s="71">
        <v>140032.63</v>
      </c>
      <c r="G40" s="25" t="s">
        <v>4</v>
      </c>
      <c r="H40" s="13">
        <f>SUM(H41:H43)</f>
        <v>111181.34</v>
      </c>
      <c r="I40" s="13">
        <f t="shared" ref="I40:M40" si="12">SUM(I41:I43)</f>
        <v>111181.34</v>
      </c>
      <c r="J40" s="13">
        <f t="shared" si="12"/>
        <v>0</v>
      </c>
      <c r="K40" s="13">
        <f t="shared" si="12"/>
        <v>0</v>
      </c>
      <c r="L40" s="13">
        <f t="shared" si="12"/>
        <v>0</v>
      </c>
      <c r="M40" s="13">
        <f t="shared" si="12"/>
        <v>0</v>
      </c>
      <c r="N40" s="38"/>
      <c r="O40" s="26"/>
    </row>
    <row r="41" spans="1:15" ht="45" customHeight="1" x14ac:dyDescent="0.2">
      <c r="A41" s="68"/>
      <c r="B41" s="70"/>
      <c r="C41" s="94"/>
      <c r="D41" s="94"/>
      <c r="E41" s="94"/>
      <c r="F41" s="94"/>
      <c r="G41" s="27" t="s">
        <v>2</v>
      </c>
      <c r="H41" s="13">
        <f>SUM(I41:M41)</f>
        <v>10676.874</v>
      </c>
      <c r="I41" s="13">
        <v>10676.874</v>
      </c>
      <c r="J41" s="13">
        <v>0</v>
      </c>
      <c r="K41" s="13">
        <v>0</v>
      </c>
      <c r="L41" s="13">
        <v>0</v>
      </c>
      <c r="M41" s="13">
        <v>0</v>
      </c>
      <c r="N41" s="38"/>
      <c r="O41" s="97" t="s">
        <v>31</v>
      </c>
    </row>
    <row r="42" spans="1:15" ht="41.25" customHeight="1" x14ac:dyDescent="0.2">
      <c r="A42" s="68"/>
      <c r="B42" s="70"/>
      <c r="C42" s="94"/>
      <c r="D42" s="94"/>
      <c r="E42" s="94"/>
      <c r="F42" s="94"/>
      <c r="G42" s="27" t="s">
        <v>1</v>
      </c>
      <c r="H42" s="13">
        <f>SUM(I42:M42)</f>
        <v>95358.813999999998</v>
      </c>
      <c r="I42" s="13">
        <v>95358.813999999998</v>
      </c>
      <c r="J42" s="13">
        <v>0</v>
      </c>
      <c r="K42" s="13">
        <v>0</v>
      </c>
      <c r="L42" s="13">
        <v>0</v>
      </c>
      <c r="M42" s="13">
        <v>0</v>
      </c>
      <c r="N42" s="38"/>
      <c r="O42" s="95"/>
    </row>
    <row r="43" spans="1:15" ht="25.5" x14ac:dyDescent="0.2">
      <c r="A43" s="82"/>
      <c r="B43" s="98"/>
      <c r="C43" s="95"/>
      <c r="D43" s="95"/>
      <c r="E43" s="95"/>
      <c r="F43" s="95"/>
      <c r="G43" s="27" t="s">
        <v>34</v>
      </c>
      <c r="H43" s="13">
        <f>SUM(I43:M43)</f>
        <v>5145.652</v>
      </c>
      <c r="I43" s="13">
        <v>5145.652</v>
      </c>
      <c r="J43" s="13">
        <v>0</v>
      </c>
      <c r="K43" s="13">
        <v>0</v>
      </c>
      <c r="L43" s="13">
        <v>0</v>
      </c>
      <c r="M43" s="13">
        <v>0</v>
      </c>
      <c r="N43" s="38"/>
      <c r="O43" s="26"/>
    </row>
    <row r="44" spans="1:15" ht="15" x14ac:dyDescent="0.2">
      <c r="A44" s="30"/>
      <c r="B44" s="64" t="s">
        <v>30</v>
      </c>
      <c r="C44" s="31"/>
      <c r="D44" s="31"/>
      <c r="E44" s="31"/>
      <c r="F44" s="31"/>
      <c r="G44" s="32" t="s">
        <v>4</v>
      </c>
      <c r="H44" s="33">
        <f>SUM(H45:H47)</f>
        <v>111181.34</v>
      </c>
      <c r="I44" s="33">
        <f t="shared" ref="I44:M44" si="13">SUM(I45:I47)</f>
        <v>111181.34</v>
      </c>
      <c r="J44" s="33">
        <f t="shared" si="13"/>
        <v>0</v>
      </c>
      <c r="K44" s="33">
        <f t="shared" si="13"/>
        <v>0</v>
      </c>
      <c r="L44" s="33">
        <f t="shared" si="13"/>
        <v>0</v>
      </c>
      <c r="M44" s="33">
        <f t="shared" si="13"/>
        <v>0</v>
      </c>
      <c r="N44" s="34"/>
      <c r="O44" s="35"/>
    </row>
    <row r="45" spans="1:15" ht="15" customHeight="1" x14ac:dyDescent="0.2">
      <c r="A45" s="30"/>
      <c r="B45" s="65"/>
      <c r="C45" s="31"/>
      <c r="D45" s="31"/>
      <c r="E45" s="31"/>
      <c r="F45" s="31"/>
      <c r="G45" s="32" t="s">
        <v>2</v>
      </c>
      <c r="H45" s="33">
        <f>SUM(H41)</f>
        <v>10676.874</v>
      </c>
      <c r="I45" s="33">
        <f t="shared" ref="I45:M45" si="14">SUM(I41)</f>
        <v>10676.874</v>
      </c>
      <c r="J45" s="33">
        <f t="shared" si="14"/>
        <v>0</v>
      </c>
      <c r="K45" s="33">
        <f t="shared" si="14"/>
        <v>0</v>
      </c>
      <c r="L45" s="33">
        <f t="shared" si="14"/>
        <v>0</v>
      </c>
      <c r="M45" s="33">
        <f t="shared" si="14"/>
        <v>0</v>
      </c>
      <c r="N45" s="34"/>
      <c r="O45" s="35"/>
    </row>
    <row r="46" spans="1:15" ht="30.75" customHeight="1" x14ac:dyDescent="0.2">
      <c r="A46" s="30"/>
      <c r="B46" s="65"/>
      <c r="C46" s="31"/>
      <c r="D46" s="31"/>
      <c r="E46" s="31"/>
      <c r="F46" s="31"/>
      <c r="G46" s="32" t="s">
        <v>1</v>
      </c>
      <c r="H46" s="33">
        <f>SUM(H42)</f>
        <v>95358.813999999998</v>
      </c>
      <c r="I46" s="33">
        <f t="shared" ref="I46:M46" si="15">SUM(I42)</f>
        <v>95358.813999999998</v>
      </c>
      <c r="J46" s="33">
        <f t="shared" si="15"/>
        <v>0</v>
      </c>
      <c r="K46" s="33">
        <f t="shared" si="15"/>
        <v>0</v>
      </c>
      <c r="L46" s="33">
        <f t="shared" si="15"/>
        <v>0</v>
      </c>
      <c r="M46" s="33">
        <f t="shared" si="15"/>
        <v>0</v>
      </c>
      <c r="N46" s="34"/>
      <c r="O46" s="35"/>
    </row>
    <row r="47" spans="1:15" ht="42.75" x14ac:dyDescent="0.2">
      <c r="A47" s="34"/>
      <c r="B47" s="66"/>
      <c r="C47" s="31"/>
      <c r="D47" s="31"/>
      <c r="E47" s="31"/>
      <c r="F47" s="31"/>
      <c r="G47" s="36" t="s">
        <v>34</v>
      </c>
      <c r="H47" s="33">
        <f>SUM(H43)</f>
        <v>5145.652</v>
      </c>
      <c r="I47" s="33">
        <f t="shared" ref="I47:M47" si="16">SUM(I43)</f>
        <v>5145.652</v>
      </c>
      <c r="J47" s="33">
        <f t="shared" si="16"/>
        <v>0</v>
      </c>
      <c r="K47" s="33">
        <f t="shared" si="16"/>
        <v>0</v>
      </c>
      <c r="L47" s="33">
        <f t="shared" si="16"/>
        <v>0</v>
      </c>
      <c r="M47" s="33">
        <f t="shared" si="16"/>
        <v>0</v>
      </c>
      <c r="N47" s="34"/>
      <c r="O47" s="35"/>
    </row>
    <row r="48" spans="1:15" ht="17.25" customHeight="1" x14ac:dyDescent="0.2">
      <c r="A48" s="40"/>
      <c r="B48" s="41"/>
      <c r="C48" s="17"/>
      <c r="D48" s="17"/>
      <c r="E48" s="17"/>
      <c r="F48" s="17"/>
      <c r="G48" s="15"/>
      <c r="H48" s="42"/>
      <c r="I48" s="42"/>
      <c r="J48" s="42"/>
      <c r="K48" s="42"/>
      <c r="L48" s="42"/>
      <c r="M48" s="42"/>
      <c r="N48" s="15"/>
      <c r="O48" s="37"/>
    </row>
    <row r="49" spans="1:15" ht="18.75" customHeight="1" x14ac:dyDescent="0.2">
      <c r="A49" s="40"/>
      <c r="B49" s="41"/>
      <c r="C49" s="17"/>
      <c r="D49" s="17"/>
      <c r="E49" s="17"/>
      <c r="F49" s="17"/>
      <c r="G49" s="15"/>
      <c r="H49" s="42"/>
      <c r="I49" s="42"/>
      <c r="J49" s="42"/>
      <c r="K49" s="42"/>
      <c r="L49" s="42"/>
      <c r="M49" s="42"/>
      <c r="N49" s="15"/>
      <c r="O49" s="37"/>
    </row>
    <row r="50" spans="1:15" ht="33" customHeight="1" x14ac:dyDescent="0.2">
      <c r="A50" s="80" t="s">
        <v>40</v>
      </c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1"/>
    </row>
    <row r="51" spans="1:15" ht="27" customHeight="1" x14ac:dyDescent="0.2">
      <c r="A51" s="67" t="s">
        <v>19</v>
      </c>
      <c r="B51" s="67" t="s">
        <v>18</v>
      </c>
      <c r="C51" s="67" t="s">
        <v>17</v>
      </c>
      <c r="D51" s="67" t="s">
        <v>16</v>
      </c>
      <c r="E51" s="67" t="s">
        <v>15</v>
      </c>
      <c r="F51" s="67" t="s">
        <v>32</v>
      </c>
      <c r="G51" s="83" t="s">
        <v>14</v>
      </c>
      <c r="H51" s="85" t="s">
        <v>13</v>
      </c>
      <c r="I51" s="86"/>
      <c r="J51" s="86"/>
      <c r="K51" s="86"/>
      <c r="L51" s="86"/>
      <c r="M51" s="87"/>
      <c r="N51" s="67" t="s">
        <v>12</v>
      </c>
      <c r="O51" s="67" t="s">
        <v>11</v>
      </c>
    </row>
    <row r="52" spans="1:15" ht="96" customHeight="1" x14ac:dyDescent="0.2">
      <c r="A52" s="82"/>
      <c r="B52" s="82"/>
      <c r="C52" s="82"/>
      <c r="D52" s="82"/>
      <c r="E52" s="82"/>
      <c r="F52" s="82"/>
      <c r="G52" s="84"/>
      <c r="H52" s="51" t="s">
        <v>3</v>
      </c>
      <c r="I52" s="21" t="s">
        <v>10</v>
      </c>
      <c r="J52" s="21" t="s">
        <v>9</v>
      </c>
      <c r="K52" s="21" t="s">
        <v>8</v>
      </c>
      <c r="L52" s="21" t="s">
        <v>7</v>
      </c>
      <c r="M52" s="21" t="s">
        <v>6</v>
      </c>
      <c r="N52" s="88"/>
      <c r="O52" s="82"/>
    </row>
    <row r="53" spans="1:15" ht="18" customHeight="1" x14ac:dyDescent="0.2">
      <c r="A53" s="22">
        <v>1</v>
      </c>
      <c r="B53" s="22">
        <v>2</v>
      </c>
      <c r="C53" s="22">
        <v>3</v>
      </c>
      <c r="D53" s="22">
        <v>4</v>
      </c>
      <c r="E53" s="22">
        <v>5</v>
      </c>
      <c r="F53" s="22">
        <v>6</v>
      </c>
      <c r="G53" s="22">
        <v>7</v>
      </c>
      <c r="H53" s="50">
        <v>8</v>
      </c>
      <c r="I53" s="52">
        <v>9</v>
      </c>
      <c r="J53" s="52">
        <v>10</v>
      </c>
      <c r="K53" s="52">
        <v>11</v>
      </c>
      <c r="L53" s="52">
        <v>12</v>
      </c>
      <c r="M53" s="52">
        <v>13</v>
      </c>
      <c r="N53" s="22">
        <v>14</v>
      </c>
      <c r="O53" s="22">
        <v>15</v>
      </c>
    </row>
    <row r="54" spans="1:15" ht="15" x14ac:dyDescent="0.2">
      <c r="A54" s="67" t="s">
        <v>5</v>
      </c>
      <c r="B54" s="69" t="s">
        <v>64</v>
      </c>
      <c r="C54" s="71" t="s">
        <v>56</v>
      </c>
      <c r="D54" s="71">
        <v>825</v>
      </c>
      <c r="E54" s="74">
        <f>SUM(J54:N54)</f>
        <v>16572</v>
      </c>
      <c r="F54" s="71">
        <v>0</v>
      </c>
      <c r="G54" s="25" t="s">
        <v>4</v>
      </c>
      <c r="H54" s="13">
        <f>SUM(H55:H57)</f>
        <v>16572</v>
      </c>
      <c r="I54" s="13">
        <f t="shared" ref="I54" si="17">SUM(I55:I57)</f>
        <v>0</v>
      </c>
      <c r="J54" s="13">
        <f t="shared" ref="J54:M54" si="18">SUM(J55:J57)</f>
        <v>16572</v>
      </c>
      <c r="K54" s="58">
        <f>SUM(K55:K57)</f>
        <v>0</v>
      </c>
      <c r="L54" s="58">
        <f t="shared" si="18"/>
        <v>0</v>
      </c>
      <c r="M54" s="58">
        <f t="shared" si="18"/>
        <v>0</v>
      </c>
      <c r="N54" s="13"/>
      <c r="O54" s="43"/>
    </row>
    <row r="55" spans="1:15" ht="26.25" customHeight="1" x14ac:dyDescent="0.2">
      <c r="A55" s="68"/>
      <c r="B55" s="70"/>
      <c r="C55" s="94"/>
      <c r="D55" s="94"/>
      <c r="E55" s="75"/>
      <c r="F55" s="94"/>
      <c r="G55" s="27" t="s">
        <v>2</v>
      </c>
      <c r="H55" s="13">
        <f>SUM(I55:M55)</f>
        <v>0</v>
      </c>
      <c r="I55" s="13">
        <v>0</v>
      </c>
      <c r="J55" s="13">
        <v>0</v>
      </c>
      <c r="K55" s="58">
        <v>0</v>
      </c>
      <c r="L55" s="58">
        <v>0</v>
      </c>
      <c r="M55" s="58">
        <v>0</v>
      </c>
      <c r="N55" s="13"/>
      <c r="O55" s="97" t="s">
        <v>31</v>
      </c>
    </row>
    <row r="56" spans="1:15" ht="38.25" x14ac:dyDescent="0.2">
      <c r="A56" s="68"/>
      <c r="B56" s="70"/>
      <c r="C56" s="94"/>
      <c r="D56" s="94"/>
      <c r="E56" s="75"/>
      <c r="F56" s="94"/>
      <c r="G56" s="27" t="s">
        <v>1</v>
      </c>
      <c r="H56" s="13">
        <f>SUM(I56:M56)</f>
        <v>16572</v>
      </c>
      <c r="I56" s="14">
        <v>0</v>
      </c>
      <c r="J56" s="14">
        <v>16572</v>
      </c>
      <c r="K56" s="58">
        <v>0</v>
      </c>
      <c r="L56" s="58">
        <v>0</v>
      </c>
      <c r="M56" s="58">
        <v>0</v>
      </c>
      <c r="N56" s="13"/>
      <c r="O56" s="95"/>
    </row>
    <row r="57" spans="1:15" ht="14.25" customHeight="1" x14ac:dyDescent="0.2">
      <c r="A57" s="82"/>
      <c r="B57" s="98"/>
      <c r="C57" s="95"/>
      <c r="D57" s="95"/>
      <c r="E57" s="96"/>
      <c r="F57" s="95"/>
      <c r="G57" s="27" t="s">
        <v>0</v>
      </c>
      <c r="H57" s="13">
        <f t="shared" ref="H57" si="19">SUM(I57:M57)</f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/>
      <c r="O57" s="26"/>
    </row>
    <row r="58" spans="1:15" ht="15" x14ac:dyDescent="0.2">
      <c r="A58" s="67" t="s">
        <v>22</v>
      </c>
      <c r="B58" s="69" t="s">
        <v>65</v>
      </c>
      <c r="C58" s="71" t="s">
        <v>56</v>
      </c>
      <c r="D58" s="71">
        <v>550</v>
      </c>
      <c r="E58" s="74">
        <f>SUM(J58:N58)</f>
        <v>21000</v>
      </c>
      <c r="F58" s="71">
        <v>0</v>
      </c>
      <c r="G58" s="25" t="s">
        <v>4</v>
      </c>
      <c r="H58" s="13">
        <f t="shared" ref="H58:M58" si="20">SUM(H59:H61)</f>
        <v>21000</v>
      </c>
      <c r="I58" s="13">
        <f t="shared" ref="I58" si="21">SUM(I59:I61)</f>
        <v>0</v>
      </c>
      <c r="J58" s="13">
        <f t="shared" si="20"/>
        <v>21000</v>
      </c>
      <c r="K58" s="13">
        <f t="shared" si="20"/>
        <v>0</v>
      </c>
      <c r="L58" s="13">
        <f t="shared" si="20"/>
        <v>0</v>
      </c>
      <c r="M58" s="13">
        <f t="shared" si="20"/>
        <v>0</v>
      </c>
      <c r="N58" s="13"/>
      <c r="O58" s="26"/>
    </row>
    <row r="59" spans="1:15" ht="45" customHeight="1" x14ac:dyDescent="0.2">
      <c r="A59" s="68"/>
      <c r="B59" s="70"/>
      <c r="C59" s="94"/>
      <c r="D59" s="94"/>
      <c r="E59" s="75"/>
      <c r="F59" s="94"/>
      <c r="G59" s="27" t="s">
        <v>2</v>
      </c>
      <c r="H59" s="13">
        <f t="shared" ref="H59:H61" si="22">SUM(I59:M59)</f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/>
      <c r="O59" s="97" t="s">
        <v>31</v>
      </c>
    </row>
    <row r="60" spans="1:15" ht="43.5" customHeight="1" x14ac:dyDescent="0.2">
      <c r="A60" s="68"/>
      <c r="B60" s="70"/>
      <c r="C60" s="94"/>
      <c r="D60" s="94"/>
      <c r="E60" s="75"/>
      <c r="F60" s="94"/>
      <c r="G60" s="27" t="s">
        <v>1</v>
      </c>
      <c r="H60" s="13">
        <f>SUM(I60:M60)</f>
        <v>21000</v>
      </c>
      <c r="I60" s="14">
        <v>0</v>
      </c>
      <c r="J60" s="14">
        <v>21000</v>
      </c>
      <c r="K60" s="14">
        <v>0</v>
      </c>
      <c r="L60" s="14">
        <v>0</v>
      </c>
      <c r="M60" s="13">
        <v>0</v>
      </c>
      <c r="N60" s="13"/>
      <c r="O60" s="95"/>
    </row>
    <row r="61" spans="1:15" ht="15" x14ac:dyDescent="0.2">
      <c r="A61" s="82"/>
      <c r="B61" s="98"/>
      <c r="C61" s="95"/>
      <c r="D61" s="95"/>
      <c r="E61" s="96"/>
      <c r="F61" s="95"/>
      <c r="G61" s="27" t="s">
        <v>0</v>
      </c>
      <c r="H61" s="13">
        <f t="shared" si="22"/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/>
      <c r="O61" s="26"/>
    </row>
    <row r="62" spans="1:15" ht="15" x14ac:dyDescent="0.2">
      <c r="A62" s="30"/>
      <c r="B62" s="64" t="s">
        <v>30</v>
      </c>
      <c r="C62" s="31"/>
      <c r="D62" s="31"/>
      <c r="E62" s="31"/>
      <c r="F62" s="31"/>
      <c r="G62" s="32" t="s">
        <v>4</v>
      </c>
      <c r="H62" s="33">
        <f>SUM(I62:M62)</f>
        <v>37572</v>
      </c>
      <c r="I62" s="33">
        <f>SUM(I63:I65)</f>
        <v>0</v>
      </c>
      <c r="J62" s="33">
        <f t="shared" ref="J62:L62" si="23">SUM(J63:J65)</f>
        <v>37572</v>
      </c>
      <c r="K62" s="33">
        <f t="shared" si="23"/>
        <v>0</v>
      </c>
      <c r="L62" s="33">
        <f t="shared" si="23"/>
        <v>0</v>
      </c>
      <c r="M62" s="33">
        <f>SUM(M63:M65)</f>
        <v>0</v>
      </c>
      <c r="N62" s="13"/>
      <c r="O62" s="35"/>
    </row>
    <row r="63" spans="1:15" ht="42.75" x14ac:dyDescent="0.2">
      <c r="A63" s="30"/>
      <c r="B63" s="65"/>
      <c r="C63" s="31"/>
      <c r="D63" s="31"/>
      <c r="E63" s="31"/>
      <c r="F63" s="31"/>
      <c r="G63" s="32" t="s">
        <v>2</v>
      </c>
      <c r="H63" s="33">
        <f t="shared" ref="H63:H65" si="24">SUM(I63:M63)</f>
        <v>0</v>
      </c>
      <c r="I63" s="33">
        <f>SUM(I59+I55)</f>
        <v>0</v>
      </c>
      <c r="J63" s="33">
        <f t="shared" ref="J63:M65" si="25">SUM(J59+J55)</f>
        <v>0</v>
      </c>
      <c r="K63" s="33">
        <f t="shared" si="25"/>
        <v>0</v>
      </c>
      <c r="L63" s="33">
        <f t="shared" si="25"/>
        <v>0</v>
      </c>
      <c r="M63" s="33">
        <f>SUM(M59+M55)</f>
        <v>0</v>
      </c>
      <c r="N63" s="13"/>
      <c r="O63" s="35"/>
    </row>
    <row r="64" spans="1:15" ht="42.75" customHeight="1" x14ac:dyDescent="0.2">
      <c r="A64" s="30"/>
      <c r="B64" s="65"/>
      <c r="C64" s="31"/>
      <c r="D64" s="31"/>
      <c r="E64" s="31"/>
      <c r="F64" s="31"/>
      <c r="G64" s="32" t="s">
        <v>1</v>
      </c>
      <c r="H64" s="33">
        <f>SUM(I64:M64)</f>
        <v>37572</v>
      </c>
      <c r="I64" s="33">
        <f>SUM(I60+I56)</f>
        <v>0</v>
      </c>
      <c r="J64" s="33">
        <f t="shared" si="25"/>
        <v>37572</v>
      </c>
      <c r="K64" s="33">
        <f t="shared" si="25"/>
        <v>0</v>
      </c>
      <c r="L64" s="33">
        <f>SUM(L60+L56)</f>
        <v>0</v>
      </c>
      <c r="M64" s="33">
        <f>SUM(M60+M56)</f>
        <v>0</v>
      </c>
      <c r="N64" s="13"/>
      <c r="O64" s="35"/>
    </row>
    <row r="65" spans="1:15" ht="40.5" customHeight="1" x14ac:dyDescent="0.2">
      <c r="A65" s="34"/>
      <c r="B65" s="66"/>
      <c r="C65" s="31"/>
      <c r="D65" s="31"/>
      <c r="E65" s="31"/>
      <c r="F65" s="31"/>
      <c r="G65" s="36" t="s">
        <v>0</v>
      </c>
      <c r="H65" s="33">
        <f t="shared" si="24"/>
        <v>0</v>
      </c>
      <c r="I65" s="33">
        <f>SUM(I61+I57)</f>
        <v>0</v>
      </c>
      <c r="J65" s="33">
        <f t="shared" si="25"/>
        <v>0</v>
      </c>
      <c r="K65" s="33">
        <f t="shared" si="25"/>
        <v>0</v>
      </c>
      <c r="L65" s="33">
        <f t="shared" si="25"/>
        <v>0</v>
      </c>
      <c r="M65" s="33">
        <f t="shared" si="25"/>
        <v>0</v>
      </c>
      <c r="N65" s="13"/>
      <c r="O65" s="35"/>
    </row>
    <row r="66" spans="1:15" ht="35.25" customHeight="1" x14ac:dyDescent="0.2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</row>
    <row r="67" spans="1:15" ht="39" customHeight="1" x14ac:dyDescent="0.2">
      <c r="A67" s="80" t="s">
        <v>63</v>
      </c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1"/>
    </row>
    <row r="68" spans="1:15" ht="48" customHeight="1" x14ac:dyDescent="0.2">
      <c r="A68" s="67" t="s">
        <v>19</v>
      </c>
      <c r="B68" s="67" t="s">
        <v>18</v>
      </c>
      <c r="C68" s="67" t="s">
        <v>17</v>
      </c>
      <c r="D68" s="67" t="s">
        <v>16</v>
      </c>
      <c r="E68" s="67" t="s">
        <v>15</v>
      </c>
      <c r="F68" s="67" t="s">
        <v>32</v>
      </c>
      <c r="G68" s="83" t="s">
        <v>14</v>
      </c>
      <c r="H68" s="85" t="s">
        <v>13</v>
      </c>
      <c r="I68" s="86"/>
      <c r="J68" s="86"/>
      <c r="K68" s="86"/>
      <c r="L68" s="86"/>
      <c r="M68" s="87"/>
      <c r="N68" s="67" t="s">
        <v>12</v>
      </c>
      <c r="O68" s="67" t="s">
        <v>11</v>
      </c>
    </row>
    <row r="69" spans="1:15" ht="26.25" customHeight="1" x14ac:dyDescent="0.2">
      <c r="A69" s="82"/>
      <c r="B69" s="82"/>
      <c r="C69" s="82"/>
      <c r="D69" s="82"/>
      <c r="E69" s="82"/>
      <c r="F69" s="82"/>
      <c r="G69" s="84"/>
      <c r="H69" s="62" t="s">
        <v>3</v>
      </c>
      <c r="I69" s="21" t="s">
        <v>10</v>
      </c>
      <c r="J69" s="21" t="s">
        <v>9</v>
      </c>
      <c r="K69" s="21" t="s">
        <v>8</v>
      </c>
      <c r="L69" s="21" t="s">
        <v>7</v>
      </c>
      <c r="M69" s="21" t="s">
        <v>6</v>
      </c>
      <c r="N69" s="88"/>
      <c r="O69" s="82"/>
    </row>
    <row r="70" spans="1:15" ht="87.75" customHeight="1" x14ac:dyDescent="0.2">
      <c r="A70" s="22">
        <v>1</v>
      </c>
      <c r="B70" s="22">
        <v>2</v>
      </c>
      <c r="C70" s="22">
        <v>3</v>
      </c>
      <c r="D70" s="22">
        <v>4</v>
      </c>
      <c r="E70" s="22">
        <v>5</v>
      </c>
      <c r="F70" s="22">
        <v>6</v>
      </c>
      <c r="G70" s="22">
        <v>7</v>
      </c>
      <c r="H70" s="61">
        <v>8</v>
      </c>
      <c r="I70" s="63">
        <v>9</v>
      </c>
      <c r="J70" s="63">
        <v>10</v>
      </c>
      <c r="K70" s="63">
        <v>11</v>
      </c>
      <c r="L70" s="63">
        <v>12</v>
      </c>
      <c r="M70" s="63">
        <v>13</v>
      </c>
      <c r="N70" s="22"/>
      <c r="O70" s="22">
        <v>15</v>
      </c>
    </row>
    <row r="71" spans="1:15" ht="15" x14ac:dyDescent="0.2">
      <c r="A71" s="67" t="s">
        <v>5</v>
      </c>
      <c r="B71" s="69" t="s">
        <v>67</v>
      </c>
      <c r="C71" s="71" t="s">
        <v>56</v>
      </c>
      <c r="D71" s="71">
        <v>825</v>
      </c>
      <c r="E71" s="74">
        <f>SUM(J71:N71)</f>
        <v>1159313.1300000001</v>
      </c>
      <c r="F71" s="71">
        <v>0</v>
      </c>
      <c r="G71" s="25" t="s">
        <v>4</v>
      </c>
      <c r="H71" s="13">
        <f>SUM(H72:H74)</f>
        <v>1159313.1299999999</v>
      </c>
      <c r="I71" s="13">
        <f t="shared" ref="I71:J71" si="26">SUM(I72:I74)</f>
        <v>0</v>
      </c>
      <c r="J71" s="13">
        <f t="shared" si="26"/>
        <v>0</v>
      </c>
      <c r="K71" s="58">
        <f>SUM(K72:K74)</f>
        <v>94755.82</v>
      </c>
      <c r="L71" s="58">
        <f t="shared" ref="L71:M71" si="27">SUM(L72:L74)</f>
        <v>443465</v>
      </c>
      <c r="M71" s="58">
        <f t="shared" si="27"/>
        <v>621092.31000000006</v>
      </c>
      <c r="N71" s="13"/>
      <c r="O71" s="43"/>
    </row>
    <row r="72" spans="1:15" ht="27.75" customHeight="1" x14ac:dyDescent="0.2">
      <c r="A72" s="68"/>
      <c r="B72" s="70"/>
      <c r="C72" s="94"/>
      <c r="D72" s="94"/>
      <c r="E72" s="75"/>
      <c r="F72" s="94"/>
      <c r="G72" s="27" t="s">
        <v>2</v>
      </c>
      <c r="H72" s="13">
        <f>SUM(I72:M72)</f>
        <v>724966.51</v>
      </c>
      <c r="I72" s="13">
        <v>0</v>
      </c>
      <c r="J72" s="13">
        <v>0</v>
      </c>
      <c r="K72" s="58">
        <v>60234.92</v>
      </c>
      <c r="L72" s="58">
        <v>286594.92</v>
      </c>
      <c r="M72" s="58">
        <v>378136.67</v>
      </c>
      <c r="N72" s="13"/>
      <c r="O72" s="97" t="s">
        <v>31</v>
      </c>
    </row>
    <row r="73" spans="1:15" ht="28.5" customHeight="1" x14ac:dyDescent="0.2">
      <c r="A73" s="68"/>
      <c r="B73" s="70"/>
      <c r="C73" s="94"/>
      <c r="D73" s="94"/>
      <c r="E73" s="75"/>
      <c r="F73" s="94"/>
      <c r="G73" s="27" t="s">
        <v>1</v>
      </c>
      <c r="H73" s="13">
        <f>SUM(I73:M73)</f>
        <v>434346.62</v>
      </c>
      <c r="I73" s="14">
        <v>0</v>
      </c>
      <c r="J73" s="14">
        <v>0</v>
      </c>
      <c r="K73" s="58">
        <v>34520.9</v>
      </c>
      <c r="L73" s="58">
        <v>156870.07999999999</v>
      </c>
      <c r="M73" s="58">
        <v>242955.64</v>
      </c>
      <c r="N73" s="13"/>
      <c r="O73" s="95"/>
    </row>
    <row r="74" spans="1:15" ht="38.25" customHeight="1" x14ac:dyDescent="0.2">
      <c r="A74" s="82"/>
      <c r="B74" s="98"/>
      <c r="C74" s="95"/>
      <c r="D74" s="95"/>
      <c r="E74" s="96"/>
      <c r="F74" s="95"/>
      <c r="G74" s="27" t="s">
        <v>0</v>
      </c>
      <c r="H74" s="13">
        <f t="shared" ref="H74" si="28">SUM(I74:M74)</f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/>
      <c r="O74" s="26"/>
    </row>
    <row r="75" spans="1:15" ht="15" x14ac:dyDescent="0.2">
      <c r="A75" s="67" t="s">
        <v>22</v>
      </c>
      <c r="B75" s="69" t="s">
        <v>66</v>
      </c>
      <c r="C75" s="71" t="s">
        <v>56</v>
      </c>
      <c r="D75" s="71">
        <v>550</v>
      </c>
      <c r="E75" s="74">
        <f>SUM(J75:M75)</f>
        <v>652709.30000000005</v>
      </c>
      <c r="F75" s="71">
        <v>0</v>
      </c>
      <c r="G75" s="25" t="s">
        <v>4</v>
      </c>
      <c r="H75" s="13">
        <f t="shared" ref="H75:M75" si="29">SUM(H76:H78)</f>
        <v>652709.30000000005</v>
      </c>
      <c r="I75" s="13">
        <f t="shared" si="29"/>
        <v>0</v>
      </c>
      <c r="J75" s="13">
        <f t="shared" si="29"/>
        <v>0</v>
      </c>
      <c r="K75" s="13">
        <f t="shared" si="29"/>
        <v>73797.13</v>
      </c>
      <c r="L75" s="13">
        <f t="shared" si="29"/>
        <v>217784.51</v>
      </c>
      <c r="M75" s="13">
        <f t="shared" si="29"/>
        <v>361127.66000000003</v>
      </c>
      <c r="N75" s="13"/>
      <c r="O75" s="26"/>
    </row>
    <row r="76" spans="1:15" ht="25.5" x14ac:dyDescent="0.2">
      <c r="A76" s="68"/>
      <c r="B76" s="70"/>
      <c r="C76" s="94"/>
      <c r="D76" s="94"/>
      <c r="E76" s="75"/>
      <c r="F76" s="94"/>
      <c r="G76" s="27" t="s">
        <v>2</v>
      </c>
      <c r="H76" s="13">
        <f t="shared" ref="H76" si="30">SUM(I76:M76)</f>
        <v>308855.17</v>
      </c>
      <c r="I76" s="13">
        <v>0</v>
      </c>
      <c r="J76" s="13">
        <v>0</v>
      </c>
      <c r="K76" s="13">
        <v>0</v>
      </c>
      <c r="L76" s="13">
        <v>90169.2</v>
      </c>
      <c r="M76" s="13">
        <v>218685.97</v>
      </c>
      <c r="N76" s="13"/>
      <c r="O76" s="97" t="s">
        <v>31</v>
      </c>
    </row>
    <row r="77" spans="1:15" ht="42" customHeight="1" x14ac:dyDescent="0.2">
      <c r="A77" s="68"/>
      <c r="B77" s="70"/>
      <c r="C77" s="94"/>
      <c r="D77" s="94"/>
      <c r="E77" s="75"/>
      <c r="F77" s="94"/>
      <c r="G77" s="27" t="s">
        <v>1</v>
      </c>
      <c r="H77" s="13">
        <f>SUM(I77:M77)</f>
        <v>343854.13</v>
      </c>
      <c r="I77" s="14">
        <v>0</v>
      </c>
      <c r="J77" s="14">
        <v>0</v>
      </c>
      <c r="K77" s="14">
        <v>73797.13</v>
      </c>
      <c r="L77" s="14">
        <v>127615.31</v>
      </c>
      <c r="M77" s="13">
        <v>142441.69</v>
      </c>
      <c r="N77" s="13"/>
      <c r="O77" s="95"/>
    </row>
    <row r="78" spans="1:15" ht="44.25" customHeight="1" x14ac:dyDescent="0.2">
      <c r="A78" s="82"/>
      <c r="B78" s="98"/>
      <c r="C78" s="95"/>
      <c r="D78" s="95"/>
      <c r="E78" s="96"/>
      <c r="F78" s="95"/>
      <c r="G78" s="27" t="s">
        <v>0</v>
      </c>
      <c r="H78" s="13">
        <f t="shared" ref="H78" si="31">SUM(I78:M78)</f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/>
      <c r="O78" s="26"/>
    </row>
    <row r="79" spans="1:15" ht="15" x14ac:dyDescent="0.2">
      <c r="A79" s="30"/>
      <c r="B79" s="64" t="s">
        <v>30</v>
      </c>
      <c r="C79" s="31"/>
      <c r="D79" s="31"/>
      <c r="E79" s="31"/>
      <c r="F79" s="31"/>
      <c r="G79" s="32" t="s">
        <v>4</v>
      </c>
      <c r="H79" s="33">
        <f>SUM(I79:M79)</f>
        <v>1812022.43</v>
      </c>
      <c r="I79" s="33">
        <f>SUM(I80:I82)</f>
        <v>0</v>
      </c>
      <c r="J79" s="33">
        <f t="shared" ref="J79:L79" si="32">SUM(J80:J82)</f>
        <v>0</v>
      </c>
      <c r="K79" s="33">
        <f t="shared" si="32"/>
        <v>168552.95</v>
      </c>
      <c r="L79" s="33">
        <f t="shared" si="32"/>
        <v>661249.51</v>
      </c>
      <c r="M79" s="33">
        <f>SUM(M80:M82)</f>
        <v>982219.97</v>
      </c>
      <c r="N79" s="34"/>
      <c r="O79" s="35"/>
    </row>
    <row r="80" spans="1:15" ht="42.75" x14ac:dyDescent="0.2">
      <c r="A80" s="30"/>
      <c r="B80" s="65"/>
      <c r="C80" s="31"/>
      <c r="D80" s="31"/>
      <c r="E80" s="31"/>
      <c r="F80" s="31"/>
      <c r="G80" s="32" t="s">
        <v>2</v>
      </c>
      <c r="H80" s="33">
        <f t="shared" ref="H80" si="33">SUM(I80:M80)</f>
        <v>1033821.6799999999</v>
      </c>
      <c r="I80" s="33">
        <f>SUM(I76+I72)</f>
        <v>0</v>
      </c>
      <c r="J80" s="33">
        <f t="shared" ref="J80:L80" si="34">SUM(J76+J72)</f>
        <v>0</v>
      </c>
      <c r="K80" s="33">
        <f t="shared" si="34"/>
        <v>60234.92</v>
      </c>
      <c r="L80" s="33">
        <f t="shared" si="34"/>
        <v>376764.12</v>
      </c>
      <c r="M80" s="33">
        <f>SUM(M76+M72)</f>
        <v>596822.64</v>
      </c>
      <c r="N80" s="34"/>
      <c r="O80" s="35"/>
    </row>
    <row r="81" spans="1:15" ht="39.75" customHeight="1" x14ac:dyDescent="0.2">
      <c r="A81" s="30"/>
      <c r="B81" s="65"/>
      <c r="C81" s="31"/>
      <c r="D81" s="31"/>
      <c r="E81" s="31"/>
      <c r="F81" s="31"/>
      <c r="G81" s="32" t="s">
        <v>1</v>
      </c>
      <c r="H81" s="33">
        <f>SUM(I81:M81)</f>
        <v>778200.75</v>
      </c>
      <c r="I81" s="33">
        <f>SUM(I77+I73)</f>
        <v>0</v>
      </c>
      <c r="J81" s="33">
        <f t="shared" ref="J81:K81" si="35">SUM(J77+J73)</f>
        <v>0</v>
      </c>
      <c r="K81" s="33">
        <f t="shared" si="35"/>
        <v>108318.03</v>
      </c>
      <c r="L81" s="33">
        <f>SUM(L77+L73)</f>
        <v>284485.39</v>
      </c>
      <c r="M81" s="33">
        <f>SUM(M77+M73)</f>
        <v>385397.33</v>
      </c>
      <c r="N81" s="34"/>
      <c r="O81" s="35"/>
    </row>
    <row r="82" spans="1:15" ht="28.5" x14ac:dyDescent="0.2">
      <c r="A82" s="34"/>
      <c r="B82" s="66"/>
      <c r="C82" s="31"/>
      <c r="D82" s="31"/>
      <c r="E82" s="31"/>
      <c r="F82" s="31"/>
      <c r="G82" s="36" t="s">
        <v>0</v>
      </c>
      <c r="H82" s="33">
        <f t="shared" ref="H82" si="36">SUM(I82:M82)</f>
        <v>0</v>
      </c>
      <c r="I82" s="33">
        <f>SUM(I78+I74)</f>
        <v>0</v>
      </c>
      <c r="J82" s="33">
        <f t="shared" ref="J82:M82" si="37">SUM(J78+J74)</f>
        <v>0</v>
      </c>
      <c r="K82" s="33">
        <f t="shared" si="37"/>
        <v>0</v>
      </c>
      <c r="L82" s="33">
        <f t="shared" si="37"/>
        <v>0</v>
      </c>
      <c r="M82" s="33">
        <f t="shared" si="37"/>
        <v>0</v>
      </c>
      <c r="N82" s="34"/>
      <c r="O82" s="35"/>
    </row>
    <row r="83" spans="1:15" ht="27" customHeight="1" x14ac:dyDescent="0.2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</row>
    <row r="84" spans="1:15" ht="34.5" customHeight="1" x14ac:dyDescent="0.2">
      <c r="A84" s="80" t="s">
        <v>41</v>
      </c>
      <c r="B84" s="80"/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1"/>
    </row>
    <row r="85" spans="1:15" ht="42.75" customHeight="1" x14ac:dyDescent="0.2">
      <c r="A85" s="67" t="s">
        <v>19</v>
      </c>
      <c r="B85" s="67" t="s">
        <v>18</v>
      </c>
      <c r="C85" s="67" t="s">
        <v>17</v>
      </c>
      <c r="D85" s="67" t="s">
        <v>16</v>
      </c>
      <c r="E85" s="67" t="s">
        <v>15</v>
      </c>
      <c r="F85" s="67" t="s">
        <v>32</v>
      </c>
      <c r="G85" s="83" t="s">
        <v>14</v>
      </c>
      <c r="H85" s="85" t="s">
        <v>13</v>
      </c>
      <c r="I85" s="86"/>
      <c r="J85" s="86"/>
      <c r="K85" s="86"/>
      <c r="L85" s="86"/>
      <c r="M85" s="87"/>
      <c r="N85" s="67" t="s">
        <v>12</v>
      </c>
      <c r="O85" s="67" t="s">
        <v>11</v>
      </c>
    </row>
    <row r="86" spans="1:15" ht="54" customHeight="1" x14ac:dyDescent="0.2">
      <c r="A86" s="82"/>
      <c r="B86" s="82"/>
      <c r="C86" s="82"/>
      <c r="D86" s="82"/>
      <c r="E86" s="82"/>
      <c r="F86" s="82"/>
      <c r="G86" s="84"/>
      <c r="H86" s="51" t="s">
        <v>3</v>
      </c>
      <c r="I86" s="45" t="s">
        <v>10</v>
      </c>
      <c r="J86" s="45" t="s">
        <v>9</v>
      </c>
      <c r="K86" s="45" t="s">
        <v>8</v>
      </c>
      <c r="L86" s="45" t="s">
        <v>7</v>
      </c>
      <c r="M86" s="45" t="s">
        <v>6</v>
      </c>
      <c r="N86" s="88"/>
      <c r="O86" s="82"/>
    </row>
    <row r="87" spans="1:15" ht="90" customHeight="1" x14ac:dyDescent="0.2">
      <c r="A87" s="22">
        <v>1</v>
      </c>
      <c r="B87" s="22">
        <v>2</v>
      </c>
      <c r="C87" s="22">
        <v>3</v>
      </c>
      <c r="D87" s="22">
        <v>4</v>
      </c>
      <c r="E87" s="22">
        <v>5</v>
      </c>
      <c r="F87" s="22">
        <v>6</v>
      </c>
      <c r="G87" s="22">
        <v>7</v>
      </c>
      <c r="H87" s="50">
        <v>8</v>
      </c>
      <c r="I87" s="52">
        <v>9</v>
      </c>
      <c r="J87" s="52">
        <v>10</v>
      </c>
      <c r="K87" s="52">
        <v>11</v>
      </c>
      <c r="L87" s="52">
        <v>12</v>
      </c>
      <c r="M87" s="52">
        <v>13</v>
      </c>
      <c r="N87" s="22">
        <v>14</v>
      </c>
      <c r="O87" s="22">
        <v>15</v>
      </c>
    </row>
    <row r="88" spans="1:15" ht="15" x14ac:dyDescent="0.2">
      <c r="A88" s="67" t="s">
        <v>5</v>
      </c>
      <c r="B88" s="69" t="s">
        <v>36</v>
      </c>
      <c r="C88" s="71" t="s">
        <v>44</v>
      </c>
      <c r="D88" s="71">
        <v>250</v>
      </c>
      <c r="E88" s="71">
        <v>250000</v>
      </c>
      <c r="F88" s="71">
        <v>0</v>
      </c>
      <c r="G88" s="25" t="s">
        <v>4</v>
      </c>
      <c r="H88" s="13">
        <f t="shared" ref="H88:K88" si="38">SUM(H89:H91)</f>
        <v>250000</v>
      </c>
      <c r="I88" s="13">
        <v>0</v>
      </c>
      <c r="J88" s="13">
        <v>0</v>
      </c>
      <c r="K88" s="13">
        <f t="shared" si="38"/>
        <v>0</v>
      </c>
      <c r="L88" s="13">
        <v>125000</v>
      </c>
      <c r="M88" s="13">
        <v>125000</v>
      </c>
      <c r="N88" s="38"/>
      <c r="O88" s="46"/>
    </row>
    <row r="89" spans="1:15" ht="25.5" x14ac:dyDescent="0.2">
      <c r="A89" s="68"/>
      <c r="B89" s="70"/>
      <c r="C89" s="72"/>
      <c r="D89" s="72"/>
      <c r="E89" s="72"/>
      <c r="F89" s="76"/>
      <c r="G89" s="27" t="s">
        <v>2</v>
      </c>
      <c r="H89" s="13">
        <f t="shared" ref="H89:H91" si="39">SUM(I89:M89)</f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38"/>
      <c r="O89" s="77" t="s">
        <v>31</v>
      </c>
    </row>
    <row r="90" spans="1:15" ht="45" customHeight="1" x14ac:dyDescent="0.2">
      <c r="A90" s="68"/>
      <c r="B90" s="70"/>
      <c r="C90" s="72"/>
      <c r="D90" s="72"/>
      <c r="E90" s="72"/>
      <c r="F90" s="76"/>
      <c r="G90" s="27" t="s">
        <v>1</v>
      </c>
      <c r="H90" s="13">
        <f t="shared" si="39"/>
        <v>0</v>
      </c>
      <c r="I90" s="13">
        <v>0</v>
      </c>
      <c r="J90" s="14">
        <v>0</v>
      </c>
      <c r="K90" s="14">
        <v>0</v>
      </c>
      <c r="L90" s="13">
        <v>0</v>
      </c>
      <c r="M90" s="13">
        <v>0</v>
      </c>
      <c r="N90" s="38"/>
      <c r="O90" s="79"/>
    </row>
    <row r="91" spans="1:15" ht="45.75" customHeight="1" x14ac:dyDescent="0.2">
      <c r="A91" s="82"/>
      <c r="B91" s="98"/>
      <c r="C91" s="102"/>
      <c r="D91" s="102"/>
      <c r="E91" s="102"/>
      <c r="F91" s="103"/>
      <c r="G91" s="27" t="s">
        <v>0</v>
      </c>
      <c r="H91" s="13">
        <f t="shared" si="39"/>
        <v>250000</v>
      </c>
      <c r="I91" s="13">
        <v>0</v>
      </c>
      <c r="J91" s="13">
        <v>0</v>
      </c>
      <c r="K91" s="13">
        <v>0</v>
      </c>
      <c r="L91" s="13">
        <v>125000</v>
      </c>
      <c r="M91" s="13">
        <v>125000</v>
      </c>
      <c r="N91" s="38"/>
      <c r="O91" s="35"/>
    </row>
    <row r="92" spans="1:15" ht="15" x14ac:dyDescent="0.2">
      <c r="A92" s="67" t="s">
        <v>22</v>
      </c>
      <c r="B92" s="69" t="s">
        <v>35</v>
      </c>
      <c r="C92" s="71" t="s">
        <v>44</v>
      </c>
      <c r="D92" s="71">
        <v>240</v>
      </c>
      <c r="E92" s="71">
        <v>240000</v>
      </c>
      <c r="F92" s="71">
        <v>0</v>
      </c>
      <c r="G92" s="25" t="s">
        <v>4</v>
      </c>
      <c r="H92" s="13">
        <f t="shared" ref="H92:J92" si="40">SUM(H93:H95)</f>
        <v>240000</v>
      </c>
      <c r="I92" s="13">
        <f t="shared" si="40"/>
        <v>0</v>
      </c>
      <c r="J92" s="13">
        <f t="shared" si="40"/>
        <v>0</v>
      </c>
      <c r="K92" s="13">
        <v>0</v>
      </c>
      <c r="L92" s="13">
        <v>120000</v>
      </c>
      <c r="M92" s="13">
        <v>120000</v>
      </c>
      <c r="N92" s="38"/>
      <c r="O92" s="35"/>
    </row>
    <row r="93" spans="1:15" ht="25.5" x14ac:dyDescent="0.2">
      <c r="A93" s="68"/>
      <c r="B93" s="70"/>
      <c r="C93" s="76"/>
      <c r="D93" s="76"/>
      <c r="E93" s="76"/>
      <c r="F93" s="76"/>
      <c r="G93" s="27" t="s">
        <v>2</v>
      </c>
      <c r="H93" s="13">
        <f t="shared" ref="H93:H95" si="41">SUM(I93:M93)</f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38"/>
      <c r="O93" s="77" t="s">
        <v>31</v>
      </c>
    </row>
    <row r="94" spans="1:15" ht="38.25" x14ac:dyDescent="0.2">
      <c r="A94" s="68"/>
      <c r="B94" s="70"/>
      <c r="C94" s="76"/>
      <c r="D94" s="76"/>
      <c r="E94" s="76"/>
      <c r="F94" s="76"/>
      <c r="G94" s="27" t="s">
        <v>1</v>
      </c>
      <c r="H94" s="13">
        <f t="shared" si="41"/>
        <v>0</v>
      </c>
      <c r="I94" s="13">
        <v>0</v>
      </c>
      <c r="J94" s="14">
        <v>0</v>
      </c>
      <c r="K94" s="14">
        <v>0</v>
      </c>
      <c r="L94" s="14">
        <v>0</v>
      </c>
      <c r="M94" s="13">
        <v>0</v>
      </c>
      <c r="N94" s="38"/>
      <c r="O94" s="79"/>
    </row>
    <row r="95" spans="1:15" ht="41.25" customHeight="1" x14ac:dyDescent="0.2">
      <c r="A95" s="82"/>
      <c r="B95" s="98"/>
      <c r="C95" s="103"/>
      <c r="D95" s="103"/>
      <c r="E95" s="103"/>
      <c r="F95" s="103"/>
      <c r="G95" s="27" t="s">
        <v>0</v>
      </c>
      <c r="H95" s="13">
        <f t="shared" si="41"/>
        <v>240000</v>
      </c>
      <c r="I95" s="13">
        <v>0</v>
      </c>
      <c r="J95" s="13">
        <v>0</v>
      </c>
      <c r="K95" s="13">
        <v>0</v>
      </c>
      <c r="L95" s="13">
        <v>120000</v>
      </c>
      <c r="M95" s="13">
        <v>120000</v>
      </c>
      <c r="N95" s="38"/>
      <c r="O95" s="35"/>
    </row>
    <row r="96" spans="1:15" ht="15" x14ac:dyDescent="0.2">
      <c r="A96" s="30"/>
      <c r="B96" s="64" t="s">
        <v>30</v>
      </c>
      <c r="C96" s="31"/>
      <c r="D96" s="31"/>
      <c r="E96" s="31"/>
      <c r="F96" s="31"/>
      <c r="G96" s="32" t="s">
        <v>4</v>
      </c>
      <c r="H96" s="33">
        <f>SUM(I96:M96)</f>
        <v>490000</v>
      </c>
      <c r="I96" s="33">
        <f>SUM(I97:I99)</f>
        <v>0</v>
      </c>
      <c r="J96" s="33">
        <f t="shared" ref="J96:M96" si="42">SUM(J97:J99)</f>
        <v>0</v>
      </c>
      <c r="K96" s="33">
        <f t="shared" si="42"/>
        <v>0</v>
      </c>
      <c r="L96" s="33">
        <f t="shared" si="42"/>
        <v>245000</v>
      </c>
      <c r="M96" s="33">
        <f t="shared" si="42"/>
        <v>245000</v>
      </c>
      <c r="N96" s="34"/>
      <c r="O96" s="35"/>
    </row>
    <row r="97" spans="1:15" ht="93" customHeight="1" x14ac:dyDescent="0.2">
      <c r="A97" s="30"/>
      <c r="B97" s="65"/>
      <c r="C97" s="31"/>
      <c r="D97" s="31"/>
      <c r="E97" s="31"/>
      <c r="F97" s="31"/>
      <c r="G97" s="32" t="s">
        <v>2</v>
      </c>
      <c r="H97" s="33">
        <f t="shared" ref="H97:H99" si="43">SUM(I97:M97)</f>
        <v>0</v>
      </c>
      <c r="I97" s="33">
        <f t="shared" ref="I97:M99" si="44">SUM(I93+I89)</f>
        <v>0</v>
      </c>
      <c r="J97" s="33">
        <f t="shared" si="44"/>
        <v>0</v>
      </c>
      <c r="K97" s="33">
        <f t="shared" si="44"/>
        <v>0</v>
      </c>
      <c r="L97" s="33">
        <f t="shared" si="44"/>
        <v>0</v>
      </c>
      <c r="M97" s="33">
        <f t="shared" si="44"/>
        <v>0</v>
      </c>
      <c r="N97" s="34"/>
      <c r="O97" s="35"/>
    </row>
    <row r="98" spans="1:15" ht="42.75" x14ac:dyDescent="0.2">
      <c r="A98" s="30"/>
      <c r="B98" s="65"/>
      <c r="C98" s="31"/>
      <c r="D98" s="31"/>
      <c r="E98" s="31"/>
      <c r="F98" s="31"/>
      <c r="G98" s="32" t="s">
        <v>1</v>
      </c>
      <c r="H98" s="33">
        <f t="shared" si="43"/>
        <v>0</v>
      </c>
      <c r="I98" s="33">
        <f t="shared" si="44"/>
        <v>0</v>
      </c>
      <c r="J98" s="33">
        <f t="shared" si="44"/>
        <v>0</v>
      </c>
      <c r="K98" s="33">
        <f t="shared" si="44"/>
        <v>0</v>
      </c>
      <c r="L98" s="33">
        <f t="shared" si="44"/>
        <v>0</v>
      </c>
      <c r="M98" s="33">
        <f t="shared" si="44"/>
        <v>0</v>
      </c>
      <c r="N98" s="34"/>
      <c r="O98" s="35"/>
    </row>
    <row r="99" spans="1:15" ht="49.5" customHeight="1" x14ac:dyDescent="0.2">
      <c r="A99" s="34"/>
      <c r="B99" s="66"/>
      <c r="C99" s="31"/>
      <c r="D99" s="31"/>
      <c r="E99" s="31"/>
      <c r="F99" s="31"/>
      <c r="G99" s="36" t="s">
        <v>0</v>
      </c>
      <c r="H99" s="33">
        <f t="shared" si="43"/>
        <v>490000</v>
      </c>
      <c r="I99" s="33">
        <f t="shared" si="44"/>
        <v>0</v>
      </c>
      <c r="J99" s="33">
        <f t="shared" si="44"/>
        <v>0</v>
      </c>
      <c r="K99" s="33">
        <f t="shared" si="44"/>
        <v>0</v>
      </c>
      <c r="L99" s="33">
        <f t="shared" si="44"/>
        <v>245000</v>
      </c>
      <c r="M99" s="33">
        <f t="shared" si="44"/>
        <v>245000</v>
      </c>
      <c r="N99" s="34"/>
      <c r="O99" s="35"/>
    </row>
    <row r="100" spans="1:15" ht="27.75" customHeight="1" x14ac:dyDescent="0.2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</row>
    <row r="101" spans="1:15" ht="81.75" customHeight="1" x14ac:dyDescent="0.2">
      <c r="A101" s="80" t="s">
        <v>42</v>
      </c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1"/>
    </row>
    <row r="102" spans="1:15" ht="39" customHeight="1" x14ac:dyDescent="0.2">
      <c r="A102" s="67" t="s">
        <v>19</v>
      </c>
      <c r="B102" s="67" t="s">
        <v>18</v>
      </c>
      <c r="C102" s="67" t="s">
        <v>17</v>
      </c>
      <c r="D102" s="67" t="s">
        <v>16</v>
      </c>
      <c r="E102" s="67" t="s">
        <v>15</v>
      </c>
      <c r="F102" s="67" t="s">
        <v>32</v>
      </c>
      <c r="G102" s="83" t="s">
        <v>14</v>
      </c>
      <c r="H102" s="85" t="s">
        <v>13</v>
      </c>
      <c r="I102" s="86"/>
      <c r="J102" s="86"/>
      <c r="K102" s="86"/>
      <c r="L102" s="86"/>
      <c r="M102" s="87"/>
      <c r="N102" s="67" t="s">
        <v>12</v>
      </c>
      <c r="O102" s="67" t="s">
        <v>11</v>
      </c>
    </row>
    <row r="103" spans="1:15" ht="54.75" customHeight="1" x14ac:dyDescent="0.2">
      <c r="A103" s="82"/>
      <c r="B103" s="82"/>
      <c r="C103" s="82"/>
      <c r="D103" s="82"/>
      <c r="E103" s="82"/>
      <c r="F103" s="82"/>
      <c r="G103" s="84"/>
      <c r="H103" s="51" t="s">
        <v>3</v>
      </c>
      <c r="I103" s="21" t="s">
        <v>10</v>
      </c>
      <c r="J103" s="21" t="s">
        <v>9</v>
      </c>
      <c r="K103" s="21" t="s">
        <v>8</v>
      </c>
      <c r="L103" s="21" t="s">
        <v>7</v>
      </c>
      <c r="M103" s="21" t="s">
        <v>6</v>
      </c>
      <c r="N103" s="88"/>
      <c r="O103" s="82"/>
    </row>
    <row r="104" spans="1:15" ht="27" customHeight="1" x14ac:dyDescent="0.2">
      <c r="A104" s="22">
        <v>1</v>
      </c>
      <c r="B104" s="22">
        <v>2</v>
      </c>
      <c r="C104" s="22">
        <v>3</v>
      </c>
      <c r="D104" s="22">
        <v>4</v>
      </c>
      <c r="E104" s="22">
        <v>5</v>
      </c>
      <c r="F104" s="22">
        <v>6</v>
      </c>
      <c r="G104" s="22">
        <v>7</v>
      </c>
      <c r="H104" s="50">
        <v>8</v>
      </c>
      <c r="I104" s="52">
        <v>9</v>
      </c>
      <c r="J104" s="52">
        <v>10</v>
      </c>
      <c r="K104" s="52">
        <v>11</v>
      </c>
      <c r="L104" s="52">
        <v>12</v>
      </c>
      <c r="M104" s="52">
        <v>13</v>
      </c>
      <c r="N104" s="22">
        <v>14</v>
      </c>
      <c r="O104" s="22">
        <v>15</v>
      </c>
    </row>
    <row r="105" spans="1:15" ht="27" customHeight="1" x14ac:dyDescent="0.2">
      <c r="A105" s="67">
        <v>1</v>
      </c>
      <c r="B105" s="69" t="s">
        <v>37</v>
      </c>
      <c r="C105" s="71" t="s">
        <v>45</v>
      </c>
      <c r="D105" s="71">
        <v>950</v>
      </c>
      <c r="E105" s="71">
        <v>950000</v>
      </c>
      <c r="F105" s="71">
        <v>0</v>
      </c>
      <c r="G105" s="25" t="s">
        <v>4</v>
      </c>
      <c r="H105" s="47">
        <f t="shared" ref="H105:M105" si="45">SUM(H106:H108)</f>
        <v>950000</v>
      </c>
      <c r="I105" s="47">
        <f t="shared" si="45"/>
        <v>0</v>
      </c>
      <c r="J105" s="47">
        <f t="shared" si="45"/>
        <v>0</v>
      </c>
      <c r="K105" s="47">
        <f t="shared" si="45"/>
        <v>0</v>
      </c>
      <c r="L105" s="47">
        <f t="shared" si="45"/>
        <v>475000</v>
      </c>
      <c r="M105" s="47">
        <f t="shared" si="45"/>
        <v>475000</v>
      </c>
      <c r="N105" s="38"/>
      <c r="O105" s="46"/>
    </row>
    <row r="106" spans="1:15" ht="25.5" x14ac:dyDescent="0.2">
      <c r="A106" s="68"/>
      <c r="B106" s="70"/>
      <c r="C106" s="72"/>
      <c r="D106" s="72"/>
      <c r="E106" s="72"/>
      <c r="F106" s="76"/>
      <c r="G106" s="27" t="s">
        <v>2</v>
      </c>
      <c r="H106" s="13">
        <f t="shared" ref="H106:H108" si="46">SUM(I106:M106)</f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38"/>
      <c r="O106" s="77" t="s">
        <v>31</v>
      </c>
    </row>
    <row r="107" spans="1:15" ht="38.25" x14ac:dyDescent="0.2">
      <c r="A107" s="68"/>
      <c r="B107" s="70"/>
      <c r="C107" s="72"/>
      <c r="D107" s="72"/>
      <c r="E107" s="72"/>
      <c r="F107" s="76"/>
      <c r="G107" s="27" t="s">
        <v>1</v>
      </c>
      <c r="H107" s="13">
        <f t="shared" si="46"/>
        <v>0</v>
      </c>
      <c r="I107" s="13">
        <v>0</v>
      </c>
      <c r="J107" s="14">
        <v>0</v>
      </c>
      <c r="K107" s="14">
        <v>0</v>
      </c>
      <c r="L107" s="13">
        <v>0</v>
      </c>
      <c r="M107" s="13">
        <v>0</v>
      </c>
      <c r="N107" s="38"/>
      <c r="O107" s="79"/>
    </row>
    <row r="108" spans="1:15" ht="15" x14ac:dyDescent="0.2">
      <c r="A108" s="82"/>
      <c r="B108" s="98"/>
      <c r="C108" s="102"/>
      <c r="D108" s="102"/>
      <c r="E108" s="102"/>
      <c r="F108" s="103"/>
      <c r="G108" s="27" t="s">
        <v>0</v>
      </c>
      <c r="H108" s="13">
        <f t="shared" si="46"/>
        <v>950000</v>
      </c>
      <c r="I108" s="28">
        <v>0</v>
      </c>
      <c r="J108" s="53">
        <v>0</v>
      </c>
      <c r="K108" s="53">
        <v>0</v>
      </c>
      <c r="L108" s="53">
        <v>475000</v>
      </c>
      <c r="M108" s="28">
        <v>475000</v>
      </c>
      <c r="N108" s="38"/>
      <c r="O108" s="35"/>
    </row>
    <row r="109" spans="1:15" ht="15" x14ac:dyDescent="0.2">
      <c r="A109" s="30"/>
      <c r="B109" s="64" t="s">
        <v>30</v>
      </c>
      <c r="C109" s="31"/>
      <c r="D109" s="31"/>
      <c r="E109" s="31"/>
      <c r="F109" s="31"/>
      <c r="G109" s="32" t="s">
        <v>4</v>
      </c>
      <c r="H109" s="33">
        <f>SUM(I109:M109)</f>
        <v>950000</v>
      </c>
      <c r="I109" s="33">
        <f>SUM(I110:I112)</f>
        <v>0</v>
      </c>
      <c r="J109" s="33">
        <f t="shared" ref="J109:M109" si="47">SUM(J110:J112)</f>
        <v>0</v>
      </c>
      <c r="K109" s="33">
        <f t="shared" si="47"/>
        <v>0</v>
      </c>
      <c r="L109" s="33">
        <f t="shared" si="47"/>
        <v>475000</v>
      </c>
      <c r="M109" s="33">
        <f t="shared" si="47"/>
        <v>475000</v>
      </c>
      <c r="N109" s="34"/>
      <c r="O109" s="35"/>
    </row>
    <row r="110" spans="1:15" ht="73.5" customHeight="1" x14ac:dyDescent="0.2">
      <c r="A110" s="30"/>
      <c r="B110" s="65"/>
      <c r="C110" s="31"/>
      <c r="D110" s="31"/>
      <c r="E110" s="31"/>
      <c r="F110" s="31"/>
      <c r="G110" s="32" t="s">
        <v>2</v>
      </c>
      <c r="H110" s="33">
        <f t="shared" ref="H110:H112" si="48">SUM(I110:M110)</f>
        <v>0</v>
      </c>
      <c r="I110" s="33">
        <f>SUM(I106)</f>
        <v>0</v>
      </c>
      <c r="J110" s="33">
        <f t="shared" ref="J110:M110" si="49">SUM(J106)</f>
        <v>0</v>
      </c>
      <c r="K110" s="33">
        <f t="shared" si="49"/>
        <v>0</v>
      </c>
      <c r="L110" s="33">
        <f t="shared" si="49"/>
        <v>0</v>
      </c>
      <c r="M110" s="33">
        <f t="shared" si="49"/>
        <v>0</v>
      </c>
      <c r="N110" s="34"/>
      <c r="O110" s="35"/>
    </row>
    <row r="111" spans="1:15" ht="42.75" x14ac:dyDescent="0.2">
      <c r="A111" s="30"/>
      <c r="B111" s="65"/>
      <c r="C111" s="31"/>
      <c r="D111" s="31"/>
      <c r="E111" s="31"/>
      <c r="F111" s="31"/>
      <c r="G111" s="32" t="s">
        <v>1</v>
      </c>
      <c r="H111" s="33">
        <f t="shared" si="48"/>
        <v>0</v>
      </c>
      <c r="I111" s="33">
        <f>SUM(I107)</f>
        <v>0</v>
      </c>
      <c r="J111" s="33">
        <f t="shared" ref="J111:M111" si="50">SUM(J107)</f>
        <v>0</v>
      </c>
      <c r="K111" s="33">
        <f t="shared" si="50"/>
        <v>0</v>
      </c>
      <c r="L111" s="33">
        <f t="shared" si="50"/>
        <v>0</v>
      </c>
      <c r="M111" s="33">
        <f t="shared" si="50"/>
        <v>0</v>
      </c>
      <c r="N111" s="34"/>
      <c r="O111" s="35"/>
    </row>
    <row r="112" spans="1:15" ht="47.25" customHeight="1" x14ac:dyDescent="0.2">
      <c r="A112" s="34"/>
      <c r="B112" s="66"/>
      <c r="C112" s="31"/>
      <c r="D112" s="31"/>
      <c r="E112" s="31"/>
      <c r="F112" s="31"/>
      <c r="G112" s="36" t="s">
        <v>0</v>
      </c>
      <c r="H112" s="33">
        <f t="shared" si="48"/>
        <v>950000</v>
      </c>
      <c r="I112" s="33">
        <f>SUM(I108)</f>
        <v>0</v>
      </c>
      <c r="J112" s="33">
        <f t="shared" ref="J112:M112" si="51">SUM(J108)</f>
        <v>0</v>
      </c>
      <c r="K112" s="33">
        <f t="shared" si="51"/>
        <v>0</v>
      </c>
      <c r="L112" s="33">
        <f t="shared" si="51"/>
        <v>475000</v>
      </c>
      <c r="M112" s="33">
        <f t="shared" si="51"/>
        <v>475000</v>
      </c>
      <c r="N112" s="34"/>
      <c r="O112" s="35"/>
    </row>
    <row r="113" spans="1:15" x14ac:dyDescent="0.2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</row>
    <row r="114" spans="1:15" ht="15" x14ac:dyDescent="0.2">
      <c r="A114" s="15"/>
      <c r="B114" s="16"/>
      <c r="C114" s="17"/>
      <c r="D114" s="17"/>
      <c r="E114" s="17"/>
      <c r="F114" s="17"/>
      <c r="G114" s="18"/>
      <c r="H114" s="19"/>
      <c r="I114" s="19"/>
      <c r="J114" s="19"/>
      <c r="K114" s="19"/>
      <c r="L114" s="19"/>
      <c r="M114" s="19"/>
      <c r="N114" s="15"/>
      <c r="O114" s="37"/>
    </row>
    <row r="115" spans="1:15" ht="15.75" x14ac:dyDescent="0.2">
      <c r="A115" s="80" t="s">
        <v>50</v>
      </c>
      <c r="B115" s="80"/>
      <c r="C115" s="80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1"/>
    </row>
    <row r="116" spans="1:15" ht="37.5" customHeight="1" x14ac:dyDescent="0.2">
      <c r="A116" s="67" t="s">
        <v>19</v>
      </c>
      <c r="B116" s="67" t="s">
        <v>18</v>
      </c>
      <c r="C116" s="67" t="s">
        <v>17</v>
      </c>
      <c r="D116" s="67" t="s">
        <v>16</v>
      </c>
      <c r="E116" s="67" t="s">
        <v>15</v>
      </c>
      <c r="F116" s="67" t="s">
        <v>32</v>
      </c>
      <c r="G116" s="83" t="s">
        <v>14</v>
      </c>
      <c r="H116" s="85" t="s">
        <v>13</v>
      </c>
      <c r="I116" s="86"/>
      <c r="J116" s="86"/>
      <c r="K116" s="86"/>
      <c r="L116" s="86"/>
      <c r="M116" s="87"/>
      <c r="N116" s="67" t="s">
        <v>12</v>
      </c>
      <c r="O116" s="67" t="s">
        <v>11</v>
      </c>
    </row>
    <row r="117" spans="1:15" ht="106.5" customHeight="1" x14ac:dyDescent="0.2">
      <c r="A117" s="82"/>
      <c r="B117" s="82"/>
      <c r="C117" s="82"/>
      <c r="D117" s="82"/>
      <c r="E117" s="82"/>
      <c r="F117" s="82"/>
      <c r="G117" s="84"/>
      <c r="H117" s="20" t="s">
        <v>3</v>
      </c>
      <c r="I117" s="21" t="s">
        <v>10</v>
      </c>
      <c r="J117" s="21" t="s">
        <v>9</v>
      </c>
      <c r="K117" s="21" t="s">
        <v>8</v>
      </c>
      <c r="L117" s="21" t="s">
        <v>7</v>
      </c>
      <c r="M117" s="21" t="s">
        <v>6</v>
      </c>
      <c r="N117" s="88"/>
      <c r="O117" s="82"/>
    </row>
    <row r="118" spans="1:15" ht="100.5" customHeight="1" x14ac:dyDescent="0.2">
      <c r="A118" s="22">
        <v>1</v>
      </c>
      <c r="B118" s="22">
        <v>2</v>
      </c>
      <c r="C118" s="22">
        <v>3</v>
      </c>
      <c r="D118" s="22">
        <v>4</v>
      </c>
      <c r="E118" s="22">
        <v>5</v>
      </c>
      <c r="F118" s="22">
        <v>6</v>
      </c>
      <c r="G118" s="22">
        <v>7</v>
      </c>
      <c r="H118" s="23">
        <v>8</v>
      </c>
      <c r="I118" s="24">
        <v>9</v>
      </c>
      <c r="J118" s="24">
        <v>10</v>
      </c>
      <c r="K118" s="24">
        <v>11</v>
      </c>
      <c r="L118" s="24">
        <v>12</v>
      </c>
      <c r="M118" s="24">
        <v>13</v>
      </c>
      <c r="N118" s="22">
        <v>14</v>
      </c>
      <c r="O118" s="22">
        <v>15</v>
      </c>
    </row>
    <row r="119" spans="1:15" ht="15" x14ac:dyDescent="0.2">
      <c r="A119" s="67" t="s">
        <v>5</v>
      </c>
      <c r="B119" s="69" t="s">
        <v>48</v>
      </c>
      <c r="C119" s="71" t="s">
        <v>57</v>
      </c>
      <c r="D119" s="73" t="s">
        <v>54</v>
      </c>
      <c r="E119" s="74">
        <v>900000</v>
      </c>
      <c r="F119" s="71">
        <v>0</v>
      </c>
      <c r="G119" s="25" t="s">
        <v>4</v>
      </c>
      <c r="H119" s="13">
        <f>SUM(H120:H122)</f>
        <v>900000</v>
      </c>
      <c r="I119" s="13">
        <f t="shared" ref="I119:M119" si="52">SUM(I120:I122)</f>
        <v>0</v>
      </c>
      <c r="J119" s="13">
        <f t="shared" si="52"/>
        <v>0</v>
      </c>
      <c r="K119" s="13">
        <f t="shared" si="52"/>
        <v>252478.08000000002</v>
      </c>
      <c r="L119" s="13">
        <f t="shared" si="52"/>
        <v>647521.91999999993</v>
      </c>
      <c r="M119" s="13">
        <f t="shared" si="52"/>
        <v>0</v>
      </c>
      <c r="N119" s="49"/>
      <c r="O119" s="46"/>
    </row>
    <row r="120" spans="1:15" ht="25.5" x14ac:dyDescent="0.2">
      <c r="A120" s="68"/>
      <c r="B120" s="70"/>
      <c r="C120" s="72"/>
      <c r="D120" s="72"/>
      <c r="E120" s="75"/>
      <c r="F120" s="76"/>
      <c r="G120" s="27" t="s">
        <v>34</v>
      </c>
      <c r="H120" s="13">
        <f>SUM(I120:M120)</f>
        <v>170028.2</v>
      </c>
      <c r="I120" s="13">
        <v>0</v>
      </c>
      <c r="J120" s="13">
        <v>0</v>
      </c>
      <c r="K120" s="13">
        <v>170028.2</v>
      </c>
      <c r="L120" s="13">
        <v>0</v>
      </c>
      <c r="M120" s="13">
        <v>0</v>
      </c>
      <c r="N120" s="38"/>
      <c r="O120" s="77" t="s">
        <v>31</v>
      </c>
    </row>
    <row r="121" spans="1:15" ht="25.5" x14ac:dyDescent="0.2">
      <c r="A121" s="68"/>
      <c r="B121" s="70"/>
      <c r="C121" s="72"/>
      <c r="D121" s="72"/>
      <c r="E121" s="75"/>
      <c r="F121" s="76"/>
      <c r="G121" s="27" t="s">
        <v>2</v>
      </c>
      <c r="H121" s="13">
        <f>SUM(I121:M121)</f>
        <v>639970.77999999991</v>
      </c>
      <c r="I121" s="13">
        <v>0</v>
      </c>
      <c r="J121" s="13">
        <v>0</v>
      </c>
      <c r="K121" s="13">
        <v>57202.07</v>
      </c>
      <c r="L121" s="13">
        <v>582768.71</v>
      </c>
      <c r="M121" s="13">
        <v>0</v>
      </c>
      <c r="N121" s="38"/>
      <c r="O121" s="78"/>
    </row>
    <row r="122" spans="1:15" ht="38.25" x14ac:dyDescent="0.2">
      <c r="A122" s="68"/>
      <c r="B122" s="70"/>
      <c r="C122" s="72"/>
      <c r="D122" s="72"/>
      <c r="E122" s="75"/>
      <c r="F122" s="76"/>
      <c r="G122" s="27" t="s">
        <v>1</v>
      </c>
      <c r="H122" s="13">
        <f>SUM(I122:M122)</f>
        <v>90001.02</v>
      </c>
      <c r="I122" s="13">
        <v>0</v>
      </c>
      <c r="J122" s="14">
        <v>0</v>
      </c>
      <c r="K122" s="14">
        <v>25247.81</v>
      </c>
      <c r="L122" s="13">
        <v>64753.21</v>
      </c>
      <c r="M122" s="13">
        <v>0</v>
      </c>
      <c r="N122" s="38"/>
      <c r="O122" s="79"/>
    </row>
    <row r="123" spans="1:15" ht="71.25" customHeight="1" x14ac:dyDescent="0.2">
      <c r="A123" s="67" t="s">
        <v>22</v>
      </c>
      <c r="B123" s="69" t="s">
        <v>46</v>
      </c>
      <c r="C123" s="71" t="s">
        <v>57</v>
      </c>
      <c r="D123" s="71" t="s">
        <v>55</v>
      </c>
      <c r="E123" s="74">
        <v>700000</v>
      </c>
      <c r="F123" s="71">
        <v>0</v>
      </c>
      <c r="G123" s="25" t="s">
        <v>4</v>
      </c>
      <c r="H123" s="13">
        <f t="shared" ref="H123:M123" si="53">SUM(H124:H126)</f>
        <v>700000</v>
      </c>
      <c r="I123" s="13">
        <f t="shared" si="53"/>
        <v>0</v>
      </c>
      <c r="J123" s="13">
        <f t="shared" si="53"/>
        <v>0</v>
      </c>
      <c r="K123" s="13">
        <f t="shared" si="53"/>
        <v>90000</v>
      </c>
      <c r="L123" s="13">
        <f t="shared" si="53"/>
        <v>610000</v>
      </c>
      <c r="M123" s="13">
        <f t="shared" si="53"/>
        <v>0</v>
      </c>
      <c r="N123" s="38"/>
      <c r="O123" s="46"/>
    </row>
    <row r="124" spans="1:15" ht="25.5" x14ac:dyDescent="0.2">
      <c r="A124" s="68"/>
      <c r="B124" s="70"/>
      <c r="C124" s="76"/>
      <c r="D124" s="76"/>
      <c r="E124" s="75"/>
      <c r="F124" s="76"/>
      <c r="G124" s="27" t="s">
        <v>34</v>
      </c>
      <c r="H124" s="13">
        <f t="shared" ref="H124:H126" si="54">SUM(I124:M124)</f>
        <v>173712.7</v>
      </c>
      <c r="I124" s="13">
        <v>0</v>
      </c>
      <c r="J124" s="13">
        <v>0</v>
      </c>
      <c r="K124" s="13">
        <v>0</v>
      </c>
      <c r="L124" s="13">
        <v>173712.7</v>
      </c>
      <c r="M124" s="13">
        <v>0</v>
      </c>
      <c r="N124" s="38"/>
      <c r="O124" s="77" t="s">
        <v>31</v>
      </c>
    </row>
    <row r="125" spans="1:15" ht="25.5" x14ac:dyDescent="0.2">
      <c r="A125" s="68"/>
      <c r="B125" s="70"/>
      <c r="C125" s="76"/>
      <c r="D125" s="76"/>
      <c r="E125" s="75"/>
      <c r="F125" s="76"/>
      <c r="G125" s="27" t="s">
        <v>2</v>
      </c>
      <c r="H125" s="13">
        <f t="shared" si="54"/>
        <v>456287.3</v>
      </c>
      <c r="I125" s="13">
        <v>0</v>
      </c>
      <c r="J125" s="13">
        <v>0</v>
      </c>
      <c r="K125" s="13">
        <v>81000</v>
      </c>
      <c r="L125" s="13">
        <v>375287.3</v>
      </c>
      <c r="M125" s="13">
        <v>0</v>
      </c>
      <c r="N125" s="38"/>
      <c r="O125" s="78"/>
    </row>
    <row r="126" spans="1:15" ht="38.25" x14ac:dyDescent="0.2">
      <c r="A126" s="68"/>
      <c r="B126" s="70"/>
      <c r="C126" s="76"/>
      <c r="D126" s="76"/>
      <c r="E126" s="75"/>
      <c r="F126" s="76"/>
      <c r="G126" s="27" t="s">
        <v>1</v>
      </c>
      <c r="H126" s="13">
        <f t="shared" si="54"/>
        <v>70000</v>
      </c>
      <c r="I126" s="13">
        <v>0</v>
      </c>
      <c r="J126" s="14">
        <v>0</v>
      </c>
      <c r="K126" s="14">
        <v>9000</v>
      </c>
      <c r="L126" s="13">
        <v>61000</v>
      </c>
      <c r="M126" s="13">
        <v>0</v>
      </c>
      <c r="N126" s="38"/>
      <c r="O126" s="79"/>
    </row>
    <row r="127" spans="1:15" ht="79.5" customHeight="1" x14ac:dyDescent="0.2">
      <c r="A127" s="30"/>
      <c r="B127" s="64" t="s">
        <v>30</v>
      </c>
      <c r="C127" s="31"/>
      <c r="D127" s="31"/>
      <c r="E127" s="31"/>
      <c r="F127" s="31"/>
      <c r="G127" s="32" t="s">
        <v>4</v>
      </c>
      <c r="H127" s="33">
        <f>SUM(H128:H130)</f>
        <v>1600000</v>
      </c>
      <c r="I127" s="33">
        <f>SUM(I129:I130)</f>
        <v>0</v>
      </c>
      <c r="J127" s="33">
        <f>SUM(J128:J130)</f>
        <v>0</v>
      </c>
      <c r="K127" s="33">
        <f t="shared" ref="K127:M127" si="55">SUM(K128:K130)</f>
        <v>342478.08000000002</v>
      </c>
      <c r="L127" s="33">
        <f t="shared" si="55"/>
        <v>1257521.92</v>
      </c>
      <c r="M127" s="33">
        <f t="shared" si="55"/>
        <v>0</v>
      </c>
      <c r="N127" s="34"/>
      <c r="O127" s="35"/>
    </row>
    <row r="128" spans="1:15" ht="42.75" x14ac:dyDescent="0.2">
      <c r="A128" s="30"/>
      <c r="B128" s="65"/>
      <c r="C128" s="31"/>
      <c r="D128" s="31"/>
      <c r="E128" s="31"/>
      <c r="F128" s="31"/>
      <c r="G128" s="36" t="s">
        <v>34</v>
      </c>
      <c r="H128" s="33">
        <f>SUM(I128:M128)</f>
        <v>343740.9</v>
      </c>
      <c r="I128" s="33">
        <f>I120+I124</f>
        <v>0</v>
      </c>
      <c r="J128" s="33">
        <f t="shared" ref="J128:M128" si="56">J120+J124</f>
        <v>0</v>
      </c>
      <c r="K128" s="33">
        <f>K120+K124</f>
        <v>170028.2</v>
      </c>
      <c r="L128" s="33">
        <f t="shared" si="56"/>
        <v>173712.7</v>
      </c>
      <c r="M128" s="33">
        <f t="shared" si="56"/>
        <v>0</v>
      </c>
      <c r="N128" s="34"/>
      <c r="O128" s="35"/>
    </row>
    <row r="129" spans="1:15" ht="42.75" x14ac:dyDescent="0.2">
      <c r="A129" s="30"/>
      <c r="B129" s="65"/>
      <c r="C129" s="31"/>
      <c r="D129" s="31"/>
      <c r="E129" s="31"/>
      <c r="F129" s="31"/>
      <c r="G129" s="32" t="s">
        <v>2</v>
      </c>
      <c r="H129" s="33">
        <f>SUM(I129:M129)</f>
        <v>1096258.08</v>
      </c>
      <c r="I129" s="33">
        <f>I121+I125</f>
        <v>0</v>
      </c>
      <c r="J129" s="33">
        <f t="shared" ref="J129:M129" si="57">J121+J125</f>
        <v>0</v>
      </c>
      <c r="K129" s="33">
        <f t="shared" si="57"/>
        <v>138202.07</v>
      </c>
      <c r="L129" s="33">
        <f t="shared" si="57"/>
        <v>958056.01</v>
      </c>
      <c r="M129" s="33">
        <f t="shared" si="57"/>
        <v>0</v>
      </c>
      <c r="N129" s="34"/>
      <c r="O129" s="35"/>
    </row>
    <row r="130" spans="1:15" ht="42.75" x14ac:dyDescent="0.2">
      <c r="A130" s="34"/>
      <c r="B130" s="66"/>
      <c r="C130" s="31"/>
      <c r="D130" s="31"/>
      <c r="E130" s="31"/>
      <c r="F130" s="31"/>
      <c r="G130" s="32" t="s">
        <v>1</v>
      </c>
      <c r="H130" s="33">
        <f t="shared" ref="H130" si="58">SUM(I130:M130)</f>
        <v>160001.01999999999</v>
      </c>
      <c r="I130" s="33">
        <f>I122+I126</f>
        <v>0</v>
      </c>
      <c r="J130" s="33">
        <f t="shared" ref="J130:M130" si="59">J122+J126</f>
        <v>0</v>
      </c>
      <c r="K130" s="33">
        <f t="shared" si="59"/>
        <v>34247.81</v>
      </c>
      <c r="L130" s="33">
        <f t="shared" si="59"/>
        <v>125753.20999999999</v>
      </c>
      <c r="M130" s="33">
        <f t="shared" si="59"/>
        <v>0</v>
      </c>
      <c r="N130" s="34"/>
      <c r="O130" s="35"/>
    </row>
    <row r="131" spans="1:15" x14ac:dyDescent="0.2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</row>
    <row r="132" spans="1:15" ht="15.75" x14ac:dyDescent="0.2">
      <c r="A132" s="80" t="s">
        <v>52</v>
      </c>
      <c r="B132" s="80"/>
      <c r="C132" s="80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1"/>
    </row>
    <row r="133" spans="1:15" ht="42.75" customHeight="1" x14ac:dyDescent="0.2">
      <c r="A133" s="67" t="s">
        <v>19</v>
      </c>
      <c r="B133" s="67" t="s">
        <v>18</v>
      </c>
      <c r="C133" s="67" t="s">
        <v>17</v>
      </c>
      <c r="D133" s="67" t="s">
        <v>16</v>
      </c>
      <c r="E133" s="67" t="s">
        <v>15</v>
      </c>
      <c r="F133" s="67" t="s">
        <v>32</v>
      </c>
      <c r="G133" s="83" t="s">
        <v>14</v>
      </c>
      <c r="H133" s="85" t="s">
        <v>13</v>
      </c>
      <c r="I133" s="86"/>
      <c r="J133" s="86"/>
      <c r="K133" s="86"/>
      <c r="L133" s="86"/>
      <c r="M133" s="87"/>
      <c r="N133" s="67" t="s">
        <v>12</v>
      </c>
      <c r="O133" s="67" t="s">
        <v>11</v>
      </c>
    </row>
    <row r="134" spans="1:15" ht="15" x14ac:dyDescent="0.2">
      <c r="A134" s="82"/>
      <c r="B134" s="82"/>
      <c r="C134" s="82"/>
      <c r="D134" s="82"/>
      <c r="E134" s="82"/>
      <c r="F134" s="82"/>
      <c r="G134" s="84"/>
      <c r="H134" s="20" t="s">
        <v>3</v>
      </c>
      <c r="I134" s="21" t="s">
        <v>10</v>
      </c>
      <c r="J134" s="21" t="s">
        <v>9</v>
      </c>
      <c r="K134" s="21" t="s">
        <v>8</v>
      </c>
      <c r="L134" s="21" t="s">
        <v>7</v>
      </c>
      <c r="M134" s="21" t="s">
        <v>6</v>
      </c>
      <c r="N134" s="88"/>
      <c r="O134" s="82"/>
    </row>
    <row r="135" spans="1:15" ht="15" x14ac:dyDescent="0.2">
      <c r="A135" s="22">
        <v>1</v>
      </c>
      <c r="B135" s="22">
        <v>2</v>
      </c>
      <c r="C135" s="22">
        <v>3</v>
      </c>
      <c r="D135" s="22">
        <v>4</v>
      </c>
      <c r="E135" s="22">
        <v>5</v>
      </c>
      <c r="F135" s="22">
        <v>6</v>
      </c>
      <c r="G135" s="22">
        <v>7</v>
      </c>
      <c r="H135" s="23">
        <v>8</v>
      </c>
      <c r="I135" s="24">
        <v>9</v>
      </c>
      <c r="J135" s="24">
        <v>10</v>
      </c>
      <c r="K135" s="24">
        <v>11</v>
      </c>
      <c r="L135" s="24">
        <v>12</v>
      </c>
      <c r="M135" s="24">
        <v>13</v>
      </c>
      <c r="N135" s="22">
        <v>14</v>
      </c>
      <c r="O135" s="22">
        <v>15</v>
      </c>
    </row>
    <row r="136" spans="1:15" ht="15" x14ac:dyDescent="0.2">
      <c r="A136" s="67">
        <v>1</v>
      </c>
      <c r="B136" s="69" t="s">
        <v>49</v>
      </c>
      <c r="C136" s="71">
        <v>2022</v>
      </c>
      <c r="D136" s="73" t="s">
        <v>54</v>
      </c>
      <c r="E136" s="74">
        <f>SUM(H136)</f>
        <v>33004</v>
      </c>
      <c r="F136" s="71">
        <v>0</v>
      </c>
      <c r="G136" s="25" t="s">
        <v>4</v>
      </c>
      <c r="H136" s="13">
        <f t="shared" ref="H136:M136" si="60">SUM(H137:H139)</f>
        <v>33004</v>
      </c>
      <c r="I136" s="13">
        <f t="shared" si="60"/>
        <v>0</v>
      </c>
      <c r="J136" s="13">
        <f t="shared" si="60"/>
        <v>33004</v>
      </c>
      <c r="K136" s="13">
        <f t="shared" si="60"/>
        <v>0</v>
      </c>
      <c r="L136" s="13">
        <f t="shared" si="60"/>
        <v>0</v>
      </c>
      <c r="M136" s="13">
        <f t="shared" si="60"/>
        <v>0</v>
      </c>
      <c r="N136" s="49"/>
      <c r="O136" s="46"/>
    </row>
    <row r="137" spans="1:15" ht="25.5" x14ac:dyDescent="0.2">
      <c r="A137" s="68"/>
      <c r="B137" s="70"/>
      <c r="C137" s="72"/>
      <c r="D137" s="72"/>
      <c r="E137" s="75"/>
      <c r="F137" s="76"/>
      <c r="G137" s="27" t="s">
        <v>34</v>
      </c>
      <c r="H137" s="13">
        <f t="shared" ref="H137" si="61">SUM(I137:M137)</f>
        <v>0</v>
      </c>
      <c r="I137" s="13">
        <v>0</v>
      </c>
      <c r="J137" s="13">
        <v>0</v>
      </c>
      <c r="K137" s="58">
        <v>0</v>
      </c>
      <c r="L137" s="13">
        <v>0</v>
      </c>
      <c r="M137" s="13">
        <v>0</v>
      </c>
      <c r="N137" s="38"/>
      <c r="O137" s="77" t="s">
        <v>31</v>
      </c>
    </row>
    <row r="138" spans="1:15" ht="25.5" x14ac:dyDescent="0.2">
      <c r="A138" s="68"/>
      <c r="B138" s="70"/>
      <c r="C138" s="72"/>
      <c r="D138" s="72"/>
      <c r="E138" s="75"/>
      <c r="F138" s="76"/>
      <c r="G138" s="27" t="s">
        <v>2</v>
      </c>
      <c r="H138" s="13">
        <v>0</v>
      </c>
      <c r="I138" s="13">
        <v>0</v>
      </c>
      <c r="J138" s="13">
        <v>0</v>
      </c>
      <c r="K138" s="58">
        <v>0</v>
      </c>
      <c r="L138" s="13">
        <v>0</v>
      </c>
      <c r="M138" s="13">
        <v>0</v>
      </c>
      <c r="N138" s="38"/>
      <c r="O138" s="78"/>
    </row>
    <row r="139" spans="1:15" ht="38.25" x14ac:dyDescent="0.2">
      <c r="A139" s="68"/>
      <c r="B139" s="70"/>
      <c r="C139" s="72"/>
      <c r="D139" s="72"/>
      <c r="E139" s="75"/>
      <c r="F139" s="76"/>
      <c r="G139" s="27" t="s">
        <v>1</v>
      </c>
      <c r="H139" s="13">
        <f t="shared" ref="H139" si="62">SUM(I139:M139)</f>
        <v>33004</v>
      </c>
      <c r="I139" s="13">
        <v>0</v>
      </c>
      <c r="J139" s="14">
        <v>33004</v>
      </c>
      <c r="K139" s="59">
        <v>0</v>
      </c>
      <c r="L139" s="13">
        <v>0</v>
      </c>
      <c r="M139" s="13">
        <v>0</v>
      </c>
      <c r="N139" s="38"/>
      <c r="O139" s="79"/>
    </row>
    <row r="140" spans="1:15" ht="15" x14ac:dyDescent="0.2">
      <c r="A140" s="67">
        <v>2</v>
      </c>
      <c r="B140" s="69" t="s">
        <v>47</v>
      </c>
      <c r="C140" s="71">
        <v>2022</v>
      </c>
      <c r="D140" s="71" t="s">
        <v>55</v>
      </c>
      <c r="E140" s="74">
        <f>SUM(H140)</f>
        <v>23700</v>
      </c>
      <c r="F140" s="71">
        <v>0</v>
      </c>
      <c r="G140" s="25" t="s">
        <v>4</v>
      </c>
      <c r="H140" s="13">
        <f t="shared" ref="H140:M140" si="63">SUM(H141:H143)</f>
        <v>23700</v>
      </c>
      <c r="I140" s="13">
        <f t="shared" si="63"/>
        <v>0</v>
      </c>
      <c r="J140" s="13">
        <f t="shared" si="63"/>
        <v>23700</v>
      </c>
      <c r="K140" s="58">
        <f t="shared" si="63"/>
        <v>0</v>
      </c>
      <c r="L140" s="13">
        <f t="shared" si="63"/>
        <v>0</v>
      </c>
      <c r="M140" s="13">
        <f t="shared" si="63"/>
        <v>0</v>
      </c>
      <c r="N140" s="49"/>
      <c r="O140" s="46"/>
    </row>
    <row r="141" spans="1:15" ht="25.5" x14ac:dyDescent="0.2">
      <c r="A141" s="68"/>
      <c r="B141" s="70"/>
      <c r="C141" s="72"/>
      <c r="D141" s="76"/>
      <c r="E141" s="75"/>
      <c r="F141" s="76"/>
      <c r="G141" s="27" t="s">
        <v>34</v>
      </c>
      <c r="H141" s="13">
        <f t="shared" ref="H141" si="64">SUM(I141:M141)</f>
        <v>0</v>
      </c>
      <c r="I141" s="13">
        <v>0</v>
      </c>
      <c r="J141" s="13">
        <v>0</v>
      </c>
      <c r="K141" s="58">
        <v>0</v>
      </c>
      <c r="L141" s="13">
        <v>0</v>
      </c>
      <c r="M141" s="13">
        <v>0</v>
      </c>
      <c r="N141" s="38"/>
      <c r="O141" s="77" t="s">
        <v>31</v>
      </c>
    </row>
    <row r="142" spans="1:15" ht="25.5" x14ac:dyDescent="0.2">
      <c r="A142" s="68"/>
      <c r="B142" s="70"/>
      <c r="C142" s="72"/>
      <c r="D142" s="76"/>
      <c r="E142" s="75"/>
      <c r="F142" s="76"/>
      <c r="G142" s="27" t="s">
        <v>2</v>
      </c>
      <c r="H142" s="13">
        <v>0</v>
      </c>
      <c r="I142" s="28">
        <v>0</v>
      </c>
      <c r="J142" s="48">
        <v>0</v>
      </c>
      <c r="K142" s="60">
        <v>0</v>
      </c>
      <c r="L142" s="48">
        <v>0</v>
      </c>
      <c r="M142" s="28">
        <v>0</v>
      </c>
      <c r="N142" s="38"/>
      <c r="O142" s="78"/>
    </row>
    <row r="143" spans="1:15" ht="38.25" x14ac:dyDescent="0.2">
      <c r="A143" s="68"/>
      <c r="B143" s="70"/>
      <c r="C143" s="72"/>
      <c r="D143" s="76"/>
      <c r="E143" s="75"/>
      <c r="F143" s="76"/>
      <c r="G143" s="27" t="s">
        <v>1</v>
      </c>
      <c r="H143" s="13">
        <f t="shared" ref="H143" si="65">SUM(I143:M143)</f>
        <v>23700</v>
      </c>
      <c r="I143" s="13">
        <v>0</v>
      </c>
      <c r="J143" s="14">
        <v>23700</v>
      </c>
      <c r="K143" s="59">
        <v>0</v>
      </c>
      <c r="L143" s="13">
        <v>0</v>
      </c>
      <c r="M143" s="13">
        <v>0</v>
      </c>
      <c r="N143" s="38"/>
      <c r="O143" s="79"/>
    </row>
    <row r="144" spans="1:15" ht="15" x14ac:dyDescent="0.2">
      <c r="A144" s="30"/>
      <c r="B144" s="64" t="s">
        <v>30</v>
      </c>
      <c r="C144" s="31"/>
      <c r="D144" s="31"/>
      <c r="E144" s="31"/>
      <c r="F144" s="31"/>
      <c r="G144" s="32" t="s">
        <v>4</v>
      </c>
      <c r="H144" s="33">
        <f>SUM(H145:H147)</f>
        <v>56704</v>
      </c>
      <c r="I144" s="33">
        <f>SUM(I146:I147)</f>
        <v>0</v>
      </c>
      <c r="J144" s="33">
        <f>SUM(J145:J147)</f>
        <v>56704</v>
      </c>
      <c r="K144" s="33">
        <f t="shared" ref="K144:M144" si="66">SUM(K145:K147)</f>
        <v>0</v>
      </c>
      <c r="L144" s="33">
        <f t="shared" si="66"/>
        <v>0</v>
      </c>
      <c r="M144" s="33">
        <f t="shared" si="66"/>
        <v>0</v>
      </c>
      <c r="N144" s="34"/>
      <c r="O144" s="35"/>
    </row>
    <row r="145" spans="1:15" ht="42.75" x14ac:dyDescent="0.2">
      <c r="A145" s="30"/>
      <c r="B145" s="65"/>
      <c r="C145" s="31"/>
      <c r="D145" s="31"/>
      <c r="E145" s="31"/>
      <c r="F145" s="31"/>
      <c r="G145" s="36" t="s">
        <v>34</v>
      </c>
      <c r="H145" s="33">
        <f>SUM(I145:M145)</f>
        <v>0</v>
      </c>
      <c r="I145" s="33">
        <f>I137+I141</f>
        <v>0</v>
      </c>
      <c r="J145" s="33">
        <f t="shared" ref="J145:M145" si="67">J137+J141</f>
        <v>0</v>
      </c>
      <c r="K145" s="33">
        <f t="shared" si="67"/>
        <v>0</v>
      </c>
      <c r="L145" s="33">
        <f t="shared" si="67"/>
        <v>0</v>
      </c>
      <c r="M145" s="33">
        <f t="shared" si="67"/>
        <v>0</v>
      </c>
      <c r="N145" s="34"/>
      <c r="O145" s="35"/>
    </row>
    <row r="146" spans="1:15" ht="42.75" x14ac:dyDescent="0.2">
      <c r="A146" s="30"/>
      <c r="B146" s="65"/>
      <c r="C146" s="31"/>
      <c r="D146" s="31"/>
      <c r="E146" s="31"/>
      <c r="F146" s="31"/>
      <c r="G146" s="32" t="s">
        <v>2</v>
      </c>
      <c r="H146" s="33">
        <f>SUM(I146:M146)</f>
        <v>0</v>
      </c>
      <c r="I146" s="33">
        <f t="shared" ref="I146:M147" si="68">I138+I142</f>
        <v>0</v>
      </c>
      <c r="J146" s="33">
        <f t="shared" si="68"/>
        <v>0</v>
      </c>
      <c r="K146" s="33">
        <f t="shared" si="68"/>
        <v>0</v>
      </c>
      <c r="L146" s="33">
        <f t="shared" si="68"/>
        <v>0</v>
      </c>
      <c r="M146" s="33">
        <f t="shared" si="68"/>
        <v>0</v>
      </c>
      <c r="N146" s="34"/>
      <c r="O146" s="35"/>
    </row>
    <row r="147" spans="1:15" ht="42.75" x14ac:dyDescent="0.2">
      <c r="A147" s="34"/>
      <c r="B147" s="66"/>
      <c r="C147" s="31"/>
      <c r="D147" s="31"/>
      <c r="E147" s="31"/>
      <c r="F147" s="31"/>
      <c r="G147" s="32" t="s">
        <v>1</v>
      </c>
      <c r="H147" s="33">
        <f t="shared" ref="H147" si="69">SUM(I147:M147)</f>
        <v>56704</v>
      </c>
      <c r="I147" s="33">
        <f t="shared" si="68"/>
        <v>0</v>
      </c>
      <c r="J147" s="33">
        <f t="shared" si="68"/>
        <v>56704</v>
      </c>
      <c r="K147" s="33">
        <f t="shared" si="68"/>
        <v>0</v>
      </c>
      <c r="L147" s="33">
        <f t="shared" si="68"/>
        <v>0</v>
      </c>
      <c r="M147" s="33">
        <f t="shared" si="68"/>
        <v>0</v>
      </c>
      <c r="N147" s="34"/>
      <c r="O147" s="35"/>
    </row>
    <row r="149" spans="1:15" ht="15.75" x14ac:dyDescent="0.2">
      <c r="A149" s="80" t="s">
        <v>62</v>
      </c>
      <c r="B149" s="80"/>
      <c r="C149" s="80"/>
      <c r="D149" s="80"/>
      <c r="E149" s="80"/>
      <c r="F149" s="80"/>
      <c r="G149" s="80"/>
      <c r="H149" s="80"/>
      <c r="I149" s="80"/>
      <c r="J149" s="80"/>
      <c r="K149" s="80"/>
      <c r="L149" s="80"/>
      <c r="M149" s="80"/>
      <c r="N149" s="80"/>
      <c r="O149" s="81"/>
    </row>
    <row r="150" spans="1:15" ht="15" x14ac:dyDescent="0.2">
      <c r="A150" s="67" t="s">
        <v>19</v>
      </c>
      <c r="B150" s="67" t="s">
        <v>18</v>
      </c>
      <c r="C150" s="67" t="s">
        <v>17</v>
      </c>
      <c r="D150" s="67" t="s">
        <v>16</v>
      </c>
      <c r="E150" s="67" t="s">
        <v>15</v>
      </c>
      <c r="F150" s="67" t="s">
        <v>32</v>
      </c>
      <c r="G150" s="83" t="s">
        <v>14</v>
      </c>
      <c r="H150" s="85" t="s">
        <v>13</v>
      </c>
      <c r="I150" s="86"/>
      <c r="J150" s="86"/>
      <c r="K150" s="86"/>
      <c r="L150" s="86"/>
      <c r="M150" s="87"/>
      <c r="N150" s="67" t="s">
        <v>12</v>
      </c>
      <c r="O150" s="67" t="s">
        <v>11</v>
      </c>
    </row>
    <row r="151" spans="1:15" ht="15" x14ac:dyDescent="0.2">
      <c r="A151" s="82"/>
      <c r="B151" s="82"/>
      <c r="C151" s="82"/>
      <c r="D151" s="82"/>
      <c r="E151" s="82"/>
      <c r="F151" s="82"/>
      <c r="G151" s="84"/>
      <c r="H151" s="56" t="s">
        <v>3</v>
      </c>
      <c r="I151" s="21" t="s">
        <v>10</v>
      </c>
      <c r="J151" s="21" t="s">
        <v>9</v>
      </c>
      <c r="K151" s="21" t="s">
        <v>8</v>
      </c>
      <c r="L151" s="21" t="s">
        <v>7</v>
      </c>
      <c r="M151" s="21" t="s">
        <v>6</v>
      </c>
      <c r="N151" s="88"/>
      <c r="O151" s="82"/>
    </row>
    <row r="152" spans="1:15" ht="15" x14ac:dyDescent="0.2">
      <c r="A152" s="22">
        <v>1</v>
      </c>
      <c r="B152" s="22">
        <v>2</v>
      </c>
      <c r="C152" s="22">
        <v>3</v>
      </c>
      <c r="D152" s="22">
        <v>4</v>
      </c>
      <c r="E152" s="22">
        <v>5</v>
      </c>
      <c r="F152" s="22">
        <v>6</v>
      </c>
      <c r="G152" s="22">
        <v>7</v>
      </c>
      <c r="H152" s="54">
        <v>8</v>
      </c>
      <c r="I152" s="55">
        <v>9</v>
      </c>
      <c r="J152" s="55">
        <v>10</v>
      </c>
      <c r="K152" s="55">
        <v>11</v>
      </c>
      <c r="L152" s="55">
        <v>12</v>
      </c>
      <c r="M152" s="55">
        <v>13</v>
      </c>
      <c r="N152" s="22">
        <v>14</v>
      </c>
      <c r="O152" s="22">
        <v>15</v>
      </c>
    </row>
    <row r="153" spans="1:15" ht="15" x14ac:dyDescent="0.2">
      <c r="A153" s="67">
        <v>1</v>
      </c>
      <c r="B153" s="69" t="s">
        <v>49</v>
      </c>
      <c r="C153" s="71">
        <v>2022</v>
      </c>
      <c r="D153" s="73" t="s">
        <v>54</v>
      </c>
      <c r="E153" s="74">
        <f>SUM(H153)</f>
        <v>28315.75</v>
      </c>
      <c r="F153" s="71">
        <v>0</v>
      </c>
      <c r="G153" s="25" t="s">
        <v>4</v>
      </c>
      <c r="H153" s="13">
        <f t="shared" ref="H153:M153" si="70">SUM(H154:H156)</f>
        <v>28315.75</v>
      </c>
      <c r="I153" s="13">
        <f t="shared" si="70"/>
        <v>0</v>
      </c>
      <c r="J153" s="13">
        <f t="shared" si="70"/>
        <v>0</v>
      </c>
      <c r="K153" s="13">
        <f t="shared" si="70"/>
        <v>28315.75</v>
      </c>
      <c r="L153" s="13">
        <f t="shared" si="70"/>
        <v>0</v>
      </c>
      <c r="M153" s="13">
        <f t="shared" si="70"/>
        <v>0</v>
      </c>
      <c r="N153" s="49"/>
      <c r="O153" s="46"/>
    </row>
    <row r="154" spans="1:15" ht="25.5" x14ac:dyDescent="0.2">
      <c r="A154" s="68"/>
      <c r="B154" s="70"/>
      <c r="C154" s="72"/>
      <c r="D154" s="72"/>
      <c r="E154" s="75"/>
      <c r="F154" s="76"/>
      <c r="G154" s="27" t="s">
        <v>34</v>
      </c>
      <c r="H154" s="13">
        <f t="shared" ref="H154" si="71">SUM(I154:M154)</f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38"/>
      <c r="O154" s="77" t="s">
        <v>31</v>
      </c>
    </row>
    <row r="155" spans="1:15" ht="25.5" x14ac:dyDescent="0.2">
      <c r="A155" s="68"/>
      <c r="B155" s="70"/>
      <c r="C155" s="72"/>
      <c r="D155" s="72"/>
      <c r="E155" s="75"/>
      <c r="F155" s="76"/>
      <c r="G155" s="27" t="s">
        <v>2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38"/>
      <c r="O155" s="78"/>
    </row>
    <row r="156" spans="1:15" ht="38.25" x14ac:dyDescent="0.2">
      <c r="A156" s="68"/>
      <c r="B156" s="70"/>
      <c r="C156" s="72"/>
      <c r="D156" s="72"/>
      <c r="E156" s="75"/>
      <c r="F156" s="76"/>
      <c r="G156" s="27" t="s">
        <v>1</v>
      </c>
      <c r="H156" s="13">
        <f t="shared" ref="H156" si="72">SUM(I156:M156)</f>
        <v>28315.75</v>
      </c>
      <c r="I156" s="13">
        <v>0</v>
      </c>
      <c r="J156" s="14">
        <v>0</v>
      </c>
      <c r="K156" s="14">
        <v>28315.75</v>
      </c>
      <c r="L156" s="13">
        <v>0</v>
      </c>
      <c r="M156" s="13">
        <v>0</v>
      </c>
      <c r="N156" s="38"/>
      <c r="O156" s="79"/>
    </row>
    <row r="157" spans="1:15" ht="15" x14ac:dyDescent="0.2">
      <c r="A157" s="67">
        <v>2</v>
      </c>
      <c r="B157" s="69" t="s">
        <v>47</v>
      </c>
      <c r="C157" s="71">
        <v>2022</v>
      </c>
      <c r="D157" s="71" t="s">
        <v>55</v>
      </c>
      <c r="E157" s="74">
        <f>SUM(H157)</f>
        <v>20987.05</v>
      </c>
      <c r="F157" s="71">
        <v>0</v>
      </c>
      <c r="G157" s="25" t="s">
        <v>4</v>
      </c>
      <c r="H157" s="13">
        <f t="shared" ref="H157:M157" si="73">SUM(H158:H160)</f>
        <v>20987.05</v>
      </c>
      <c r="I157" s="13">
        <f t="shared" si="73"/>
        <v>0</v>
      </c>
      <c r="J157" s="13">
        <f t="shared" si="73"/>
        <v>0</v>
      </c>
      <c r="K157" s="13">
        <f t="shared" si="73"/>
        <v>20987.05</v>
      </c>
      <c r="L157" s="13">
        <f t="shared" si="73"/>
        <v>0</v>
      </c>
      <c r="M157" s="13">
        <f t="shared" si="73"/>
        <v>0</v>
      </c>
      <c r="N157" s="49"/>
      <c r="O157" s="46"/>
    </row>
    <row r="158" spans="1:15" ht="25.5" x14ac:dyDescent="0.2">
      <c r="A158" s="68"/>
      <c r="B158" s="70"/>
      <c r="C158" s="72"/>
      <c r="D158" s="76"/>
      <c r="E158" s="75"/>
      <c r="F158" s="76"/>
      <c r="G158" s="27" t="s">
        <v>34</v>
      </c>
      <c r="H158" s="13">
        <f t="shared" ref="H158" si="74">SUM(I158:M158)</f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38"/>
      <c r="O158" s="77" t="s">
        <v>31</v>
      </c>
    </row>
    <row r="159" spans="1:15" ht="25.5" x14ac:dyDescent="0.2">
      <c r="A159" s="68"/>
      <c r="B159" s="70"/>
      <c r="C159" s="72"/>
      <c r="D159" s="76"/>
      <c r="E159" s="75"/>
      <c r="F159" s="76"/>
      <c r="G159" s="27" t="s">
        <v>2</v>
      </c>
      <c r="H159" s="13">
        <v>0</v>
      </c>
      <c r="I159" s="28">
        <v>0</v>
      </c>
      <c r="J159" s="57">
        <v>0</v>
      </c>
      <c r="K159" s="57">
        <v>0</v>
      </c>
      <c r="L159" s="57">
        <v>0</v>
      </c>
      <c r="M159" s="28">
        <v>0</v>
      </c>
      <c r="N159" s="38"/>
      <c r="O159" s="78"/>
    </row>
    <row r="160" spans="1:15" ht="38.25" x14ac:dyDescent="0.2">
      <c r="A160" s="68"/>
      <c r="B160" s="70"/>
      <c r="C160" s="72"/>
      <c r="D160" s="76"/>
      <c r="E160" s="75"/>
      <c r="F160" s="76"/>
      <c r="G160" s="27" t="s">
        <v>1</v>
      </c>
      <c r="H160" s="13">
        <f t="shared" ref="H160" si="75">SUM(I160:M160)</f>
        <v>20987.05</v>
      </c>
      <c r="I160" s="13">
        <v>0</v>
      </c>
      <c r="J160" s="14">
        <v>0</v>
      </c>
      <c r="K160" s="14">
        <v>20987.05</v>
      </c>
      <c r="L160" s="13">
        <v>0</v>
      </c>
      <c r="M160" s="13">
        <v>0</v>
      </c>
      <c r="N160" s="38"/>
      <c r="O160" s="79"/>
    </row>
    <row r="161" spans="1:15" ht="15" x14ac:dyDescent="0.2">
      <c r="A161" s="30"/>
      <c r="B161" s="64" t="s">
        <v>30</v>
      </c>
      <c r="C161" s="31"/>
      <c r="D161" s="31"/>
      <c r="E161" s="31"/>
      <c r="F161" s="31"/>
      <c r="G161" s="32" t="s">
        <v>4</v>
      </c>
      <c r="H161" s="33">
        <f>SUM(H162:H164)</f>
        <v>49302.8</v>
      </c>
      <c r="I161" s="33">
        <f>SUM(I163:I164)</f>
        <v>0</v>
      </c>
      <c r="J161" s="33">
        <f>SUM(J162:J164)</f>
        <v>0</v>
      </c>
      <c r="K161" s="33">
        <f t="shared" ref="K161:M161" si="76">SUM(K162:K164)</f>
        <v>49302.8</v>
      </c>
      <c r="L161" s="33">
        <f t="shared" si="76"/>
        <v>0</v>
      </c>
      <c r="M161" s="33">
        <f t="shared" si="76"/>
        <v>0</v>
      </c>
      <c r="N161" s="34"/>
      <c r="O161" s="35"/>
    </row>
    <row r="162" spans="1:15" ht="42.75" x14ac:dyDescent="0.2">
      <c r="A162" s="30"/>
      <c r="B162" s="65"/>
      <c r="C162" s="31"/>
      <c r="D162" s="31"/>
      <c r="E162" s="31"/>
      <c r="F162" s="31"/>
      <c r="G162" s="36" t="s">
        <v>34</v>
      </c>
      <c r="H162" s="33">
        <f>SUM(I162:M162)</f>
        <v>0</v>
      </c>
      <c r="I162" s="33">
        <f>I154+I158</f>
        <v>0</v>
      </c>
      <c r="J162" s="33">
        <f t="shared" ref="J162:M162" si="77">J154+J158</f>
        <v>0</v>
      </c>
      <c r="K162" s="33">
        <f t="shared" si="77"/>
        <v>0</v>
      </c>
      <c r="L162" s="33">
        <f t="shared" si="77"/>
        <v>0</v>
      </c>
      <c r="M162" s="33">
        <f t="shared" si="77"/>
        <v>0</v>
      </c>
      <c r="N162" s="34"/>
      <c r="O162" s="35"/>
    </row>
    <row r="163" spans="1:15" ht="42.75" x14ac:dyDescent="0.2">
      <c r="A163" s="30"/>
      <c r="B163" s="65"/>
      <c r="C163" s="31"/>
      <c r="D163" s="31"/>
      <c r="E163" s="31"/>
      <c r="F163" s="31"/>
      <c r="G163" s="32" t="s">
        <v>2</v>
      </c>
      <c r="H163" s="33">
        <f>SUM(I163:M163)</f>
        <v>0</v>
      </c>
      <c r="I163" s="33">
        <f t="shared" ref="I163:M163" si="78">I155+I159</f>
        <v>0</v>
      </c>
      <c r="J163" s="33">
        <f t="shared" si="78"/>
        <v>0</v>
      </c>
      <c r="K163" s="33">
        <f t="shared" si="78"/>
        <v>0</v>
      </c>
      <c r="L163" s="33">
        <f t="shared" si="78"/>
        <v>0</v>
      </c>
      <c r="M163" s="33">
        <f t="shared" si="78"/>
        <v>0</v>
      </c>
      <c r="N163" s="34"/>
      <c r="O163" s="35"/>
    </row>
    <row r="164" spans="1:15" ht="42.75" x14ac:dyDescent="0.2">
      <c r="A164" s="34"/>
      <c r="B164" s="66"/>
      <c r="C164" s="31"/>
      <c r="D164" s="31"/>
      <c r="E164" s="31"/>
      <c r="F164" s="31"/>
      <c r="G164" s="32" t="s">
        <v>1</v>
      </c>
      <c r="H164" s="33">
        <f t="shared" ref="H164" si="79">SUM(I164:M164)</f>
        <v>49302.8</v>
      </c>
      <c r="I164" s="33">
        <f t="shared" ref="I164:M164" si="80">I156+I160</f>
        <v>0</v>
      </c>
      <c r="J164" s="33">
        <f t="shared" si="80"/>
        <v>0</v>
      </c>
      <c r="K164" s="33">
        <f t="shared" si="80"/>
        <v>49302.8</v>
      </c>
      <c r="L164" s="33">
        <f t="shared" si="80"/>
        <v>0</v>
      </c>
      <c r="M164" s="33">
        <f t="shared" si="80"/>
        <v>0</v>
      </c>
      <c r="N164" s="34"/>
      <c r="O164" s="35"/>
    </row>
  </sheetData>
  <mergeCells count="247">
    <mergeCell ref="B79:B82"/>
    <mergeCell ref="A71:A74"/>
    <mergeCell ref="B71:B74"/>
    <mergeCell ref="C71:C74"/>
    <mergeCell ref="D71:D74"/>
    <mergeCell ref="E71:E74"/>
    <mergeCell ref="F71:F74"/>
    <mergeCell ref="O72:O73"/>
    <mergeCell ref="A75:A78"/>
    <mergeCell ref="B75:B78"/>
    <mergeCell ref="C75:C78"/>
    <mergeCell ref="D75:D78"/>
    <mergeCell ref="E75:E78"/>
    <mergeCell ref="F75:F78"/>
    <mergeCell ref="O76:O77"/>
    <mergeCell ref="A67:O67"/>
    <mergeCell ref="A68:A69"/>
    <mergeCell ref="B68:B69"/>
    <mergeCell ref="C68:C69"/>
    <mergeCell ref="D68:D69"/>
    <mergeCell ref="E68:E69"/>
    <mergeCell ref="F68:F69"/>
    <mergeCell ref="G68:G69"/>
    <mergeCell ref="H68:M68"/>
    <mergeCell ref="N68:N69"/>
    <mergeCell ref="O68:O69"/>
    <mergeCell ref="M1:O1"/>
    <mergeCell ref="B127:B130"/>
    <mergeCell ref="A115:O115"/>
    <mergeCell ref="A116:A117"/>
    <mergeCell ref="B116:B117"/>
    <mergeCell ref="C116:C117"/>
    <mergeCell ref="D116:D117"/>
    <mergeCell ref="E116:E117"/>
    <mergeCell ref="F116:F117"/>
    <mergeCell ref="G116:G117"/>
    <mergeCell ref="H116:M116"/>
    <mergeCell ref="N116:N117"/>
    <mergeCell ref="O116:O117"/>
    <mergeCell ref="A123:A126"/>
    <mergeCell ref="B123:B126"/>
    <mergeCell ref="C123:C126"/>
    <mergeCell ref="D123:D126"/>
    <mergeCell ref="E123:E126"/>
    <mergeCell ref="F123:F126"/>
    <mergeCell ref="O124:O126"/>
    <mergeCell ref="B109:B112"/>
    <mergeCell ref="D105:D108"/>
    <mergeCell ref="E105:E108"/>
    <mergeCell ref="F105:F108"/>
    <mergeCell ref="O106:O107"/>
    <mergeCell ref="B105:B108"/>
    <mergeCell ref="C105:C108"/>
    <mergeCell ref="O93:O94"/>
    <mergeCell ref="B96:B99"/>
    <mergeCell ref="B102:B103"/>
    <mergeCell ref="C102:C103"/>
    <mergeCell ref="D102:D103"/>
    <mergeCell ref="F102:F103"/>
    <mergeCell ref="A84:O84"/>
    <mergeCell ref="A85:A86"/>
    <mergeCell ref="B85:B86"/>
    <mergeCell ref="C85:C86"/>
    <mergeCell ref="D85:D86"/>
    <mergeCell ref="E85:E86"/>
    <mergeCell ref="F85:F86"/>
    <mergeCell ref="G85:G86"/>
    <mergeCell ref="H85:M85"/>
    <mergeCell ref="N85:N86"/>
    <mergeCell ref="O85:O86"/>
    <mergeCell ref="A88:A91"/>
    <mergeCell ref="B88:B91"/>
    <mergeCell ref="C88:C91"/>
    <mergeCell ref="D88:D91"/>
    <mergeCell ref="F88:F91"/>
    <mergeCell ref="E92:E95"/>
    <mergeCell ref="F92:F95"/>
    <mergeCell ref="O102:O103"/>
    <mergeCell ref="A101:O101"/>
    <mergeCell ref="A102:A103"/>
    <mergeCell ref="A36:O36"/>
    <mergeCell ref="A37:A38"/>
    <mergeCell ref="B44:B47"/>
    <mergeCell ref="O41:O42"/>
    <mergeCell ref="O55:O56"/>
    <mergeCell ref="C58:C61"/>
    <mergeCell ref="D58:D61"/>
    <mergeCell ref="E58:E61"/>
    <mergeCell ref="F58:F61"/>
    <mergeCell ref="F54:F57"/>
    <mergeCell ref="O51:O52"/>
    <mergeCell ref="A50:O50"/>
    <mergeCell ref="A51:A52"/>
    <mergeCell ref="B51:B52"/>
    <mergeCell ref="E51:E52"/>
    <mergeCell ref="A58:A61"/>
    <mergeCell ref="B58:B61"/>
    <mergeCell ref="A54:A57"/>
    <mergeCell ref="B54:B57"/>
    <mergeCell ref="C51:C52"/>
    <mergeCell ref="O59:O60"/>
    <mergeCell ref="C54:C57"/>
    <mergeCell ref="D54:D57"/>
    <mergeCell ref="E54:E57"/>
    <mergeCell ref="D37:D38"/>
    <mergeCell ref="E37:E38"/>
    <mergeCell ref="F37:F38"/>
    <mergeCell ref="G37:G38"/>
    <mergeCell ref="H37:M37"/>
    <mergeCell ref="B40:B43"/>
    <mergeCell ref="C40:C43"/>
    <mergeCell ref="D40:D43"/>
    <mergeCell ref="E40:E43"/>
    <mergeCell ref="A2:O2"/>
    <mergeCell ref="G3:G4"/>
    <mergeCell ref="F3:F4"/>
    <mergeCell ref="E10:E13"/>
    <mergeCell ref="F10:F13"/>
    <mergeCell ref="C3:C4"/>
    <mergeCell ref="H3:M3"/>
    <mergeCell ref="F6:F9"/>
    <mergeCell ref="A3:A4"/>
    <mergeCell ref="E6:E9"/>
    <mergeCell ref="B10:B13"/>
    <mergeCell ref="C10:C13"/>
    <mergeCell ref="D10:D13"/>
    <mergeCell ref="B3:B4"/>
    <mergeCell ref="A10:A13"/>
    <mergeCell ref="O7:O8"/>
    <mergeCell ref="O11:O12"/>
    <mergeCell ref="A6:A9"/>
    <mergeCell ref="B6:B9"/>
    <mergeCell ref="D6:D9"/>
    <mergeCell ref="C6:C9"/>
    <mergeCell ref="A40:A43"/>
    <mergeCell ref="E24:E25"/>
    <mergeCell ref="A23:O23"/>
    <mergeCell ref="A24:A25"/>
    <mergeCell ref="B24:B25"/>
    <mergeCell ref="N37:N38"/>
    <mergeCell ref="O37:O38"/>
    <mergeCell ref="F24:F25"/>
    <mergeCell ref="O3:O4"/>
    <mergeCell ref="E3:E4"/>
    <mergeCell ref="D3:D4"/>
    <mergeCell ref="N3:N4"/>
    <mergeCell ref="G24:G25"/>
    <mergeCell ref="H24:M24"/>
    <mergeCell ref="N24:N25"/>
    <mergeCell ref="O24:O25"/>
    <mergeCell ref="F40:F43"/>
    <mergeCell ref="F27:F30"/>
    <mergeCell ref="C24:C25"/>
    <mergeCell ref="D24:D25"/>
    <mergeCell ref="O28:O29"/>
    <mergeCell ref="B31:B34"/>
    <mergeCell ref="B37:B38"/>
    <mergeCell ref="C37:C38"/>
    <mergeCell ref="D51:D52"/>
    <mergeCell ref="A119:A122"/>
    <mergeCell ref="B119:B122"/>
    <mergeCell ref="C119:C122"/>
    <mergeCell ref="D119:D122"/>
    <mergeCell ref="E119:E122"/>
    <mergeCell ref="F119:F122"/>
    <mergeCell ref="O120:O122"/>
    <mergeCell ref="E88:E91"/>
    <mergeCell ref="O89:O90"/>
    <mergeCell ref="A92:A95"/>
    <mergeCell ref="B92:B95"/>
    <mergeCell ref="C92:C95"/>
    <mergeCell ref="D92:D95"/>
    <mergeCell ref="B62:B65"/>
    <mergeCell ref="H51:M51"/>
    <mergeCell ref="N51:N52"/>
    <mergeCell ref="F51:F52"/>
    <mergeCell ref="G51:G52"/>
    <mergeCell ref="E102:E103"/>
    <mergeCell ref="G102:G103"/>
    <mergeCell ref="H102:M102"/>
    <mergeCell ref="N102:N103"/>
    <mergeCell ref="A105:A108"/>
    <mergeCell ref="A14:A17"/>
    <mergeCell ref="B14:B17"/>
    <mergeCell ref="C14:C17"/>
    <mergeCell ref="D14:D17"/>
    <mergeCell ref="E14:E17"/>
    <mergeCell ref="F14:F17"/>
    <mergeCell ref="O15:O16"/>
    <mergeCell ref="B18:B21"/>
    <mergeCell ref="A27:A30"/>
    <mergeCell ref="B27:B30"/>
    <mergeCell ref="C27:C30"/>
    <mergeCell ref="D27:D30"/>
    <mergeCell ref="E27:E30"/>
    <mergeCell ref="A132:O132"/>
    <mergeCell ref="A133:A134"/>
    <mergeCell ref="B133:B134"/>
    <mergeCell ref="C133:C134"/>
    <mergeCell ref="D133:D134"/>
    <mergeCell ref="E133:E134"/>
    <mergeCell ref="F133:F134"/>
    <mergeCell ref="G133:G134"/>
    <mergeCell ref="H133:M133"/>
    <mergeCell ref="N133:N134"/>
    <mergeCell ref="O133:O134"/>
    <mergeCell ref="B144:B147"/>
    <mergeCell ref="A140:A143"/>
    <mergeCell ref="B140:B143"/>
    <mergeCell ref="C140:C143"/>
    <mergeCell ref="D140:D143"/>
    <mergeCell ref="E140:E143"/>
    <mergeCell ref="F140:F143"/>
    <mergeCell ref="O141:O143"/>
    <mergeCell ref="A136:A139"/>
    <mergeCell ref="B136:B139"/>
    <mergeCell ref="C136:C139"/>
    <mergeCell ref="D136:D139"/>
    <mergeCell ref="E136:E139"/>
    <mergeCell ref="F136:F139"/>
    <mergeCell ref="O137:O139"/>
    <mergeCell ref="A149:O149"/>
    <mergeCell ref="A150:A151"/>
    <mergeCell ref="B150:B151"/>
    <mergeCell ref="C150:C151"/>
    <mergeCell ref="D150:D151"/>
    <mergeCell ref="E150:E151"/>
    <mergeCell ref="F150:F151"/>
    <mergeCell ref="G150:G151"/>
    <mergeCell ref="H150:M150"/>
    <mergeCell ref="N150:N151"/>
    <mergeCell ref="O150:O151"/>
    <mergeCell ref="B161:B164"/>
    <mergeCell ref="A153:A156"/>
    <mergeCell ref="B153:B156"/>
    <mergeCell ref="C153:C156"/>
    <mergeCell ref="D153:D156"/>
    <mergeCell ref="E153:E156"/>
    <mergeCell ref="F153:F156"/>
    <mergeCell ref="O154:O156"/>
    <mergeCell ref="A157:A160"/>
    <mergeCell ref="B157:B160"/>
    <mergeCell ref="C157:C160"/>
    <mergeCell ref="D157:D160"/>
    <mergeCell ref="E157:E160"/>
    <mergeCell ref="F157:F160"/>
    <mergeCell ref="O158:O160"/>
  </mergeCells>
  <pageMargins left="0.74803149606299213" right="0.74803149606299213" top="0.98425196850393704" bottom="0.98425196850393704" header="0.51181102362204722" footer="0.51181102362204722"/>
  <pageSetup paperSize="9" scale="57" fitToHeight="0" orientation="landscape" r:id="rId1"/>
  <headerFooter alignWithMargins="0"/>
  <rowBreaks count="9" manualBreakCount="9">
    <brk id="22" max="14" man="1"/>
    <brk id="35" max="14" man="1"/>
    <brk id="49" max="14" man="1"/>
    <brk id="65" max="14" man="1"/>
    <brk id="83" max="14" man="1"/>
    <brk id="100" max="14" man="1"/>
    <brk id="113" max="14" man="1"/>
    <brk id="131" max="14" man="1"/>
    <brk id="148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25" workbookViewId="0">
      <selection activeCell="F26" sqref="F26"/>
    </sheetView>
  </sheetViews>
  <sheetFormatPr defaultRowHeight="12.75" x14ac:dyDescent="0.2"/>
  <cols>
    <col min="1" max="1" width="20.42578125" customWidth="1"/>
    <col min="2" max="2" width="13.85546875" customWidth="1"/>
    <col min="3" max="3" width="16" customWidth="1"/>
    <col min="4" max="4" width="17.42578125" customWidth="1"/>
    <col min="5" max="5" width="19.85546875" customWidth="1"/>
    <col min="6" max="6" width="18.5703125" customWidth="1"/>
  </cols>
  <sheetData>
    <row r="1" spans="1:6" ht="16.5" thickBot="1" x14ac:dyDescent="0.25">
      <c r="A1" s="3" t="s">
        <v>3</v>
      </c>
      <c r="B1" s="3" t="s">
        <v>23</v>
      </c>
      <c r="C1" s="3" t="s">
        <v>24</v>
      </c>
      <c r="D1" s="3" t="s">
        <v>25</v>
      </c>
      <c r="E1" s="3" t="s">
        <v>26</v>
      </c>
      <c r="F1" s="4" t="s">
        <v>27</v>
      </c>
    </row>
    <row r="2" spans="1:6" s="2" customFormat="1" ht="18" customHeight="1" x14ac:dyDescent="0.2">
      <c r="A2" s="5"/>
      <c r="B2" s="4">
        <v>15822.5</v>
      </c>
      <c r="C2" s="4">
        <v>221109.3</v>
      </c>
      <c r="D2" s="4">
        <v>880170.2</v>
      </c>
      <c r="E2" s="4" t="s">
        <v>28</v>
      </c>
      <c r="F2" s="4">
        <v>0</v>
      </c>
    </row>
    <row r="3" spans="1:6" s="2" customFormat="1" ht="16.5" thickBot="1" x14ac:dyDescent="0.25">
      <c r="A3" s="7"/>
      <c r="B3" s="9"/>
      <c r="C3" s="9"/>
      <c r="D3" s="9"/>
      <c r="E3" s="9"/>
      <c r="F3" s="9"/>
    </row>
    <row r="4" spans="1:6" s="2" customFormat="1" ht="16.5" thickBot="1" x14ac:dyDescent="0.25">
      <c r="A4" s="7"/>
      <c r="B4" s="6">
        <v>0</v>
      </c>
      <c r="C4" s="6">
        <v>0</v>
      </c>
      <c r="D4" s="6">
        <v>0</v>
      </c>
      <c r="E4" s="6">
        <v>0</v>
      </c>
      <c r="F4" s="6">
        <v>0</v>
      </c>
    </row>
    <row r="5" spans="1:6" s="2" customFormat="1" ht="18" customHeight="1" x14ac:dyDescent="0.2">
      <c r="A5" s="4"/>
      <c r="B5" s="4">
        <v>384855.8</v>
      </c>
      <c r="C5" s="4">
        <v>290364.09999999998</v>
      </c>
      <c r="D5" s="4">
        <v>511119.9</v>
      </c>
      <c r="E5" s="4" t="s">
        <v>29</v>
      </c>
      <c r="F5" s="4">
        <v>0</v>
      </c>
    </row>
    <row r="6" spans="1:6" s="2" customFormat="1" ht="16.5" thickBot="1" x14ac:dyDescent="0.25">
      <c r="A6" s="9"/>
      <c r="B6" s="9"/>
      <c r="C6" s="9"/>
      <c r="D6" s="9"/>
      <c r="E6" s="9"/>
      <c r="F6" s="9"/>
    </row>
    <row r="7" spans="1:6" s="2" customFormat="1" ht="16.5" thickBot="1" x14ac:dyDescent="0.25">
      <c r="A7" s="7"/>
      <c r="B7" s="6">
        <v>236300</v>
      </c>
      <c r="C7" s="8">
        <v>0</v>
      </c>
      <c r="D7" s="6">
        <v>0</v>
      </c>
      <c r="E7" s="6">
        <v>0</v>
      </c>
      <c r="F7" s="6">
        <v>0</v>
      </c>
    </row>
    <row r="8" spans="1:6" s="2" customFormat="1" ht="18" customHeight="1" x14ac:dyDescent="0.2">
      <c r="A8" s="5"/>
      <c r="B8" s="5">
        <v>654828.30000000005</v>
      </c>
      <c r="C8" s="5">
        <v>511473.4</v>
      </c>
      <c r="D8" s="5">
        <v>1391290.1</v>
      </c>
      <c r="E8" s="10">
        <v>222176.46</v>
      </c>
      <c r="F8" s="5">
        <v>0</v>
      </c>
    </row>
    <row r="9" spans="1:6" s="2" customFormat="1" ht="16.5" thickBot="1" x14ac:dyDescent="0.25">
      <c r="A9" s="7"/>
      <c r="B9" s="7"/>
      <c r="C9" s="7"/>
      <c r="D9" s="7"/>
      <c r="E9" s="11"/>
      <c r="F9" s="7"/>
    </row>
    <row r="24" spans="1:6" ht="13.5" thickBot="1" x14ac:dyDescent="0.25"/>
    <row r="25" spans="1:6" ht="16.5" thickBot="1" x14ac:dyDescent="0.25">
      <c r="A25" s="3" t="s">
        <v>23</v>
      </c>
      <c r="B25" s="3" t="s">
        <v>24</v>
      </c>
      <c r="C25" s="3" t="s">
        <v>25</v>
      </c>
      <c r="D25" s="3" t="s">
        <v>26</v>
      </c>
      <c r="E25" s="4" t="s">
        <v>27</v>
      </c>
    </row>
    <row r="26" spans="1:6" ht="15.75" x14ac:dyDescent="0.25">
      <c r="A26" s="4">
        <v>15822.5</v>
      </c>
      <c r="B26" s="4">
        <v>221109.3</v>
      </c>
      <c r="C26" s="4">
        <v>880170.2</v>
      </c>
      <c r="D26" s="4" t="s">
        <v>28</v>
      </c>
      <c r="E26" s="4">
        <v>0</v>
      </c>
      <c r="F26" s="1">
        <f>SUM(A26:E26)</f>
        <v>1117102</v>
      </c>
    </row>
    <row r="27" spans="1:6" ht="16.5" thickBot="1" x14ac:dyDescent="0.3">
      <c r="A27" s="9"/>
      <c r="B27" s="9"/>
      <c r="C27" s="9"/>
      <c r="D27" s="9"/>
      <c r="E27" s="9"/>
      <c r="F27" s="1">
        <f t="shared" ref="F27:F33" si="0">SUM(A27:E27)</f>
        <v>0</v>
      </c>
    </row>
    <row r="28" spans="1:6" ht="16.5" thickBot="1" x14ac:dyDescent="0.3">
      <c r="A28" s="6">
        <v>0</v>
      </c>
      <c r="B28" s="6">
        <v>0</v>
      </c>
      <c r="C28" s="6">
        <v>0</v>
      </c>
      <c r="D28" s="6">
        <v>0</v>
      </c>
      <c r="E28" s="6">
        <v>0</v>
      </c>
      <c r="F28" s="1">
        <f t="shared" si="0"/>
        <v>0</v>
      </c>
    </row>
    <row r="29" spans="1:6" ht="15.75" x14ac:dyDescent="0.25">
      <c r="A29" s="4">
        <v>384855.8</v>
      </c>
      <c r="B29" s="4">
        <v>290364.09999999998</v>
      </c>
      <c r="C29" s="4">
        <v>511119.9</v>
      </c>
      <c r="D29" s="4" t="s">
        <v>29</v>
      </c>
      <c r="E29" s="4">
        <v>0</v>
      </c>
      <c r="F29" s="1">
        <f>SUM(A29:E29)</f>
        <v>1186339.7999999998</v>
      </c>
    </row>
    <row r="30" spans="1:6" ht="16.5" thickBot="1" x14ac:dyDescent="0.3">
      <c r="A30" s="9"/>
      <c r="B30" s="9"/>
      <c r="C30" s="9"/>
      <c r="D30" s="9"/>
      <c r="E30" s="9"/>
      <c r="F30" s="1">
        <f t="shared" si="0"/>
        <v>0</v>
      </c>
    </row>
    <row r="31" spans="1:6" ht="16.5" thickBot="1" x14ac:dyDescent="0.3">
      <c r="A31" s="6">
        <v>236300</v>
      </c>
      <c r="B31" s="8">
        <v>0</v>
      </c>
      <c r="C31" s="6">
        <v>0</v>
      </c>
      <c r="D31" s="6">
        <v>0</v>
      </c>
      <c r="E31" s="6">
        <v>0</v>
      </c>
      <c r="F31" s="1">
        <f t="shared" si="0"/>
        <v>236300</v>
      </c>
    </row>
    <row r="32" spans="1:6" ht="15.75" x14ac:dyDescent="0.25">
      <c r="A32" s="5">
        <v>654828.30000000005</v>
      </c>
      <c r="B32" s="5">
        <v>511473.4</v>
      </c>
      <c r="C32" s="5">
        <v>1391290.1</v>
      </c>
      <c r="D32" s="10">
        <v>222176.46</v>
      </c>
      <c r="E32" s="5">
        <v>0</v>
      </c>
      <c r="F32" s="1">
        <f>SUM(A32:E32)</f>
        <v>2779768.2600000002</v>
      </c>
    </row>
    <row r="33" spans="1:6" ht="16.5" thickBot="1" x14ac:dyDescent="0.3">
      <c r="A33" s="7"/>
      <c r="B33" s="7"/>
      <c r="C33" s="7"/>
      <c r="D33" s="11"/>
      <c r="E33" s="7"/>
      <c r="F33" s="1">
        <f t="shared" si="0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6</vt:lpstr>
      <vt:lpstr>Лист1</vt:lpstr>
      <vt:lpstr>'Приложение 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А.А.</dc:creator>
  <cp:lastModifiedBy>Борзова А.В.</cp:lastModifiedBy>
  <cp:lastPrinted>2022-06-14T13:35:50Z</cp:lastPrinted>
  <dcterms:created xsi:type="dcterms:W3CDTF">2019-12-12T15:28:22Z</dcterms:created>
  <dcterms:modified xsi:type="dcterms:W3CDTF">2022-06-20T08:36:24Z</dcterms:modified>
</cp:coreProperties>
</file>