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karova.DOMOD\Desktop\3574\"/>
    </mc:Choice>
  </mc:AlternateContent>
  <bookViews>
    <workbookView xWindow="0" yWindow="0" windowWidth="28800" windowHeight="12030"/>
  </bookViews>
  <sheets>
    <sheet name="Лист1" sheetId="1" r:id="rId1"/>
  </sheets>
  <definedNames>
    <definedName name="_xlnm.Print_Area" localSheetId="0">Лист1!$A$1:$O$102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1" l="1"/>
  <c r="H49" i="1"/>
  <c r="E102" i="1" l="1"/>
  <c r="F101" i="1"/>
  <c r="E94" i="1"/>
  <c r="E93" i="1"/>
  <c r="N92" i="1"/>
  <c r="M92" i="1"/>
  <c r="G92" i="1"/>
  <c r="F92" i="1"/>
  <c r="E92" i="1"/>
  <c r="E88" i="1"/>
  <c r="E87" i="1"/>
  <c r="E86" i="1"/>
  <c r="N85" i="1"/>
  <c r="M85" i="1"/>
  <c r="G85" i="1"/>
  <c r="F85" i="1"/>
  <c r="E85" i="1"/>
  <c r="N84" i="1"/>
  <c r="M84" i="1"/>
  <c r="G84" i="1"/>
  <c r="F84" i="1"/>
  <c r="F81" i="1" s="1"/>
  <c r="E84" i="1"/>
  <c r="N83" i="1"/>
  <c r="M83" i="1"/>
  <c r="G83" i="1"/>
  <c r="G81" i="1" s="1"/>
  <c r="F83" i="1"/>
  <c r="E83" i="1"/>
  <c r="N82" i="1"/>
  <c r="M82" i="1"/>
  <c r="M81" i="1" s="1"/>
  <c r="G82" i="1"/>
  <c r="F82" i="1"/>
  <c r="E82" i="1"/>
  <c r="N81" i="1"/>
  <c r="E81" i="1"/>
  <c r="E77" i="1"/>
  <c r="E76" i="1"/>
  <c r="E72" i="1" s="1"/>
  <c r="E100" i="1" s="1"/>
  <c r="E75" i="1"/>
  <c r="E74" i="1" s="1"/>
  <c r="N74" i="1"/>
  <c r="M74" i="1"/>
  <c r="H74" i="1"/>
  <c r="G74" i="1"/>
  <c r="F74" i="1"/>
  <c r="N73" i="1"/>
  <c r="N101" i="1" s="1"/>
  <c r="M73" i="1"/>
  <c r="M101" i="1" s="1"/>
  <c r="H73" i="1"/>
  <c r="H101" i="1" s="1"/>
  <c r="G73" i="1"/>
  <c r="G101" i="1" s="1"/>
  <c r="F73" i="1"/>
  <c r="E73" i="1"/>
  <c r="N72" i="1"/>
  <c r="N100" i="1" s="1"/>
  <c r="M72" i="1"/>
  <c r="M100" i="1" s="1"/>
  <c r="H72" i="1"/>
  <c r="H100" i="1" s="1"/>
  <c r="G72" i="1"/>
  <c r="G100" i="1" s="1"/>
  <c r="F72" i="1"/>
  <c r="F100" i="1" s="1"/>
  <c r="N71" i="1"/>
  <c r="M71" i="1"/>
  <c r="M70" i="1" s="1"/>
  <c r="H71" i="1"/>
  <c r="H70" i="1" s="1"/>
  <c r="G71" i="1"/>
  <c r="F71" i="1"/>
  <c r="E71" i="1"/>
  <c r="N70" i="1"/>
  <c r="F70" i="1"/>
  <c r="E66" i="1"/>
  <c r="N65" i="1"/>
  <c r="N64" i="1" s="1"/>
  <c r="N63" i="1" s="1"/>
  <c r="M65" i="1"/>
  <c r="M64" i="1" s="1"/>
  <c r="H65" i="1"/>
  <c r="G65" i="1"/>
  <c r="F65" i="1"/>
  <c r="F64" i="1" s="1"/>
  <c r="E65" i="1"/>
  <c r="H64" i="1"/>
  <c r="H63" i="1" s="1"/>
  <c r="G64" i="1"/>
  <c r="G63" i="1" s="1"/>
  <c r="H59" i="1"/>
  <c r="E59" i="1"/>
  <c r="N58" i="1"/>
  <c r="M58" i="1"/>
  <c r="H58" i="1"/>
  <c r="G58" i="1"/>
  <c r="F58" i="1"/>
  <c r="E58" i="1"/>
  <c r="E54" i="1"/>
  <c r="N53" i="1"/>
  <c r="M53" i="1"/>
  <c r="H53" i="1"/>
  <c r="G53" i="1"/>
  <c r="F53" i="1"/>
  <c r="E53" i="1"/>
  <c r="E49" i="1"/>
  <c r="E48" i="1" s="1"/>
  <c r="N48" i="1"/>
  <c r="M48" i="1"/>
  <c r="G48" i="1"/>
  <c r="F48" i="1"/>
  <c r="N47" i="1"/>
  <c r="N46" i="1" s="1"/>
  <c r="M47" i="1"/>
  <c r="G47" i="1"/>
  <c r="G46" i="1" s="1"/>
  <c r="F47" i="1"/>
  <c r="M46" i="1"/>
  <c r="E42" i="1"/>
  <c r="E41" i="1" s="1"/>
  <c r="N41" i="1"/>
  <c r="M41" i="1"/>
  <c r="H41" i="1"/>
  <c r="G41" i="1"/>
  <c r="F41" i="1"/>
  <c r="N40" i="1"/>
  <c r="N39" i="1" s="1"/>
  <c r="M40" i="1"/>
  <c r="G40" i="1"/>
  <c r="G39" i="1" s="1"/>
  <c r="F40" i="1"/>
  <c r="M39" i="1"/>
  <c r="E35" i="1"/>
  <c r="E34" i="1" s="1"/>
  <c r="N34" i="1"/>
  <c r="M34" i="1"/>
  <c r="H34" i="1"/>
  <c r="G34" i="1"/>
  <c r="F34" i="1"/>
  <c r="H30" i="1"/>
  <c r="H8" i="1" s="1"/>
  <c r="E30" i="1"/>
  <c r="E29" i="1" s="1"/>
  <c r="N29" i="1"/>
  <c r="M29" i="1"/>
  <c r="G29" i="1"/>
  <c r="F29" i="1"/>
  <c r="E25" i="1"/>
  <c r="E24" i="1" s="1"/>
  <c r="N24" i="1"/>
  <c r="M24" i="1"/>
  <c r="H24" i="1"/>
  <c r="G24" i="1"/>
  <c r="F24" i="1"/>
  <c r="H20" i="1"/>
  <c r="E20" i="1"/>
  <c r="N19" i="1"/>
  <c r="M19" i="1"/>
  <c r="H19" i="1"/>
  <c r="G19" i="1"/>
  <c r="F19" i="1"/>
  <c r="E19" i="1" s="1"/>
  <c r="E12" i="1"/>
  <c r="E11" i="1"/>
  <c r="N10" i="1"/>
  <c r="N7" i="1" s="1"/>
  <c r="M10" i="1"/>
  <c r="H10" i="1"/>
  <c r="G10" i="1"/>
  <c r="G7" i="1" s="1"/>
  <c r="F10" i="1"/>
  <c r="E10" i="1" s="1"/>
  <c r="N9" i="1"/>
  <c r="M9" i="1"/>
  <c r="H9" i="1"/>
  <c r="E9" i="1" s="1"/>
  <c r="G9" i="1"/>
  <c r="F9" i="1"/>
  <c r="N8" i="1"/>
  <c r="N99" i="1" s="1"/>
  <c r="N98" i="1" s="1"/>
  <c r="M8" i="1"/>
  <c r="G8" i="1"/>
  <c r="G99" i="1" s="1"/>
  <c r="F8" i="1"/>
  <c r="E8" i="1" s="1"/>
  <c r="M7" i="1"/>
  <c r="E64" i="1" l="1"/>
  <c r="E63" i="1" s="1"/>
  <c r="F63" i="1"/>
  <c r="M99" i="1"/>
  <c r="M98" i="1" s="1"/>
  <c r="M63" i="1"/>
  <c r="G98" i="1"/>
  <c r="E101" i="1"/>
  <c r="E70" i="1"/>
  <c r="H48" i="1"/>
  <c r="G70" i="1"/>
  <c r="H40" i="1"/>
  <c r="H39" i="1" s="1"/>
  <c r="F99" i="1"/>
  <c r="F98" i="1" s="1"/>
  <c r="H29" i="1"/>
  <c r="H7" i="1" s="1"/>
  <c r="F7" i="1"/>
  <c r="F39" i="1"/>
  <c r="F46" i="1"/>
  <c r="H47" i="1"/>
  <c r="H46" i="1" s="1"/>
  <c r="E40" i="1" l="1"/>
  <c r="E39" i="1" s="1"/>
  <c r="H99" i="1"/>
  <c r="H98" i="1" s="1"/>
  <c r="E47" i="1"/>
  <c r="E7" i="1"/>
  <c r="E46" i="1" l="1"/>
  <c r="E99" i="1"/>
  <c r="E98" i="1" s="1"/>
</calcChain>
</file>

<file path=xl/sharedStrings.xml><?xml version="1.0" encoding="utf-8"?>
<sst xmlns="http://schemas.openxmlformats.org/spreadsheetml/2006/main" count="347" uniqueCount="88">
  <si>
    <t>№№ п/п</t>
  </si>
  <si>
    <t>Источники финансирования</t>
  </si>
  <si>
    <t>Объем финансирования по годам, (тыс. руб.)</t>
  </si>
  <si>
    <t>Ответственный за выполнение мероприятия подпрограммы</t>
  </si>
  <si>
    <t>1.</t>
  </si>
  <si>
    <t>2023-2027</t>
  </si>
  <si>
    <t>Средства бюджета Московской области</t>
  </si>
  <si>
    <t>Средства бюджета го Домодедово</t>
  </si>
  <si>
    <t>1.1.</t>
  </si>
  <si>
    <t>Всего</t>
  </si>
  <si>
    <t>2023 год</t>
  </si>
  <si>
    <t>2025 год</t>
  </si>
  <si>
    <t>2026 год</t>
  </si>
  <si>
    <t>2027 год</t>
  </si>
  <si>
    <t>Всего, в том числе</t>
  </si>
  <si>
    <t>Средства Федерального бюджета</t>
  </si>
  <si>
    <t>Внебюджетные источники</t>
  </si>
  <si>
    <t>Мероприятия по реализации подпрограммы</t>
  </si>
  <si>
    <t>Срок исполнения мероприятия</t>
  </si>
  <si>
    <t>(годы)</t>
  </si>
  <si>
    <t>(тыс. руб.)</t>
  </si>
  <si>
    <t>2024 год</t>
  </si>
  <si>
    <t>1.2.</t>
  </si>
  <si>
    <t>8.1  Перечень мероприятий Подпрограммаы II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</si>
  <si>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Основное мероприятие 01. Информационная инфраструктура</t>
  </si>
  <si>
    <t>Итого, в том числе:</t>
  </si>
  <si>
    <t>Мероприятие 01.01. Обеспечение доступности для населения муниципального образования Московской области современных услуг широкополосного доступа в сеть Интернет</t>
  </si>
  <si>
    <t>Управление строительства и городской инфраструктуры</t>
  </si>
  <si>
    <t>Результат 1. Домохозяйства обеспечены широкополосным доступом в сеть Интернет (единица)</t>
  </si>
  <si>
    <t>x</t>
  </si>
  <si>
    <t>Итого 2025-й год</t>
  </si>
  <si>
    <t>В том числе :</t>
  </si>
  <si>
    <t xml:space="preserve">1                                                                  квартал
</t>
  </si>
  <si>
    <t>1 полугодие</t>
  </si>
  <si>
    <t>9 месяцев</t>
  </si>
  <si>
    <t>12 месяцев</t>
  </si>
  <si>
    <t>Результат 2. Населенные пункты обеспечены широкополосным доступом в сеть Интернет (единица)</t>
  </si>
  <si>
    <t>Мероприятие 01.02. Обеспечение ОМСУ муниципального образования Московской области широкополосным доступом в сеть Интернет, телефонной связью, иными услугами электросвязи</t>
  </si>
  <si>
    <t>Служба информационного и технического обеспечения</t>
  </si>
  <si>
    <t>Результат 1. ОМСУ обеспечены широкополосным доступом в сеть Интернет, телефонной связью, иными услугами электросвязи (единица)</t>
  </si>
  <si>
    <t>1.3.</t>
  </si>
  <si>
    <t>Мероприятие 01.03. Подключение ОМСУ муниципального образования Московской области к единой интегрированной мультисервисной телекоммуникационной сети Правительства Московской области для нужд ОМСУ муниципального образования Московской области и обеспечения совместной работы в ней</t>
  </si>
  <si>
    <t>Результат 1. ОМСУ подключены к ЕИМТС Правительства Московской области (единица)</t>
  </si>
  <si>
    <t>1.4.</t>
  </si>
  <si>
    <t>Мероприятие 01.04. Обеспечение оборудованием и поддержание его работоспособности</t>
  </si>
  <si>
    <t>Результат 1. ОМСУ обеспечены оборудованием, а также его техническим сопровождением (единица)</t>
  </si>
  <si>
    <t>1.5.</t>
  </si>
  <si>
    <t>Мероприятие 01.05. Обеспечение организаций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информационно-телекоммуникационную сеть «Интернет» за счет средств местного бюджета</t>
  </si>
  <si>
    <t>Управление образования</t>
  </si>
  <si>
    <t>Результат 1. Организации дошкольного, начального общего, основного общего и среднего общего образования, находящиеся в ведении ОМСУ, обеспечены доступом в информационно-телекоммуникационную сеть «Интернет» (единица)</t>
  </si>
  <si>
    <t>2.</t>
  </si>
  <si>
    <t>Основное мероприятие 02. Информационная безопасность</t>
  </si>
  <si>
    <t>2.1.</t>
  </si>
  <si>
    <t>Мероприятие 02.01. Приобретение, установка, настройка, монтаж и техническое обслуживание сертифицированных по требованиям безопасности информации технических, программных и программно-технических средств защиты конфиденциальной информации и персональных данных, антивирусного программного обеспечения, средств электронной подписи, средств защиты информационно-технологической и телекоммуникационной инфраструктуры от компьютерных атак, средств автоматизации деятельности по защите информации, а также проведение мероприятий по защите информации и аттестации по требованиям безопасности информации объектов информатизации, ЦОД и ИС, используемых ОМСУ муниципального образования Московской области</t>
  </si>
  <si>
    <t>Сектор режима и защиты информации</t>
  </si>
  <si>
    <t>Результат 1. Обеспечено соответствие объектов информатизации требованиям о защите информации ограниченного доступа, не составляющей государственную тайну (единица)</t>
  </si>
  <si>
    <t>3.</t>
  </si>
  <si>
    <t>Основное мероприятие 03. Цифровое государственное управление</t>
  </si>
  <si>
    <t>3.1.</t>
  </si>
  <si>
    <t>Мероприятие 03.01. Обеспечение программными продуктами</t>
  </si>
  <si>
    <t>Результат 1. ОМСУ обеспечены программными продуктами согласно заявленной потребности (единица)</t>
  </si>
  <si>
    <t>3.2.</t>
  </si>
  <si>
    <t>Мероприятие 03.02. Внедрение и сопровождение информационных систем поддержки оказания государственных и муниципальных услуг и обеспечивающих функций и контроля результативности деятельности ОМСУ муниципального образования Московской области</t>
  </si>
  <si>
    <t>Результат 1. Обеспечено функционирование информационных систем поддержки оказания государственных и муниципальных услуг и обеспечивающих функций и контроля результативности деятельности ОМСУ (единица)</t>
  </si>
  <si>
    <t>3.3.</t>
  </si>
  <si>
    <t>Мероприятие 03.03. Развитие и сопровождение муниципальных информационных систем обеспечения деятельности ОМСУ муниципального образования Московской области</t>
  </si>
  <si>
    <t>Результат 1. Обеспечено функционирование муниципальных информационных систем обеспечения деятельности ОМСУ (единица)</t>
  </si>
  <si>
    <t>4.</t>
  </si>
  <si>
    <t>Основное мероприятие 04. Цифровая культура</t>
  </si>
  <si>
    <t>4.1.</t>
  </si>
  <si>
    <t>Мероприятие 04.01. Обеспечение муниципальных учреждений культуры доступом в информационно-телекоммуникационную сеть Интернет</t>
  </si>
  <si>
    <t>Комитет по культуре, спорту и делам молодежи</t>
  </si>
  <si>
    <t>Результат 1. Муниципальные учреждения культуры обеспечены доступом в информационно-телекоммуникационную сеть Интернет (единица)</t>
  </si>
  <si>
    <t>5.</t>
  </si>
  <si>
    <t>Основное мероприятие 05. Цифровая образовательная среда</t>
  </si>
  <si>
    <t>5.1.</t>
  </si>
  <si>
    <t xml:space="preserve"> Мероприятие 05.01. Обновление и техническое обслуживание (ремонт) средств (программного обеспечения и оборудования) приобретенных для реализацию мероприятий в сфере цифровой образовательной среды</t>
  </si>
  <si>
    <t>Результат 1. Обеспечено обновление и техническое обслуживание (ремонт) средств (программного обеспечения и оборудования), приобретённых на реализацию мероприятий в сфере цифровой образовательной среды (единица)</t>
  </si>
  <si>
    <t>Федеральный проект «Цифровая образовательная среда»</t>
  </si>
  <si>
    <t>6.1.</t>
  </si>
  <si>
    <t xml:space="preserve"> Мероприятие E4.04. Обеспечение образовательных организаций материально-технической базой для внедрения цифровой образовательной среды</t>
  </si>
  <si>
    <t>Образовательные организации обеспечены комплектами оборудования, включающими средства вычислительной техники, программное обеспечение и презентационное оборудование, для внедрения цифровой образовательной среды (единица)</t>
  </si>
  <si>
    <t>_</t>
  </si>
  <si>
    <t>6.2.</t>
  </si>
  <si>
    <t>Мероприятие E4.05. Мероприятие в рамках ГП МО - Обновление и техническое обслуживание (ремонт) средств (программного обеспечения и оборудования), приобретенных в рамках субсидий на реализацию мероприятий федерального проекта «Цифровая образовательная среда»</t>
  </si>
  <si>
    <t>Обеспечено обновление и техническое обслуживание (ремонт) средств (программного обеспечения и оборудования), приобретённых в рамках субсидий на реализацию мероприятий федерального проекта «Цифровая образовательная среда» (единица)</t>
  </si>
  <si>
    <t>ИТОГО по подпрограмме II</t>
  </si>
  <si>
    <t>Приложение №1 к постановлению Администрации городского округа Домодедово от 28.10.2025 № 3574 "О внесении изменений в муниципальную программу городского округа Домодедово «Цифровое муниципальное образование», утвержденную постановлением Администрации городского округа Домодедово № 3298 от 31.10.2022"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</si>
</sst>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#,##0.00_ ;[Red]\-#,##0.00\ 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8"/>
      <color rgb="FF000000"/>
      <name val="Times New Roman"/>
      <family val="1"/>
      <charset val="204"/>
    </font>
    <font>
      <sz val="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>
      <protection locked="0"/>
    </xf>
  </cellStyleXfs>
  <cellXfs count="7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8" fillId="2" borderId="7" xfId="1" applyFont="1" applyFill="1" applyBorder="1" applyAlignment="1" applyProtection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center" vertical="center" wrapText="1"/>
    </xf>
    <xf numFmtId="2" fontId="1" fillId="2" borderId="13" xfId="0" applyNumberFormat="1" applyFont="1" applyFill="1" applyBorder="1" applyAlignment="1">
      <alignment horizontal="center" vertical="center" wrapText="1"/>
    </xf>
    <xf numFmtId="165" fontId="7" fillId="2" borderId="7" xfId="0" applyNumberFormat="1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2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8" fillId="2" borderId="2" xfId="1" applyFont="1" applyFill="1" applyBorder="1" applyAlignment="1" applyProtection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justify" vertical="center" wrapText="1"/>
    </xf>
    <xf numFmtId="0" fontId="2" fillId="2" borderId="9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1" applyFont="1" applyFill="1" applyBorder="1" applyAlignment="1" applyProtection="1">
      <alignment horizontal="center" vertical="center" wrapText="1"/>
    </xf>
    <xf numFmtId="0" fontId="8" fillId="2" borderId="6" xfId="1" applyFont="1" applyFill="1" applyBorder="1" applyAlignment="1" applyProtection="1">
      <alignment horizontal="center" vertical="center" wrapText="1"/>
    </xf>
    <xf numFmtId="0" fontId="8" fillId="2" borderId="3" xfId="1" applyFont="1" applyFill="1" applyBorder="1" applyAlignment="1" applyProtection="1">
      <alignment horizontal="center" vertical="center" wrapText="1"/>
    </xf>
    <xf numFmtId="0" fontId="8" fillId="2" borderId="4" xfId="1" applyFont="1" applyFill="1" applyBorder="1" applyAlignment="1" applyProtection="1">
      <alignment horizontal="center" vertical="center" wrapText="1"/>
    </xf>
    <xf numFmtId="0" fontId="8" fillId="2" borderId="5" xfId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2" fontId="1" fillId="2" borderId="1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justify" vertical="center" wrapText="1"/>
    </xf>
    <xf numFmtId="0" fontId="8" fillId="2" borderId="8" xfId="1" applyFont="1" applyFill="1" applyBorder="1" applyAlignment="1" applyProtection="1">
      <alignment horizontal="center" vertical="center" wrapText="1"/>
    </xf>
    <xf numFmtId="0" fontId="8" fillId="2" borderId="10" xfId="1" applyFont="1" applyFill="1" applyBorder="1" applyAlignment="1" applyProtection="1">
      <alignment horizontal="center" vertical="center" wrapText="1"/>
    </xf>
    <xf numFmtId="0" fontId="8" fillId="2" borderId="1" xfId="1" applyFont="1" applyFill="1" applyBorder="1" applyAlignment="1" applyProtection="1">
      <alignment horizontal="center" vertical="center" wrapText="1"/>
    </xf>
    <xf numFmtId="0" fontId="8" fillId="2" borderId="11" xfId="1" applyFont="1" applyFill="1" applyBorder="1" applyAlignment="1" applyProtection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justify" vertical="center" wrapText="1"/>
    </xf>
    <xf numFmtId="0" fontId="6" fillId="2" borderId="6" xfId="0" applyFont="1" applyFill="1" applyBorder="1" applyAlignment="1">
      <alignment horizontal="justify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2"/>
  <sheetViews>
    <sheetView tabSelected="1" workbookViewId="0">
      <selection activeCell="O6" sqref="O6"/>
    </sheetView>
  </sheetViews>
  <sheetFormatPr defaultRowHeight="15" x14ac:dyDescent="0.25"/>
  <cols>
    <col min="1" max="1" width="6.42578125" style="19" customWidth="1"/>
    <col min="2" max="2" width="37.85546875" style="19" customWidth="1"/>
    <col min="3" max="3" width="9.140625" style="19"/>
    <col min="4" max="4" width="13.42578125" style="19" customWidth="1"/>
    <col min="5" max="5" width="11" style="19" customWidth="1"/>
    <col min="6" max="14" width="9.140625" style="19"/>
    <col min="15" max="15" width="13.7109375" style="19" customWidth="1"/>
    <col min="16" max="16384" width="9.140625" style="19"/>
  </cols>
  <sheetData>
    <row r="1" spans="1:15" ht="43.5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67" t="s">
        <v>87</v>
      </c>
      <c r="L1" s="68"/>
      <c r="M1" s="68"/>
      <c r="N1" s="68"/>
      <c r="O1" s="68"/>
    </row>
    <row r="2" spans="1:15" ht="46.5" customHeight="1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68"/>
      <c r="L2" s="68"/>
      <c r="M2" s="68"/>
      <c r="N2" s="68"/>
      <c r="O2" s="68"/>
    </row>
    <row r="3" spans="1:15" ht="15" customHeight="1" x14ac:dyDescent="0.25">
      <c r="A3" s="69" t="s">
        <v>23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9"/>
    </row>
    <row r="4" spans="1:15" ht="45" customHeight="1" x14ac:dyDescent="0.25">
      <c r="A4" s="25" t="s">
        <v>0</v>
      </c>
      <c r="B4" s="25" t="s">
        <v>17</v>
      </c>
      <c r="C4" s="4" t="s">
        <v>18</v>
      </c>
      <c r="D4" s="22" t="s">
        <v>1</v>
      </c>
      <c r="E4" s="5" t="s">
        <v>9</v>
      </c>
      <c r="F4" s="20"/>
      <c r="G4" s="71" t="s">
        <v>2</v>
      </c>
      <c r="H4" s="37"/>
      <c r="I4" s="37"/>
      <c r="J4" s="37"/>
      <c r="K4" s="37"/>
      <c r="L4" s="37"/>
      <c r="M4" s="37"/>
      <c r="N4" s="38"/>
      <c r="O4" s="31" t="s">
        <v>3</v>
      </c>
    </row>
    <row r="5" spans="1:15" x14ac:dyDescent="0.25">
      <c r="A5" s="23"/>
      <c r="B5" s="3"/>
      <c r="C5" s="4" t="s">
        <v>19</v>
      </c>
      <c r="D5" s="3"/>
      <c r="E5" s="5" t="s">
        <v>20</v>
      </c>
      <c r="F5" s="21" t="s">
        <v>10</v>
      </c>
      <c r="G5" s="21" t="s">
        <v>21</v>
      </c>
      <c r="H5" s="39" t="s">
        <v>11</v>
      </c>
      <c r="I5" s="37"/>
      <c r="J5" s="37"/>
      <c r="K5" s="37"/>
      <c r="L5" s="38"/>
      <c r="M5" s="4" t="s">
        <v>12</v>
      </c>
      <c r="N5" s="4" t="s">
        <v>13</v>
      </c>
      <c r="O5" s="33"/>
    </row>
    <row r="6" spans="1:15" x14ac:dyDescent="0.25">
      <c r="A6" s="5">
        <v>1</v>
      </c>
      <c r="B6" s="5">
        <v>2</v>
      </c>
      <c r="C6" s="4">
        <v>3</v>
      </c>
      <c r="D6" s="4">
        <v>4</v>
      </c>
      <c r="E6" s="5">
        <v>5</v>
      </c>
      <c r="F6" s="20">
        <v>6</v>
      </c>
      <c r="G6" s="20">
        <v>7</v>
      </c>
      <c r="H6" s="71">
        <v>8</v>
      </c>
      <c r="I6" s="37"/>
      <c r="J6" s="37"/>
      <c r="K6" s="37"/>
      <c r="L6" s="38"/>
      <c r="M6" s="5">
        <v>9</v>
      </c>
      <c r="N6" s="5">
        <v>10</v>
      </c>
      <c r="O6" s="4">
        <v>11</v>
      </c>
    </row>
    <row r="7" spans="1:15" ht="40.5" customHeight="1" x14ac:dyDescent="0.25">
      <c r="A7" s="49" t="s">
        <v>4</v>
      </c>
      <c r="B7" s="57" t="s">
        <v>24</v>
      </c>
      <c r="C7" s="22" t="s">
        <v>5</v>
      </c>
      <c r="D7" s="4" t="s">
        <v>25</v>
      </c>
      <c r="E7" s="10">
        <f t="shared" ref="E7:E12" si="0">F7+G7+M7+N7+H7</f>
        <v>89742.3</v>
      </c>
      <c r="F7" s="28">
        <f t="shared" ref="F7:H8" si="1">F10+F19+F24+F29+F34</f>
        <v>17082.099999999999</v>
      </c>
      <c r="G7" s="28">
        <f t="shared" si="1"/>
        <v>17934.2</v>
      </c>
      <c r="H7" s="66">
        <f t="shared" si="1"/>
        <v>18242</v>
      </c>
      <c r="I7" s="37"/>
      <c r="J7" s="37"/>
      <c r="K7" s="37"/>
      <c r="L7" s="38"/>
      <c r="M7" s="6">
        <f>M10+M19+M24+M29+M34</f>
        <v>18242</v>
      </c>
      <c r="N7" s="6">
        <f>N10+N19+N24+N29+N34</f>
        <v>18242</v>
      </c>
      <c r="O7" s="22"/>
    </row>
    <row r="8" spans="1:15" ht="33.75" x14ac:dyDescent="0.25">
      <c r="A8" s="55"/>
      <c r="B8" s="53"/>
      <c r="C8" s="7"/>
      <c r="D8" s="4" t="s">
        <v>7</v>
      </c>
      <c r="E8" s="10">
        <f t="shared" si="0"/>
        <v>89742.3</v>
      </c>
      <c r="F8" s="24">
        <f t="shared" si="1"/>
        <v>17082.099999999999</v>
      </c>
      <c r="G8" s="24">
        <f t="shared" si="1"/>
        <v>17934.2</v>
      </c>
      <c r="H8" s="34">
        <f t="shared" si="1"/>
        <v>18242</v>
      </c>
      <c r="I8" s="37"/>
      <c r="J8" s="37"/>
      <c r="K8" s="37"/>
      <c r="L8" s="38"/>
      <c r="M8" s="8">
        <f>M11+M20+M25+M30+M35</f>
        <v>18242</v>
      </c>
      <c r="N8" s="8">
        <f>N11+N20+N25+N30+N35</f>
        <v>18242</v>
      </c>
      <c r="O8" s="7"/>
    </row>
    <row r="9" spans="1:15" ht="22.5" x14ac:dyDescent="0.25">
      <c r="A9" s="56"/>
      <c r="B9" s="54"/>
      <c r="C9" s="3"/>
      <c r="D9" s="4" t="s">
        <v>16</v>
      </c>
      <c r="E9" s="10">
        <f t="shared" si="0"/>
        <v>0</v>
      </c>
      <c r="F9" s="24">
        <f t="shared" ref="F9:H9" si="2">F12</f>
        <v>0</v>
      </c>
      <c r="G9" s="24">
        <f t="shared" si="2"/>
        <v>0</v>
      </c>
      <c r="H9" s="34">
        <f t="shared" si="2"/>
        <v>0</v>
      </c>
      <c r="I9" s="37"/>
      <c r="J9" s="37"/>
      <c r="K9" s="37"/>
      <c r="L9" s="38"/>
      <c r="M9" s="8">
        <f t="shared" ref="M9:N9" si="3">M12</f>
        <v>0</v>
      </c>
      <c r="N9" s="8">
        <f t="shared" si="3"/>
        <v>0</v>
      </c>
      <c r="O9" s="3"/>
    </row>
    <row r="10" spans="1:15" ht="26.25" customHeight="1" x14ac:dyDescent="0.25">
      <c r="A10" s="49" t="s">
        <v>8</v>
      </c>
      <c r="B10" s="52" t="s">
        <v>26</v>
      </c>
      <c r="C10" s="22" t="s">
        <v>5</v>
      </c>
      <c r="D10" s="4" t="s">
        <v>25</v>
      </c>
      <c r="E10" s="10">
        <f t="shared" si="0"/>
        <v>0</v>
      </c>
      <c r="F10" s="24">
        <f>SUM(F11:F12)</f>
        <v>0</v>
      </c>
      <c r="G10" s="24">
        <f>SUM(G11:G12)</f>
        <v>0</v>
      </c>
      <c r="H10" s="34">
        <f t="shared" ref="H10" si="4">SUM(H11:H12)</f>
        <v>0</v>
      </c>
      <c r="I10" s="37"/>
      <c r="J10" s="37"/>
      <c r="K10" s="37"/>
      <c r="L10" s="38"/>
      <c r="M10" s="8">
        <f t="shared" ref="M10:N10" si="5">SUM(M11:M12)</f>
        <v>0</v>
      </c>
      <c r="N10" s="8">
        <f t="shared" si="5"/>
        <v>0</v>
      </c>
      <c r="O10" s="31" t="s">
        <v>27</v>
      </c>
    </row>
    <row r="11" spans="1:15" ht="33.75" x14ac:dyDescent="0.25">
      <c r="A11" s="55"/>
      <c r="B11" s="53"/>
      <c r="C11" s="7"/>
      <c r="D11" s="4" t="s">
        <v>7</v>
      </c>
      <c r="E11" s="10">
        <f t="shared" si="0"/>
        <v>0</v>
      </c>
      <c r="F11" s="24">
        <v>0</v>
      </c>
      <c r="G11" s="24">
        <v>0</v>
      </c>
      <c r="H11" s="34">
        <v>0</v>
      </c>
      <c r="I11" s="37"/>
      <c r="J11" s="37"/>
      <c r="K11" s="37"/>
      <c r="L11" s="38"/>
      <c r="M11" s="8">
        <v>0</v>
      </c>
      <c r="N11" s="8">
        <v>0</v>
      </c>
      <c r="O11" s="32"/>
    </row>
    <row r="12" spans="1:15" ht="22.5" x14ac:dyDescent="0.25">
      <c r="A12" s="55"/>
      <c r="B12" s="54"/>
      <c r="C12" s="3"/>
      <c r="D12" s="4" t="s">
        <v>16</v>
      </c>
      <c r="E12" s="10">
        <f t="shared" si="0"/>
        <v>0</v>
      </c>
      <c r="F12" s="24">
        <v>0</v>
      </c>
      <c r="G12" s="24">
        <v>0</v>
      </c>
      <c r="H12" s="34">
        <v>0</v>
      </c>
      <c r="I12" s="37"/>
      <c r="J12" s="37"/>
      <c r="K12" s="37"/>
      <c r="L12" s="38"/>
      <c r="M12" s="8">
        <v>0</v>
      </c>
      <c r="N12" s="8">
        <v>0</v>
      </c>
      <c r="O12" s="32"/>
    </row>
    <row r="13" spans="1:15" ht="15" customHeight="1" x14ac:dyDescent="0.25">
      <c r="A13" s="55"/>
      <c r="B13" s="57" t="s">
        <v>28</v>
      </c>
      <c r="C13" s="22" t="s">
        <v>29</v>
      </c>
      <c r="D13" s="22" t="s">
        <v>29</v>
      </c>
      <c r="E13" s="43" t="s">
        <v>9</v>
      </c>
      <c r="F13" s="43" t="s">
        <v>10</v>
      </c>
      <c r="G13" s="43" t="s">
        <v>21</v>
      </c>
      <c r="H13" s="44" t="s">
        <v>30</v>
      </c>
      <c r="I13" s="46" t="s">
        <v>31</v>
      </c>
      <c r="J13" s="47"/>
      <c r="K13" s="47"/>
      <c r="L13" s="48"/>
      <c r="M13" s="11" t="s">
        <v>12</v>
      </c>
      <c r="N13" s="11" t="s">
        <v>13</v>
      </c>
      <c r="O13" s="32"/>
    </row>
    <row r="14" spans="1:15" ht="24.75" x14ac:dyDescent="0.25">
      <c r="A14" s="55"/>
      <c r="B14" s="72"/>
      <c r="C14" s="26"/>
      <c r="D14" s="26"/>
      <c r="E14" s="33"/>
      <c r="F14" s="33"/>
      <c r="G14" s="33"/>
      <c r="H14" s="45"/>
      <c r="I14" s="12" t="s">
        <v>32</v>
      </c>
      <c r="J14" s="12" t="s">
        <v>33</v>
      </c>
      <c r="K14" s="12" t="s">
        <v>34</v>
      </c>
      <c r="L14" s="12" t="s">
        <v>35</v>
      </c>
      <c r="M14" s="13"/>
      <c r="N14" s="13"/>
      <c r="O14" s="32"/>
    </row>
    <row r="15" spans="1:15" x14ac:dyDescent="0.25">
      <c r="A15" s="55"/>
      <c r="B15" s="73"/>
      <c r="C15" s="23"/>
      <c r="D15" s="23"/>
      <c r="E15" s="14">
        <v>1086</v>
      </c>
      <c r="F15" s="14">
        <v>1086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74"/>
    </row>
    <row r="16" spans="1:15" ht="15" customHeight="1" x14ac:dyDescent="0.25">
      <c r="A16" s="55"/>
      <c r="B16" s="52" t="s">
        <v>36</v>
      </c>
      <c r="C16" s="22" t="s">
        <v>29</v>
      </c>
      <c r="D16" s="22" t="s">
        <v>29</v>
      </c>
      <c r="E16" s="75" t="s">
        <v>9</v>
      </c>
      <c r="F16" s="75" t="s">
        <v>10</v>
      </c>
      <c r="G16" s="75" t="s">
        <v>21</v>
      </c>
      <c r="H16" s="62" t="s">
        <v>30</v>
      </c>
      <c r="I16" s="63" t="s">
        <v>31</v>
      </c>
      <c r="J16" s="64"/>
      <c r="K16" s="64"/>
      <c r="L16" s="65"/>
      <c r="M16" s="15" t="s">
        <v>12</v>
      </c>
      <c r="N16" s="15" t="s">
        <v>13</v>
      </c>
      <c r="O16" s="32"/>
    </row>
    <row r="17" spans="1:15" ht="24.75" x14ac:dyDescent="0.25">
      <c r="A17" s="55"/>
      <c r="B17" s="53"/>
      <c r="C17" s="26"/>
      <c r="D17" s="26"/>
      <c r="E17" s="33"/>
      <c r="F17" s="33"/>
      <c r="G17" s="33"/>
      <c r="H17" s="45"/>
      <c r="I17" s="12" t="s">
        <v>32</v>
      </c>
      <c r="J17" s="12" t="s">
        <v>33</v>
      </c>
      <c r="K17" s="12" t="s">
        <v>34</v>
      </c>
      <c r="L17" s="12" t="s">
        <v>35</v>
      </c>
      <c r="M17" s="13"/>
      <c r="N17" s="13"/>
      <c r="O17" s="32"/>
    </row>
    <row r="18" spans="1:15" x14ac:dyDescent="0.25">
      <c r="A18" s="56"/>
      <c r="B18" s="54"/>
      <c r="C18" s="23"/>
      <c r="D18" s="23"/>
      <c r="E18" s="14">
        <v>140</v>
      </c>
      <c r="F18" s="14">
        <v>140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33"/>
    </row>
    <row r="19" spans="1:15" ht="22.5" customHeight="1" x14ac:dyDescent="0.25">
      <c r="A19" s="49" t="s">
        <v>22</v>
      </c>
      <c r="B19" s="52" t="s">
        <v>37</v>
      </c>
      <c r="C19" s="22" t="s">
        <v>5</v>
      </c>
      <c r="D19" s="4" t="s">
        <v>25</v>
      </c>
      <c r="E19" s="10">
        <f>F19+G19+M19+N19+H19</f>
        <v>22520.2</v>
      </c>
      <c r="F19" s="24">
        <f>SUM(F20)</f>
        <v>4600</v>
      </c>
      <c r="G19" s="24">
        <f>SUM(G20)</f>
        <v>4099.2</v>
      </c>
      <c r="H19" s="34">
        <f t="shared" ref="H19:N19" si="6">SUM(H20)</f>
        <v>4207</v>
      </c>
      <c r="I19" s="37"/>
      <c r="J19" s="37"/>
      <c r="K19" s="37"/>
      <c r="L19" s="38"/>
      <c r="M19" s="8">
        <f t="shared" si="6"/>
        <v>4807</v>
      </c>
      <c r="N19" s="8">
        <f t="shared" si="6"/>
        <v>4807</v>
      </c>
      <c r="O19" s="31" t="s">
        <v>38</v>
      </c>
    </row>
    <row r="20" spans="1:15" ht="33.75" x14ac:dyDescent="0.25">
      <c r="A20" s="55"/>
      <c r="B20" s="54"/>
      <c r="C20" s="3"/>
      <c r="D20" s="4" t="s">
        <v>7</v>
      </c>
      <c r="E20" s="10">
        <f>F20+G20+M20+N20+H20</f>
        <v>22520.2</v>
      </c>
      <c r="F20" s="24">
        <v>4600</v>
      </c>
      <c r="G20" s="24">
        <v>4099.2</v>
      </c>
      <c r="H20" s="34">
        <f>4807-600</f>
        <v>4207</v>
      </c>
      <c r="I20" s="37"/>
      <c r="J20" s="37"/>
      <c r="K20" s="37"/>
      <c r="L20" s="38"/>
      <c r="M20" s="8">
        <v>4807</v>
      </c>
      <c r="N20" s="8">
        <v>4807</v>
      </c>
      <c r="O20" s="32"/>
    </row>
    <row r="21" spans="1:15" ht="15" customHeight="1" x14ac:dyDescent="0.25">
      <c r="A21" s="55"/>
      <c r="B21" s="52" t="s">
        <v>39</v>
      </c>
      <c r="C21" s="22" t="s">
        <v>29</v>
      </c>
      <c r="D21" s="22" t="s">
        <v>29</v>
      </c>
      <c r="E21" s="43" t="s">
        <v>9</v>
      </c>
      <c r="F21" s="43" t="s">
        <v>10</v>
      </c>
      <c r="G21" s="43" t="s">
        <v>21</v>
      </c>
      <c r="H21" s="44" t="s">
        <v>30</v>
      </c>
      <c r="I21" s="46" t="s">
        <v>31</v>
      </c>
      <c r="J21" s="47"/>
      <c r="K21" s="47"/>
      <c r="L21" s="48"/>
      <c r="M21" s="11" t="s">
        <v>12</v>
      </c>
      <c r="N21" s="11" t="s">
        <v>13</v>
      </c>
      <c r="O21" s="32"/>
    </row>
    <row r="22" spans="1:15" ht="24.75" x14ac:dyDescent="0.25">
      <c r="A22" s="55"/>
      <c r="B22" s="53"/>
      <c r="C22" s="26"/>
      <c r="D22" s="26"/>
      <c r="E22" s="33"/>
      <c r="F22" s="33"/>
      <c r="G22" s="33"/>
      <c r="H22" s="45"/>
      <c r="I22" s="12" t="s">
        <v>32</v>
      </c>
      <c r="J22" s="12" t="s">
        <v>33</v>
      </c>
      <c r="K22" s="12" t="s">
        <v>34</v>
      </c>
      <c r="L22" s="12" t="s">
        <v>35</v>
      </c>
      <c r="M22" s="13"/>
      <c r="N22" s="13"/>
      <c r="O22" s="32"/>
    </row>
    <row r="23" spans="1:15" x14ac:dyDescent="0.25">
      <c r="A23" s="56"/>
      <c r="B23" s="54"/>
      <c r="C23" s="23"/>
      <c r="D23" s="23"/>
      <c r="E23" s="14">
        <v>4</v>
      </c>
      <c r="F23" s="14">
        <v>4</v>
      </c>
      <c r="G23" s="14">
        <v>4</v>
      </c>
      <c r="H23" s="14">
        <v>4</v>
      </c>
      <c r="I23" s="14">
        <v>4</v>
      </c>
      <c r="J23" s="14">
        <v>4</v>
      </c>
      <c r="K23" s="14">
        <v>4</v>
      </c>
      <c r="L23" s="14">
        <v>4</v>
      </c>
      <c r="M23" s="14">
        <v>4</v>
      </c>
      <c r="N23" s="14">
        <v>4</v>
      </c>
      <c r="O23" s="32"/>
    </row>
    <row r="24" spans="1:15" ht="22.5" customHeight="1" x14ac:dyDescent="0.25">
      <c r="A24" s="49" t="s">
        <v>40</v>
      </c>
      <c r="B24" s="57" t="s">
        <v>41</v>
      </c>
      <c r="C24" s="22" t="s">
        <v>5</v>
      </c>
      <c r="D24" s="4" t="s">
        <v>25</v>
      </c>
      <c r="E24" s="8">
        <f t="shared" ref="E24:N34" si="7">SUM(E25)</f>
        <v>0</v>
      </c>
      <c r="F24" s="24">
        <f t="shared" si="7"/>
        <v>0</v>
      </c>
      <c r="G24" s="24">
        <f t="shared" si="7"/>
        <v>0</v>
      </c>
      <c r="H24" s="34">
        <f t="shared" si="7"/>
        <v>0</v>
      </c>
      <c r="I24" s="37"/>
      <c r="J24" s="37"/>
      <c r="K24" s="37"/>
      <c r="L24" s="38"/>
      <c r="M24" s="8">
        <f t="shared" si="7"/>
        <v>0</v>
      </c>
      <c r="N24" s="8">
        <f t="shared" si="7"/>
        <v>0</v>
      </c>
      <c r="O24" s="32"/>
    </row>
    <row r="25" spans="1:15" ht="65.25" customHeight="1" x14ac:dyDescent="0.25">
      <c r="A25" s="55"/>
      <c r="B25" s="54"/>
      <c r="C25" s="3"/>
      <c r="D25" s="4" t="s">
        <v>7</v>
      </c>
      <c r="E25" s="10">
        <f>F25+G25+M25+N25+H25</f>
        <v>0</v>
      </c>
      <c r="F25" s="24">
        <v>0</v>
      </c>
      <c r="G25" s="24">
        <v>0</v>
      </c>
      <c r="H25" s="34">
        <v>0</v>
      </c>
      <c r="I25" s="37"/>
      <c r="J25" s="37"/>
      <c r="K25" s="37"/>
      <c r="L25" s="38"/>
      <c r="M25" s="8">
        <v>0</v>
      </c>
      <c r="N25" s="8">
        <v>0</v>
      </c>
      <c r="O25" s="32"/>
    </row>
    <row r="26" spans="1:15" ht="15" customHeight="1" x14ac:dyDescent="0.25">
      <c r="A26" s="55"/>
      <c r="B26" s="52" t="s">
        <v>42</v>
      </c>
      <c r="C26" s="22" t="s">
        <v>29</v>
      </c>
      <c r="D26" s="22" t="s">
        <v>29</v>
      </c>
      <c r="E26" s="43" t="s">
        <v>9</v>
      </c>
      <c r="F26" s="43" t="s">
        <v>10</v>
      </c>
      <c r="G26" s="43" t="s">
        <v>21</v>
      </c>
      <c r="H26" s="44" t="s">
        <v>30</v>
      </c>
      <c r="I26" s="46" t="s">
        <v>31</v>
      </c>
      <c r="J26" s="47"/>
      <c r="K26" s="47"/>
      <c r="L26" s="48"/>
      <c r="M26" s="11" t="s">
        <v>12</v>
      </c>
      <c r="N26" s="11" t="s">
        <v>13</v>
      </c>
      <c r="O26" s="32"/>
    </row>
    <row r="27" spans="1:15" ht="24.75" x14ac:dyDescent="0.25">
      <c r="A27" s="55"/>
      <c r="B27" s="53"/>
      <c r="C27" s="26"/>
      <c r="D27" s="26"/>
      <c r="E27" s="33"/>
      <c r="F27" s="33"/>
      <c r="G27" s="33"/>
      <c r="H27" s="45"/>
      <c r="I27" s="12" t="s">
        <v>32</v>
      </c>
      <c r="J27" s="12" t="s">
        <v>33</v>
      </c>
      <c r="K27" s="12" t="s">
        <v>34</v>
      </c>
      <c r="L27" s="12" t="s">
        <v>35</v>
      </c>
      <c r="M27" s="13"/>
      <c r="N27" s="13"/>
      <c r="O27" s="32"/>
    </row>
    <row r="28" spans="1:15" x14ac:dyDescent="0.25">
      <c r="A28" s="56"/>
      <c r="B28" s="54"/>
      <c r="C28" s="23"/>
      <c r="D28" s="23"/>
      <c r="E28" s="14">
        <v>4</v>
      </c>
      <c r="F28" s="14">
        <v>4</v>
      </c>
      <c r="G28" s="14">
        <v>4</v>
      </c>
      <c r="H28" s="14">
        <v>4</v>
      </c>
      <c r="I28" s="14">
        <v>4</v>
      </c>
      <c r="J28" s="14">
        <v>4</v>
      </c>
      <c r="K28" s="14">
        <v>4</v>
      </c>
      <c r="L28" s="14">
        <v>4</v>
      </c>
      <c r="M28" s="14">
        <v>4</v>
      </c>
      <c r="N28" s="14">
        <v>4</v>
      </c>
      <c r="O28" s="32"/>
    </row>
    <row r="29" spans="1:15" ht="22.5" x14ac:dyDescent="0.25">
      <c r="A29" s="49" t="s">
        <v>43</v>
      </c>
      <c r="B29" s="52" t="s">
        <v>44</v>
      </c>
      <c r="C29" s="22" t="s">
        <v>5</v>
      </c>
      <c r="D29" s="4" t="s">
        <v>25</v>
      </c>
      <c r="E29" s="8">
        <f t="shared" si="7"/>
        <v>67222.100000000006</v>
      </c>
      <c r="F29" s="24">
        <f t="shared" si="7"/>
        <v>12482.1</v>
      </c>
      <c r="G29" s="24">
        <f t="shared" si="7"/>
        <v>13835</v>
      </c>
      <c r="H29" s="34">
        <f t="shared" si="7"/>
        <v>14035</v>
      </c>
      <c r="I29" s="37"/>
      <c r="J29" s="37"/>
      <c r="K29" s="37"/>
      <c r="L29" s="38"/>
      <c r="M29" s="8">
        <f t="shared" si="7"/>
        <v>13435</v>
      </c>
      <c r="N29" s="8">
        <f t="shared" si="7"/>
        <v>13435</v>
      </c>
      <c r="O29" s="32"/>
    </row>
    <row r="30" spans="1:15" ht="33.75" x14ac:dyDescent="0.25">
      <c r="A30" s="55"/>
      <c r="B30" s="54"/>
      <c r="C30" s="3"/>
      <c r="D30" s="4" t="s">
        <v>7</v>
      </c>
      <c r="E30" s="10">
        <f>F30+G30+M30+N30+H30</f>
        <v>67222.100000000006</v>
      </c>
      <c r="F30" s="24">
        <v>12482.1</v>
      </c>
      <c r="G30" s="24">
        <v>13835</v>
      </c>
      <c r="H30" s="34">
        <f>13435+600</f>
        <v>14035</v>
      </c>
      <c r="I30" s="37"/>
      <c r="J30" s="37"/>
      <c r="K30" s="37"/>
      <c r="L30" s="38"/>
      <c r="M30" s="8">
        <v>13435</v>
      </c>
      <c r="N30" s="8">
        <v>13435</v>
      </c>
      <c r="O30" s="32"/>
    </row>
    <row r="31" spans="1:15" ht="15" customHeight="1" x14ac:dyDescent="0.25">
      <c r="A31" s="55"/>
      <c r="B31" s="52" t="s">
        <v>45</v>
      </c>
      <c r="C31" s="22" t="s">
        <v>29</v>
      </c>
      <c r="D31" s="22" t="s">
        <v>29</v>
      </c>
      <c r="E31" s="43" t="s">
        <v>9</v>
      </c>
      <c r="F31" s="43" t="s">
        <v>10</v>
      </c>
      <c r="G31" s="43" t="s">
        <v>21</v>
      </c>
      <c r="H31" s="44" t="s">
        <v>30</v>
      </c>
      <c r="I31" s="46" t="s">
        <v>31</v>
      </c>
      <c r="J31" s="47"/>
      <c r="K31" s="47"/>
      <c r="L31" s="48"/>
      <c r="M31" s="11" t="s">
        <v>12</v>
      </c>
      <c r="N31" s="11" t="s">
        <v>13</v>
      </c>
      <c r="O31" s="32"/>
    </row>
    <row r="32" spans="1:15" ht="24.75" x14ac:dyDescent="0.25">
      <c r="A32" s="55"/>
      <c r="B32" s="53"/>
      <c r="C32" s="26"/>
      <c r="D32" s="26"/>
      <c r="E32" s="33"/>
      <c r="F32" s="33"/>
      <c r="G32" s="33"/>
      <c r="H32" s="45"/>
      <c r="I32" s="12" t="s">
        <v>32</v>
      </c>
      <c r="J32" s="12" t="s">
        <v>33</v>
      </c>
      <c r="K32" s="12" t="s">
        <v>34</v>
      </c>
      <c r="L32" s="12" t="s">
        <v>35</v>
      </c>
      <c r="M32" s="13"/>
      <c r="N32" s="13"/>
      <c r="O32" s="32"/>
    </row>
    <row r="33" spans="1:15" x14ac:dyDescent="0.25">
      <c r="A33" s="56"/>
      <c r="B33" s="54"/>
      <c r="C33" s="23"/>
      <c r="D33" s="23"/>
      <c r="E33" s="14">
        <v>4</v>
      </c>
      <c r="F33" s="14">
        <v>4</v>
      </c>
      <c r="G33" s="14">
        <v>4</v>
      </c>
      <c r="H33" s="14">
        <v>4</v>
      </c>
      <c r="I33" s="14">
        <v>4</v>
      </c>
      <c r="J33" s="14">
        <v>4</v>
      </c>
      <c r="K33" s="14">
        <v>4</v>
      </c>
      <c r="L33" s="14">
        <v>4</v>
      </c>
      <c r="M33" s="14">
        <v>4</v>
      </c>
      <c r="N33" s="14">
        <v>4</v>
      </c>
      <c r="O33" s="33"/>
    </row>
    <row r="34" spans="1:15" ht="22.5" customHeight="1" x14ac:dyDescent="0.25">
      <c r="A34" s="49" t="s">
        <v>46</v>
      </c>
      <c r="B34" s="52" t="s">
        <v>47</v>
      </c>
      <c r="C34" s="22" t="s">
        <v>5</v>
      </c>
      <c r="D34" s="4" t="s">
        <v>25</v>
      </c>
      <c r="E34" s="8">
        <f t="shared" si="7"/>
        <v>0</v>
      </c>
      <c r="F34" s="24">
        <f t="shared" si="7"/>
        <v>0</v>
      </c>
      <c r="G34" s="24">
        <f t="shared" si="7"/>
        <v>0</v>
      </c>
      <c r="H34" s="34">
        <f t="shared" si="7"/>
        <v>0</v>
      </c>
      <c r="I34" s="37"/>
      <c r="J34" s="37"/>
      <c r="K34" s="37"/>
      <c r="L34" s="38"/>
      <c r="M34" s="8">
        <f t="shared" si="7"/>
        <v>0</v>
      </c>
      <c r="N34" s="8">
        <f t="shared" si="7"/>
        <v>0</v>
      </c>
      <c r="O34" s="22" t="s">
        <v>48</v>
      </c>
    </row>
    <row r="35" spans="1:15" ht="84.75" customHeight="1" x14ac:dyDescent="0.25">
      <c r="A35" s="55"/>
      <c r="B35" s="54"/>
      <c r="C35" s="3"/>
      <c r="D35" s="4" t="s">
        <v>7</v>
      </c>
      <c r="E35" s="10">
        <f>F35+G35+M35+N35+H35</f>
        <v>0</v>
      </c>
      <c r="F35" s="24">
        <v>0</v>
      </c>
      <c r="G35" s="24">
        <v>0</v>
      </c>
      <c r="H35" s="34">
        <v>0</v>
      </c>
      <c r="I35" s="37"/>
      <c r="J35" s="37"/>
      <c r="K35" s="37"/>
      <c r="L35" s="38"/>
      <c r="M35" s="8">
        <v>0</v>
      </c>
      <c r="N35" s="8">
        <v>0</v>
      </c>
      <c r="O35" s="3"/>
    </row>
    <row r="36" spans="1:15" ht="15" customHeight="1" x14ac:dyDescent="0.25">
      <c r="A36" s="55"/>
      <c r="B36" s="52" t="s">
        <v>49</v>
      </c>
      <c r="C36" s="22" t="s">
        <v>29</v>
      </c>
      <c r="D36" s="22" t="s">
        <v>29</v>
      </c>
      <c r="E36" s="43" t="s">
        <v>9</v>
      </c>
      <c r="F36" s="43" t="s">
        <v>10</v>
      </c>
      <c r="G36" s="43" t="s">
        <v>21</v>
      </c>
      <c r="H36" s="44" t="s">
        <v>30</v>
      </c>
      <c r="I36" s="46" t="s">
        <v>31</v>
      </c>
      <c r="J36" s="47"/>
      <c r="K36" s="47"/>
      <c r="L36" s="48"/>
      <c r="M36" s="11" t="s">
        <v>12</v>
      </c>
      <c r="N36" s="11" t="s">
        <v>13</v>
      </c>
      <c r="O36" s="22" t="s">
        <v>29</v>
      </c>
    </row>
    <row r="37" spans="1:15" ht="24.75" x14ac:dyDescent="0.25">
      <c r="A37" s="55"/>
      <c r="B37" s="61"/>
      <c r="C37" s="7"/>
      <c r="D37" s="7"/>
      <c r="E37" s="32"/>
      <c r="F37" s="32"/>
      <c r="G37" s="32"/>
      <c r="H37" s="62"/>
      <c r="I37" s="27" t="s">
        <v>32</v>
      </c>
      <c r="J37" s="27" t="s">
        <v>33</v>
      </c>
      <c r="K37" s="27" t="s">
        <v>34</v>
      </c>
      <c r="L37" s="27" t="s">
        <v>35</v>
      </c>
      <c r="M37" s="11"/>
      <c r="N37" s="11"/>
      <c r="O37" s="7"/>
    </row>
    <row r="38" spans="1:15" ht="46.5" customHeight="1" x14ac:dyDescent="0.25">
      <c r="A38" s="56"/>
      <c r="B38" s="54"/>
      <c r="C38" s="23"/>
      <c r="D38" s="23"/>
      <c r="E38" s="14">
        <v>103</v>
      </c>
      <c r="F38" s="14">
        <v>94</v>
      </c>
      <c r="G38" s="14">
        <v>2</v>
      </c>
      <c r="H38" s="14">
        <v>5</v>
      </c>
      <c r="I38" s="14">
        <v>0</v>
      </c>
      <c r="J38" s="14">
        <v>1</v>
      </c>
      <c r="K38" s="14">
        <v>3</v>
      </c>
      <c r="L38" s="14">
        <v>5</v>
      </c>
      <c r="M38" s="14">
        <v>0</v>
      </c>
      <c r="N38" s="14">
        <v>2</v>
      </c>
      <c r="O38" s="30"/>
    </row>
    <row r="39" spans="1:15" ht="22.5" x14ac:dyDescent="0.25">
      <c r="A39" s="49" t="s">
        <v>50</v>
      </c>
      <c r="B39" s="52" t="s">
        <v>51</v>
      </c>
      <c r="C39" s="22" t="s">
        <v>5</v>
      </c>
      <c r="D39" s="4" t="s">
        <v>25</v>
      </c>
      <c r="E39" s="13">
        <f t="shared" ref="E39:N39" si="8">E40</f>
        <v>2782</v>
      </c>
      <c r="F39" s="29">
        <f t="shared" si="8"/>
        <v>585</v>
      </c>
      <c r="G39" s="29">
        <f t="shared" si="8"/>
        <v>545</v>
      </c>
      <c r="H39" s="58">
        <f t="shared" si="8"/>
        <v>482</v>
      </c>
      <c r="I39" s="59"/>
      <c r="J39" s="59"/>
      <c r="K39" s="59"/>
      <c r="L39" s="60"/>
      <c r="M39" s="13">
        <f t="shared" si="8"/>
        <v>585</v>
      </c>
      <c r="N39" s="13">
        <f t="shared" si="8"/>
        <v>585</v>
      </c>
      <c r="O39" s="22"/>
    </row>
    <row r="40" spans="1:15" ht="33.75" x14ac:dyDescent="0.25">
      <c r="A40" s="56"/>
      <c r="B40" s="54"/>
      <c r="C40" s="3"/>
      <c r="D40" s="4" t="s">
        <v>7</v>
      </c>
      <c r="E40" s="10">
        <f>F40+G40+M40+N40+H40</f>
        <v>2782</v>
      </c>
      <c r="F40" s="24">
        <f t="shared" ref="F40:H40" si="9">F42</f>
        <v>585</v>
      </c>
      <c r="G40" s="24">
        <f t="shared" si="9"/>
        <v>545</v>
      </c>
      <c r="H40" s="34">
        <f t="shared" si="9"/>
        <v>482</v>
      </c>
      <c r="I40" s="37"/>
      <c r="J40" s="37"/>
      <c r="K40" s="37"/>
      <c r="L40" s="38"/>
      <c r="M40" s="8">
        <f t="shared" ref="M40:N40" si="10">M42</f>
        <v>585</v>
      </c>
      <c r="N40" s="8">
        <f t="shared" si="10"/>
        <v>585</v>
      </c>
      <c r="O40" s="3"/>
    </row>
    <row r="41" spans="1:15" ht="22.5" customHeight="1" x14ac:dyDescent="0.25">
      <c r="A41" s="49" t="s">
        <v>52</v>
      </c>
      <c r="B41" s="57" t="s">
        <v>53</v>
      </c>
      <c r="C41" s="22" t="s">
        <v>5</v>
      </c>
      <c r="D41" s="4" t="s">
        <v>25</v>
      </c>
      <c r="E41" s="8">
        <f t="shared" ref="E41:N41" si="11">SUM(E42)</f>
        <v>2782</v>
      </c>
      <c r="F41" s="24">
        <f t="shared" si="11"/>
        <v>585</v>
      </c>
      <c r="G41" s="24">
        <f t="shared" si="11"/>
        <v>545</v>
      </c>
      <c r="H41" s="34">
        <f t="shared" si="11"/>
        <v>482</v>
      </c>
      <c r="I41" s="37"/>
      <c r="J41" s="37"/>
      <c r="K41" s="37"/>
      <c r="L41" s="38"/>
      <c r="M41" s="8">
        <f t="shared" si="11"/>
        <v>585</v>
      </c>
      <c r="N41" s="8">
        <f t="shared" si="11"/>
        <v>585</v>
      </c>
      <c r="O41" s="31" t="s">
        <v>54</v>
      </c>
    </row>
    <row r="42" spans="1:15" ht="203.25" customHeight="1" x14ac:dyDescent="0.25">
      <c r="A42" s="55"/>
      <c r="B42" s="54"/>
      <c r="C42" s="3"/>
      <c r="D42" s="4" t="s">
        <v>7</v>
      </c>
      <c r="E42" s="10">
        <f>F42+G42+M42+N42+H42</f>
        <v>2782</v>
      </c>
      <c r="F42" s="24">
        <v>585</v>
      </c>
      <c r="G42" s="24">
        <v>545</v>
      </c>
      <c r="H42" s="34">
        <f>585-68-35</f>
        <v>482</v>
      </c>
      <c r="I42" s="37"/>
      <c r="J42" s="37"/>
      <c r="K42" s="37"/>
      <c r="L42" s="38"/>
      <c r="M42" s="8">
        <v>585</v>
      </c>
      <c r="N42" s="8">
        <v>585</v>
      </c>
      <c r="O42" s="32"/>
    </row>
    <row r="43" spans="1:15" ht="15" customHeight="1" x14ac:dyDescent="0.25">
      <c r="A43" s="55"/>
      <c r="B43" s="52" t="s">
        <v>55</v>
      </c>
      <c r="C43" s="22" t="s">
        <v>29</v>
      </c>
      <c r="D43" s="22" t="s">
        <v>29</v>
      </c>
      <c r="E43" s="43" t="s">
        <v>9</v>
      </c>
      <c r="F43" s="43" t="s">
        <v>10</v>
      </c>
      <c r="G43" s="43" t="s">
        <v>21</v>
      </c>
      <c r="H43" s="44" t="s">
        <v>30</v>
      </c>
      <c r="I43" s="46" t="s">
        <v>31</v>
      </c>
      <c r="J43" s="47"/>
      <c r="K43" s="47"/>
      <c r="L43" s="48"/>
      <c r="M43" s="11" t="s">
        <v>12</v>
      </c>
      <c r="N43" s="11" t="s">
        <v>13</v>
      </c>
      <c r="O43" s="32"/>
    </row>
    <row r="44" spans="1:15" ht="24.75" x14ac:dyDescent="0.25">
      <c r="A44" s="55"/>
      <c r="B44" s="53"/>
      <c r="C44" s="26"/>
      <c r="D44" s="26"/>
      <c r="E44" s="33"/>
      <c r="F44" s="33"/>
      <c r="G44" s="33"/>
      <c r="H44" s="45"/>
      <c r="I44" s="12" t="s">
        <v>32</v>
      </c>
      <c r="J44" s="12" t="s">
        <v>33</v>
      </c>
      <c r="K44" s="12" t="s">
        <v>34</v>
      </c>
      <c r="L44" s="12" t="s">
        <v>35</v>
      </c>
      <c r="M44" s="13"/>
      <c r="N44" s="13"/>
      <c r="O44" s="32"/>
    </row>
    <row r="45" spans="1:15" x14ac:dyDescent="0.25">
      <c r="A45" s="56"/>
      <c r="B45" s="54"/>
      <c r="C45" s="23"/>
      <c r="D45" s="23"/>
      <c r="E45" s="14">
        <v>12</v>
      </c>
      <c r="F45" s="14">
        <v>10</v>
      </c>
      <c r="G45" s="14">
        <v>1</v>
      </c>
      <c r="H45" s="14">
        <v>1</v>
      </c>
      <c r="I45" s="14">
        <v>0</v>
      </c>
      <c r="J45" s="14">
        <v>0</v>
      </c>
      <c r="K45" s="14">
        <v>1</v>
      </c>
      <c r="L45" s="14">
        <v>1</v>
      </c>
      <c r="M45" s="14">
        <v>0</v>
      </c>
      <c r="N45" s="14">
        <v>0</v>
      </c>
      <c r="O45" s="33"/>
    </row>
    <row r="46" spans="1:15" ht="22.5" x14ac:dyDescent="0.25">
      <c r="A46" s="49" t="s">
        <v>56</v>
      </c>
      <c r="B46" s="57" t="s">
        <v>57</v>
      </c>
      <c r="C46" s="22" t="s">
        <v>5</v>
      </c>
      <c r="D46" s="4" t="s">
        <v>25</v>
      </c>
      <c r="E46" s="8">
        <f t="shared" ref="E46:N46" si="12">E47</f>
        <v>45261</v>
      </c>
      <c r="F46" s="24">
        <f t="shared" si="12"/>
        <v>5895.5</v>
      </c>
      <c r="G46" s="24">
        <f t="shared" si="12"/>
        <v>9734.2999999999993</v>
      </c>
      <c r="H46" s="34">
        <f t="shared" si="12"/>
        <v>11783.2</v>
      </c>
      <c r="I46" s="37"/>
      <c r="J46" s="37"/>
      <c r="K46" s="37"/>
      <c r="L46" s="38"/>
      <c r="M46" s="8">
        <f t="shared" si="12"/>
        <v>8924</v>
      </c>
      <c r="N46" s="8">
        <f t="shared" si="12"/>
        <v>8924</v>
      </c>
      <c r="O46" s="22"/>
    </row>
    <row r="47" spans="1:15" ht="33.75" x14ac:dyDescent="0.25">
      <c r="A47" s="56"/>
      <c r="B47" s="54"/>
      <c r="C47" s="3"/>
      <c r="D47" s="4" t="s">
        <v>7</v>
      </c>
      <c r="E47" s="10">
        <f>F47+G47+M47+N47+H47</f>
        <v>45261</v>
      </c>
      <c r="F47" s="24">
        <f t="shared" ref="F47:H47" si="13">F49+F54+F59</f>
        <v>5895.5</v>
      </c>
      <c r="G47" s="24">
        <f t="shared" si="13"/>
        <v>9734.2999999999993</v>
      </c>
      <c r="H47" s="34">
        <f t="shared" si="13"/>
        <v>11783.2</v>
      </c>
      <c r="I47" s="37"/>
      <c r="J47" s="37"/>
      <c r="K47" s="37"/>
      <c r="L47" s="38"/>
      <c r="M47" s="8">
        <f t="shared" ref="M47:N47" si="14">M49+M54+M59</f>
        <v>8924</v>
      </c>
      <c r="N47" s="8">
        <f t="shared" si="14"/>
        <v>8924</v>
      </c>
      <c r="O47" s="3"/>
    </row>
    <row r="48" spans="1:15" ht="22.5" customHeight="1" x14ac:dyDescent="0.25">
      <c r="A48" s="49" t="s">
        <v>58</v>
      </c>
      <c r="B48" s="57" t="s">
        <v>59</v>
      </c>
      <c r="C48" s="22" t="s">
        <v>5</v>
      </c>
      <c r="D48" s="4" t="s">
        <v>25</v>
      </c>
      <c r="E48" s="8">
        <f t="shared" ref="E48:N48" si="15">E49</f>
        <v>19164.25</v>
      </c>
      <c r="F48" s="24">
        <f t="shared" si="15"/>
        <v>2524.1</v>
      </c>
      <c r="G48" s="24">
        <f t="shared" si="15"/>
        <v>3727.9</v>
      </c>
      <c r="H48" s="34">
        <f t="shared" si="15"/>
        <v>4664.25</v>
      </c>
      <c r="I48" s="37"/>
      <c r="J48" s="37"/>
      <c r="K48" s="37"/>
      <c r="L48" s="38"/>
      <c r="M48" s="8">
        <f t="shared" si="15"/>
        <v>4124</v>
      </c>
      <c r="N48" s="8">
        <f t="shared" si="15"/>
        <v>4124</v>
      </c>
      <c r="O48" s="31" t="s">
        <v>38</v>
      </c>
    </row>
    <row r="49" spans="1:15" ht="33.75" x14ac:dyDescent="0.25">
      <c r="A49" s="55"/>
      <c r="B49" s="54"/>
      <c r="C49" s="3"/>
      <c r="D49" s="4" t="s">
        <v>7</v>
      </c>
      <c r="E49" s="10">
        <f>F49+G49+M49+N49+H49</f>
        <v>19164.25</v>
      </c>
      <c r="F49" s="24">
        <v>2524.1</v>
      </c>
      <c r="G49" s="24">
        <v>3727.9</v>
      </c>
      <c r="H49" s="34">
        <f>4124-117.66+1277.35-608.6-10.84</f>
        <v>4664.25</v>
      </c>
      <c r="I49" s="37"/>
      <c r="J49" s="37"/>
      <c r="K49" s="37"/>
      <c r="L49" s="38"/>
      <c r="M49" s="8">
        <v>4124</v>
      </c>
      <c r="N49" s="8">
        <v>4124</v>
      </c>
      <c r="O49" s="32"/>
    </row>
    <row r="50" spans="1:15" ht="15" customHeight="1" x14ac:dyDescent="0.25">
      <c r="A50" s="55"/>
      <c r="B50" s="52" t="s">
        <v>60</v>
      </c>
      <c r="C50" s="22" t="s">
        <v>29</v>
      </c>
      <c r="D50" s="22" t="s">
        <v>29</v>
      </c>
      <c r="E50" s="43" t="s">
        <v>9</v>
      </c>
      <c r="F50" s="43" t="s">
        <v>10</v>
      </c>
      <c r="G50" s="43" t="s">
        <v>21</v>
      </c>
      <c r="H50" s="44" t="s">
        <v>30</v>
      </c>
      <c r="I50" s="46" t="s">
        <v>31</v>
      </c>
      <c r="J50" s="47"/>
      <c r="K50" s="47"/>
      <c r="L50" s="48"/>
      <c r="M50" s="11" t="s">
        <v>12</v>
      </c>
      <c r="N50" s="11" t="s">
        <v>13</v>
      </c>
      <c r="O50" s="32"/>
    </row>
    <row r="51" spans="1:15" ht="24.75" x14ac:dyDescent="0.25">
      <c r="A51" s="55"/>
      <c r="B51" s="53"/>
      <c r="C51" s="26"/>
      <c r="D51" s="26"/>
      <c r="E51" s="33"/>
      <c r="F51" s="33"/>
      <c r="G51" s="33"/>
      <c r="H51" s="45"/>
      <c r="I51" s="12" t="s">
        <v>32</v>
      </c>
      <c r="J51" s="12" t="s">
        <v>33</v>
      </c>
      <c r="K51" s="12" t="s">
        <v>34</v>
      </c>
      <c r="L51" s="12" t="s">
        <v>35</v>
      </c>
      <c r="M51" s="13"/>
      <c r="N51" s="13"/>
      <c r="O51" s="32"/>
    </row>
    <row r="52" spans="1:15" x14ac:dyDescent="0.25">
      <c r="A52" s="56"/>
      <c r="B52" s="54"/>
      <c r="C52" s="23"/>
      <c r="D52" s="23"/>
      <c r="E52" s="14">
        <v>4</v>
      </c>
      <c r="F52" s="14">
        <v>4</v>
      </c>
      <c r="G52" s="14">
        <v>4</v>
      </c>
      <c r="H52" s="14">
        <v>4</v>
      </c>
      <c r="I52" s="14">
        <v>4</v>
      </c>
      <c r="J52" s="14">
        <v>4</v>
      </c>
      <c r="K52" s="14">
        <v>4</v>
      </c>
      <c r="L52" s="14">
        <v>4</v>
      </c>
      <c r="M52" s="14">
        <v>4</v>
      </c>
      <c r="N52" s="14">
        <v>4</v>
      </c>
      <c r="O52" s="32"/>
    </row>
    <row r="53" spans="1:15" ht="22.5" customHeight="1" x14ac:dyDescent="0.25">
      <c r="A53" s="49" t="s">
        <v>61</v>
      </c>
      <c r="B53" s="57" t="s">
        <v>62</v>
      </c>
      <c r="C53" s="22" t="s">
        <v>5</v>
      </c>
      <c r="D53" s="4" t="s">
        <v>25</v>
      </c>
      <c r="E53" s="8">
        <f t="shared" ref="E53:N63" si="16">SUM(E54)</f>
        <v>0</v>
      </c>
      <c r="F53" s="24">
        <f t="shared" si="16"/>
        <v>0</v>
      </c>
      <c r="G53" s="24">
        <f t="shared" si="16"/>
        <v>0</v>
      </c>
      <c r="H53" s="34">
        <f t="shared" si="16"/>
        <v>0</v>
      </c>
      <c r="I53" s="37"/>
      <c r="J53" s="37"/>
      <c r="K53" s="37"/>
      <c r="L53" s="38"/>
      <c r="M53" s="8">
        <f t="shared" si="16"/>
        <v>0</v>
      </c>
      <c r="N53" s="8">
        <f t="shared" si="16"/>
        <v>0</v>
      </c>
      <c r="O53" s="32"/>
    </row>
    <row r="54" spans="1:15" ht="69" customHeight="1" x14ac:dyDescent="0.25">
      <c r="A54" s="55"/>
      <c r="B54" s="54"/>
      <c r="C54" s="3"/>
      <c r="D54" s="4" t="s">
        <v>7</v>
      </c>
      <c r="E54" s="10">
        <f>F54+G54+M54+N54+H54</f>
        <v>0</v>
      </c>
      <c r="F54" s="24">
        <v>0</v>
      </c>
      <c r="G54" s="24">
        <v>0</v>
      </c>
      <c r="H54" s="34">
        <v>0</v>
      </c>
      <c r="I54" s="37"/>
      <c r="J54" s="37"/>
      <c r="K54" s="37"/>
      <c r="L54" s="38"/>
      <c r="M54" s="8">
        <v>0</v>
      </c>
      <c r="N54" s="8">
        <v>0</v>
      </c>
      <c r="O54" s="32"/>
    </row>
    <row r="55" spans="1:15" ht="15" customHeight="1" x14ac:dyDescent="0.25">
      <c r="A55" s="55"/>
      <c r="B55" s="52" t="s">
        <v>63</v>
      </c>
      <c r="C55" s="22" t="s">
        <v>29</v>
      </c>
      <c r="D55" s="22" t="s">
        <v>29</v>
      </c>
      <c r="E55" s="43" t="s">
        <v>9</v>
      </c>
      <c r="F55" s="43" t="s">
        <v>10</v>
      </c>
      <c r="G55" s="43" t="s">
        <v>21</v>
      </c>
      <c r="H55" s="44" t="s">
        <v>30</v>
      </c>
      <c r="I55" s="46" t="s">
        <v>31</v>
      </c>
      <c r="J55" s="47"/>
      <c r="K55" s="47"/>
      <c r="L55" s="48"/>
      <c r="M55" s="11" t="s">
        <v>12</v>
      </c>
      <c r="N55" s="11" t="s">
        <v>13</v>
      </c>
      <c r="O55" s="32"/>
    </row>
    <row r="56" spans="1:15" ht="24.75" x14ac:dyDescent="0.25">
      <c r="A56" s="55"/>
      <c r="B56" s="53"/>
      <c r="C56" s="26"/>
      <c r="D56" s="26"/>
      <c r="E56" s="33"/>
      <c r="F56" s="33"/>
      <c r="G56" s="33"/>
      <c r="H56" s="45"/>
      <c r="I56" s="12" t="s">
        <v>32</v>
      </c>
      <c r="J56" s="12" t="s">
        <v>33</v>
      </c>
      <c r="K56" s="12" t="s">
        <v>34</v>
      </c>
      <c r="L56" s="12" t="s">
        <v>35</v>
      </c>
      <c r="M56" s="13"/>
      <c r="N56" s="13"/>
      <c r="O56" s="32"/>
    </row>
    <row r="57" spans="1:15" ht="44.25" customHeight="1" x14ac:dyDescent="0.25">
      <c r="A57" s="56"/>
      <c r="B57" s="54"/>
      <c r="C57" s="23"/>
      <c r="D57" s="23"/>
      <c r="E57" s="14">
        <v>4</v>
      </c>
      <c r="F57" s="14">
        <v>4</v>
      </c>
      <c r="G57" s="14">
        <v>4</v>
      </c>
      <c r="H57" s="14">
        <v>4</v>
      </c>
      <c r="I57" s="14">
        <v>4</v>
      </c>
      <c r="J57" s="14">
        <v>4</v>
      </c>
      <c r="K57" s="14">
        <v>4</v>
      </c>
      <c r="L57" s="14">
        <v>4</v>
      </c>
      <c r="M57" s="14">
        <v>4</v>
      </c>
      <c r="N57" s="14">
        <v>4</v>
      </c>
      <c r="O57" s="32"/>
    </row>
    <row r="58" spans="1:15" ht="22.5" customHeight="1" x14ac:dyDescent="0.25">
      <c r="A58" s="49" t="s">
        <v>64</v>
      </c>
      <c r="B58" s="57" t="s">
        <v>65</v>
      </c>
      <c r="C58" s="22" t="s">
        <v>5</v>
      </c>
      <c r="D58" s="4" t="s">
        <v>25</v>
      </c>
      <c r="E58" s="8">
        <f t="shared" si="16"/>
        <v>26096.75</v>
      </c>
      <c r="F58" s="24">
        <f t="shared" si="16"/>
        <v>3371.4</v>
      </c>
      <c r="G58" s="24">
        <f t="shared" si="16"/>
        <v>6006.4</v>
      </c>
      <c r="H58" s="34">
        <f t="shared" si="16"/>
        <v>7118.9500000000007</v>
      </c>
      <c r="I58" s="37"/>
      <c r="J58" s="37"/>
      <c r="K58" s="37"/>
      <c r="L58" s="38"/>
      <c r="M58" s="8">
        <f t="shared" si="16"/>
        <v>4800</v>
      </c>
      <c r="N58" s="8">
        <f t="shared" si="16"/>
        <v>4800</v>
      </c>
      <c r="O58" s="32"/>
    </row>
    <row r="59" spans="1:15" ht="33.75" x14ac:dyDescent="0.25">
      <c r="A59" s="55"/>
      <c r="B59" s="54"/>
      <c r="C59" s="3"/>
      <c r="D59" s="4" t="s">
        <v>7</v>
      </c>
      <c r="E59" s="10">
        <f>F59+G59+M59+N59+H59</f>
        <v>26096.75</v>
      </c>
      <c r="F59" s="24">
        <v>3371.4</v>
      </c>
      <c r="G59" s="24">
        <v>6006.4</v>
      </c>
      <c r="H59" s="34">
        <f>4800+2000+117.66+1.01+608.6-408.32</f>
        <v>7118.9500000000007</v>
      </c>
      <c r="I59" s="37"/>
      <c r="J59" s="37"/>
      <c r="K59" s="37"/>
      <c r="L59" s="38"/>
      <c r="M59" s="8">
        <v>4800</v>
      </c>
      <c r="N59" s="8">
        <v>4800</v>
      </c>
      <c r="O59" s="32"/>
    </row>
    <row r="60" spans="1:15" ht="15" customHeight="1" x14ac:dyDescent="0.25">
      <c r="A60" s="55"/>
      <c r="B60" s="52" t="s">
        <v>66</v>
      </c>
      <c r="C60" s="22" t="s">
        <v>29</v>
      </c>
      <c r="D60" s="22" t="s">
        <v>29</v>
      </c>
      <c r="E60" s="43" t="s">
        <v>9</v>
      </c>
      <c r="F60" s="43" t="s">
        <v>10</v>
      </c>
      <c r="G60" s="43" t="s">
        <v>21</v>
      </c>
      <c r="H60" s="44" t="s">
        <v>30</v>
      </c>
      <c r="I60" s="46" t="s">
        <v>31</v>
      </c>
      <c r="J60" s="47"/>
      <c r="K60" s="47"/>
      <c r="L60" s="48"/>
      <c r="M60" s="11" t="s">
        <v>12</v>
      </c>
      <c r="N60" s="11" t="s">
        <v>13</v>
      </c>
      <c r="O60" s="32"/>
    </row>
    <row r="61" spans="1:15" ht="24.75" x14ac:dyDescent="0.25">
      <c r="A61" s="55"/>
      <c r="B61" s="53"/>
      <c r="C61" s="26"/>
      <c r="D61" s="26"/>
      <c r="E61" s="33"/>
      <c r="F61" s="33"/>
      <c r="G61" s="33"/>
      <c r="H61" s="45"/>
      <c r="I61" s="12" t="s">
        <v>32</v>
      </c>
      <c r="J61" s="12" t="s">
        <v>33</v>
      </c>
      <c r="K61" s="12" t="s">
        <v>34</v>
      </c>
      <c r="L61" s="12" t="s">
        <v>35</v>
      </c>
      <c r="M61" s="13"/>
      <c r="N61" s="13"/>
      <c r="O61" s="32"/>
    </row>
    <row r="62" spans="1:15" x14ac:dyDescent="0.25">
      <c r="A62" s="56"/>
      <c r="B62" s="54"/>
      <c r="C62" s="23"/>
      <c r="D62" s="23"/>
      <c r="E62" s="14">
        <v>23</v>
      </c>
      <c r="F62" s="14">
        <v>21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1</v>
      </c>
      <c r="N62" s="14">
        <v>1</v>
      </c>
      <c r="O62" s="33"/>
    </row>
    <row r="63" spans="1:15" ht="22.5" x14ac:dyDescent="0.25">
      <c r="A63" s="49" t="s">
        <v>67</v>
      </c>
      <c r="B63" s="57" t="s">
        <v>68</v>
      </c>
      <c r="C63" s="22" t="s">
        <v>5</v>
      </c>
      <c r="D63" s="4" t="s">
        <v>25</v>
      </c>
      <c r="E63" s="8">
        <f t="shared" si="16"/>
        <v>0</v>
      </c>
      <c r="F63" s="24">
        <f t="shared" si="16"/>
        <v>0</v>
      </c>
      <c r="G63" s="24">
        <f t="shared" si="16"/>
        <v>0</v>
      </c>
      <c r="H63" s="34">
        <f t="shared" si="16"/>
        <v>0</v>
      </c>
      <c r="I63" s="37"/>
      <c r="J63" s="37"/>
      <c r="K63" s="37"/>
      <c r="L63" s="38"/>
      <c r="M63" s="8">
        <f t="shared" si="16"/>
        <v>0</v>
      </c>
      <c r="N63" s="8">
        <f t="shared" si="16"/>
        <v>0</v>
      </c>
      <c r="O63" s="22"/>
    </row>
    <row r="64" spans="1:15" ht="33.75" x14ac:dyDescent="0.25">
      <c r="A64" s="56"/>
      <c r="B64" s="54"/>
      <c r="C64" s="3"/>
      <c r="D64" s="4" t="s">
        <v>7</v>
      </c>
      <c r="E64" s="10">
        <f>F64+G64+M64+N64+H64</f>
        <v>0</v>
      </c>
      <c r="F64" s="24">
        <f t="shared" ref="F64:N64" si="17">F65</f>
        <v>0</v>
      </c>
      <c r="G64" s="24">
        <f t="shared" si="17"/>
        <v>0</v>
      </c>
      <c r="H64" s="34">
        <f t="shared" si="17"/>
        <v>0</v>
      </c>
      <c r="I64" s="37"/>
      <c r="J64" s="37"/>
      <c r="K64" s="37"/>
      <c r="L64" s="38"/>
      <c r="M64" s="8">
        <f t="shared" si="17"/>
        <v>0</v>
      </c>
      <c r="N64" s="8">
        <f t="shared" si="17"/>
        <v>0</v>
      </c>
      <c r="O64" s="3"/>
    </row>
    <row r="65" spans="1:15" ht="22.5" customHeight="1" x14ac:dyDescent="0.25">
      <c r="A65" s="49" t="s">
        <v>69</v>
      </c>
      <c r="B65" s="57" t="s">
        <v>70</v>
      </c>
      <c r="C65" s="22" t="s">
        <v>5</v>
      </c>
      <c r="D65" s="4" t="s">
        <v>25</v>
      </c>
      <c r="E65" s="8">
        <f t="shared" ref="E65:N65" si="18">SUM(E66)</f>
        <v>0</v>
      </c>
      <c r="F65" s="24">
        <f t="shared" si="18"/>
        <v>0</v>
      </c>
      <c r="G65" s="24">
        <f t="shared" si="18"/>
        <v>0</v>
      </c>
      <c r="H65" s="34">
        <f t="shared" si="18"/>
        <v>0</v>
      </c>
      <c r="I65" s="37"/>
      <c r="J65" s="37"/>
      <c r="K65" s="37"/>
      <c r="L65" s="38"/>
      <c r="M65" s="8">
        <f t="shared" si="18"/>
        <v>0</v>
      </c>
      <c r="N65" s="8">
        <f t="shared" si="18"/>
        <v>0</v>
      </c>
      <c r="O65" s="31" t="s">
        <v>71</v>
      </c>
    </row>
    <row r="66" spans="1:15" ht="33.75" x14ac:dyDescent="0.25">
      <c r="A66" s="55"/>
      <c r="B66" s="54"/>
      <c r="C66" s="3"/>
      <c r="D66" s="4" t="s">
        <v>7</v>
      </c>
      <c r="E66" s="10">
        <f>F66+G66+M66+N66+H66</f>
        <v>0</v>
      </c>
      <c r="F66" s="24">
        <v>0</v>
      </c>
      <c r="G66" s="24">
        <v>0</v>
      </c>
      <c r="H66" s="34">
        <v>0</v>
      </c>
      <c r="I66" s="37"/>
      <c r="J66" s="37"/>
      <c r="K66" s="37"/>
      <c r="L66" s="38"/>
      <c r="M66" s="8">
        <v>0</v>
      </c>
      <c r="N66" s="8">
        <v>0</v>
      </c>
      <c r="O66" s="32"/>
    </row>
    <row r="67" spans="1:15" ht="15" customHeight="1" x14ac:dyDescent="0.25">
      <c r="A67" s="55"/>
      <c r="B67" s="52" t="s">
        <v>72</v>
      </c>
      <c r="C67" s="22" t="s">
        <v>29</v>
      </c>
      <c r="D67" s="22" t="s">
        <v>29</v>
      </c>
      <c r="E67" s="43" t="s">
        <v>9</v>
      </c>
      <c r="F67" s="43" t="s">
        <v>10</v>
      </c>
      <c r="G67" s="43" t="s">
        <v>21</v>
      </c>
      <c r="H67" s="44" t="s">
        <v>30</v>
      </c>
      <c r="I67" s="46" t="s">
        <v>31</v>
      </c>
      <c r="J67" s="47"/>
      <c r="K67" s="47"/>
      <c r="L67" s="48"/>
      <c r="M67" s="11" t="s">
        <v>12</v>
      </c>
      <c r="N67" s="11" t="s">
        <v>13</v>
      </c>
      <c r="O67" s="32"/>
    </row>
    <row r="68" spans="1:15" ht="24.75" x14ac:dyDescent="0.25">
      <c r="A68" s="55"/>
      <c r="B68" s="53"/>
      <c r="C68" s="26"/>
      <c r="D68" s="26"/>
      <c r="E68" s="33"/>
      <c r="F68" s="33"/>
      <c r="G68" s="33"/>
      <c r="H68" s="45"/>
      <c r="I68" s="12" t="s">
        <v>32</v>
      </c>
      <c r="J68" s="12" t="s">
        <v>33</v>
      </c>
      <c r="K68" s="12" t="s">
        <v>34</v>
      </c>
      <c r="L68" s="12" t="s">
        <v>35</v>
      </c>
      <c r="M68" s="13"/>
      <c r="N68" s="13"/>
      <c r="O68" s="32"/>
    </row>
    <row r="69" spans="1:15" x14ac:dyDescent="0.25">
      <c r="A69" s="56"/>
      <c r="B69" s="54"/>
      <c r="C69" s="23"/>
      <c r="D69" s="23"/>
      <c r="E69" s="14">
        <v>56</v>
      </c>
      <c r="F69" s="14">
        <v>56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33"/>
    </row>
    <row r="70" spans="1:15" ht="22.5" x14ac:dyDescent="0.25">
      <c r="A70" s="49" t="s">
        <v>73</v>
      </c>
      <c r="B70" s="52" t="s">
        <v>74</v>
      </c>
      <c r="C70" s="22" t="s">
        <v>5</v>
      </c>
      <c r="D70" s="4" t="s">
        <v>25</v>
      </c>
      <c r="E70" s="8">
        <f>SUM(E71:E73)</f>
        <v>2216</v>
      </c>
      <c r="F70" s="8">
        <f>SUM(F71:F73)</f>
        <v>0</v>
      </c>
      <c r="G70" s="8">
        <f>SUM(G71:G73)</f>
        <v>0</v>
      </c>
      <c r="H70" s="34">
        <f>SUM(H71:L73)</f>
        <v>2052</v>
      </c>
      <c r="I70" s="37"/>
      <c r="J70" s="37"/>
      <c r="K70" s="37"/>
      <c r="L70" s="38"/>
      <c r="M70" s="8">
        <f>SUM(M71:M73)</f>
        <v>164</v>
      </c>
      <c r="N70" s="8">
        <f>SUM(N71:N73)</f>
        <v>0</v>
      </c>
      <c r="O70" s="22"/>
    </row>
    <row r="71" spans="1:15" ht="33.75" x14ac:dyDescent="0.25">
      <c r="A71" s="55"/>
      <c r="B71" s="53"/>
      <c r="C71" s="7"/>
      <c r="D71" s="4" t="s">
        <v>7</v>
      </c>
      <c r="E71" s="10">
        <f t="shared" ref="E71:H73" si="19">E75</f>
        <v>2216</v>
      </c>
      <c r="F71" s="10">
        <f t="shared" si="19"/>
        <v>0</v>
      </c>
      <c r="G71" s="10">
        <f t="shared" si="19"/>
        <v>0</v>
      </c>
      <c r="H71" s="34">
        <f t="shared" si="19"/>
        <v>2052</v>
      </c>
      <c r="I71" s="37"/>
      <c r="J71" s="37"/>
      <c r="K71" s="37"/>
      <c r="L71" s="38"/>
      <c r="M71" s="10">
        <f t="shared" ref="M71:N73" si="20">M75</f>
        <v>164</v>
      </c>
      <c r="N71" s="10">
        <f t="shared" si="20"/>
        <v>0</v>
      </c>
      <c r="O71" s="7"/>
    </row>
    <row r="72" spans="1:15" ht="45" x14ac:dyDescent="0.25">
      <c r="A72" s="55"/>
      <c r="B72" s="53"/>
      <c r="C72" s="7"/>
      <c r="D72" s="4" t="s">
        <v>6</v>
      </c>
      <c r="E72" s="10">
        <f t="shared" si="19"/>
        <v>0</v>
      </c>
      <c r="F72" s="10">
        <f t="shared" si="19"/>
        <v>0</v>
      </c>
      <c r="G72" s="10">
        <f t="shared" si="19"/>
        <v>0</v>
      </c>
      <c r="H72" s="34">
        <f t="shared" si="19"/>
        <v>0</v>
      </c>
      <c r="I72" s="37"/>
      <c r="J72" s="37"/>
      <c r="K72" s="37"/>
      <c r="L72" s="38"/>
      <c r="M72" s="10">
        <f t="shared" si="20"/>
        <v>0</v>
      </c>
      <c r="N72" s="10">
        <f t="shared" si="20"/>
        <v>0</v>
      </c>
      <c r="O72" s="7"/>
    </row>
    <row r="73" spans="1:15" ht="33.75" x14ac:dyDescent="0.25">
      <c r="A73" s="56"/>
      <c r="B73" s="54"/>
      <c r="C73" s="3"/>
      <c r="D73" s="4" t="s">
        <v>15</v>
      </c>
      <c r="E73" s="10">
        <f t="shared" si="19"/>
        <v>0</v>
      </c>
      <c r="F73" s="10">
        <f t="shared" si="19"/>
        <v>0</v>
      </c>
      <c r="G73" s="10">
        <f t="shared" si="19"/>
        <v>0</v>
      </c>
      <c r="H73" s="34">
        <f t="shared" si="19"/>
        <v>0</v>
      </c>
      <c r="I73" s="37"/>
      <c r="J73" s="37"/>
      <c r="K73" s="37"/>
      <c r="L73" s="38"/>
      <c r="M73" s="10">
        <f t="shared" si="20"/>
        <v>0</v>
      </c>
      <c r="N73" s="10">
        <f t="shared" si="20"/>
        <v>0</v>
      </c>
      <c r="O73" s="3"/>
    </row>
    <row r="74" spans="1:15" ht="22.5" customHeight="1" x14ac:dyDescent="0.25">
      <c r="A74" s="49" t="s">
        <v>75</v>
      </c>
      <c r="B74" s="52" t="s">
        <v>76</v>
      </c>
      <c r="C74" s="22" t="s">
        <v>5</v>
      </c>
      <c r="D74" s="4" t="s">
        <v>25</v>
      </c>
      <c r="E74" s="8">
        <f>SUM(E75:E77)</f>
        <v>2216</v>
      </c>
      <c r="F74" s="8">
        <f>SUM(F75:F77)</f>
        <v>0</v>
      </c>
      <c r="G74" s="8">
        <f>SUM(G75:G77)</f>
        <v>0</v>
      </c>
      <c r="H74" s="34">
        <f>SUM(H75:L77)</f>
        <v>2052</v>
      </c>
      <c r="I74" s="37"/>
      <c r="J74" s="37"/>
      <c r="K74" s="37"/>
      <c r="L74" s="38"/>
      <c r="M74" s="8">
        <f>SUM(M75:M77)</f>
        <v>164</v>
      </c>
      <c r="N74" s="8">
        <f>SUM(N75:N77)</f>
        <v>0</v>
      </c>
      <c r="O74" s="31" t="s">
        <v>48</v>
      </c>
    </row>
    <row r="75" spans="1:15" ht="33.75" x14ac:dyDescent="0.25">
      <c r="A75" s="55"/>
      <c r="B75" s="53"/>
      <c r="C75" s="7"/>
      <c r="D75" s="4" t="s">
        <v>7</v>
      </c>
      <c r="E75" s="10">
        <f>F75+G75+M75+N75+H75</f>
        <v>2216</v>
      </c>
      <c r="F75" s="24">
        <v>0</v>
      </c>
      <c r="G75" s="24">
        <v>0</v>
      </c>
      <c r="H75" s="34">
        <v>2052</v>
      </c>
      <c r="I75" s="37"/>
      <c r="J75" s="37"/>
      <c r="K75" s="37"/>
      <c r="L75" s="38"/>
      <c r="M75" s="8">
        <v>164</v>
      </c>
      <c r="N75" s="8">
        <v>0</v>
      </c>
      <c r="O75" s="32"/>
    </row>
    <row r="76" spans="1:15" ht="45" x14ac:dyDescent="0.25">
      <c r="A76" s="55"/>
      <c r="B76" s="53"/>
      <c r="C76" s="7"/>
      <c r="D76" s="4" t="s">
        <v>6</v>
      </c>
      <c r="E76" s="10">
        <f>F76+G76+M76+N76+H76</f>
        <v>0</v>
      </c>
      <c r="F76" s="24">
        <v>0</v>
      </c>
      <c r="G76" s="24">
        <v>0</v>
      </c>
      <c r="H76" s="34">
        <v>0</v>
      </c>
      <c r="I76" s="37"/>
      <c r="J76" s="37"/>
      <c r="K76" s="37"/>
      <c r="L76" s="38"/>
      <c r="M76" s="8">
        <v>0</v>
      </c>
      <c r="N76" s="8">
        <v>0</v>
      </c>
      <c r="O76" s="32"/>
    </row>
    <row r="77" spans="1:15" ht="33.75" x14ac:dyDescent="0.25">
      <c r="A77" s="55"/>
      <c r="B77" s="54"/>
      <c r="C77" s="3"/>
      <c r="D77" s="4" t="s">
        <v>15</v>
      </c>
      <c r="E77" s="10">
        <f>F77+G77+M77+N77+H77</f>
        <v>0</v>
      </c>
      <c r="F77" s="24">
        <v>0</v>
      </c>
      <c r="G77" s="24">
        <v>0</v>
      </c>
      <c r="H77" s="34">
        <v>0</v>
      </c>
      <c r="I77" s="37"/>
      <c r="J77" s="37"/>
      <c r="K77" s="37"/>
      <c r="L77" s="38"/>
      <c r="M77" s="8">
        <v>0</v>
      </c>
      <c r="N77" s="8">
        <v>0</v>
      </c>
      <c r="O77" s="32"/>
    </row>
    <row r="78" spans="1:15" ht="15" customHeight="1" x14ac:dyDescent="0.25">
      <c r="A78" s="55"/>
      <c r="B78" s="52" t="s">
        <v>77</v>
      </c>
      <c r="C78" s="22" t="s">
        <v>29</v>
      </c>
      <c r="D78" s="22" t="s">
        <v>29</v>
      </c>
      <c r="E78" s="43" t="s">
        <v>9</v>
      </c>
      <c r="F78" s="43" t="s">
        <v>10</v>
      </c>
      <c r="G78" s="43" t="s">
        <v>21</v>
      </c>
      <c r="H78" s="44" t="s">
        <v>30</v>
      </c>
      <c r="I78" s="46" t="s">
        <v>31</v>
      </c>
      <c r="J78" s="47"/>
      <c r="K78" s="47"/>
      <c r="L78" s="48"/>
      <c r="M78" s="11" t="s">
        <v>12</v>
      </c>
      <c r="N78" s="11" t="s">
        <v>13</v>
      </c>
      <c r="O78" s="32"/>
    </row>
    <row r="79" spans="1:15" ht="24.75" x14ac:dyDescent="0.25">
      <c r="A79" s="55"/>
      <c r="B79" s="53"/>
      <c r="C79" s="26"/>
      <c r="D79" s="26"/>
      <c r="E79" s="33"/>
      <c r="F79" s="33"/>
      <c r="G79" s="33"/>
      <c r="H79" s="45"/>
      <c r="I79" s="12" t="s">
        <v>32</v>
      </c>
      <c r="J79" s="12" t="s">
        <v>33</v>
      </c>
      <c r="K79" s="12" t="s">
        <v>34</v>
      </c>
      <c r="L79" s="12" t="s">
        <v>35</v>
      </c>
      <c r="M79" s="13"/>
      <c r="N79" s="13"/>
      <c r="O79" s="32"/>
    </row>
    <row r="80" spans="1:15" ht="24.75" customHeight="1" x14ac:dyDescent="0.25">
      <c r="A80" s="56"/>
      <c r="B80" s="54"/>
      <c r="C80" s="23"/>
      <c r="D80" s="23"/>
      <c r="E80" s="14">
        <v>17</v>
      </c>
      <c r="F80" s="14">
        <v>1</v>
      </c>
      <c r="G80" s="14">
        <v>3</v>
      </c>
      <c r="H80" s="8">
        <v>13</v>
      </c>
      <c r="I80" s="8">
        <v>0</v>
      </c>
      <c r="J80" s="8">
        <v>0</v>
      </c>
      <c r="K80" s="8">
        <v>0</v>
      </c>
      <c r="L80" s="8">
        <v>13</v>
      </c>
      <c r="M80" s="8">
        <v>0</v>
      </c>
      <c r="N80" s="8">
        <v>0</v>
      </c>
      <c r="O80" s="32"/>
    </row>
    <row r="81" spans="1:15" ht="22.5" x14ac:dyDescent="0.25">
      <c r="A81" s="49">
        <v>6</v>
      </c>
      <c r="B81" s="52" t="s">
        <v>78</v>
      </c>
      <c r="C81" s="22" t="s">
        <v>5</v>
      </c>
      <c r="D81" s="4" t="s">
        <v>25</v>
      </c>
      <c r="E81" s="8">
        <f t="shared" ref="E81:G81" si="21">SUM(E82:E84)</f>
        <v>3577.7918</v>
      </c>
      <c r="F81" s="24">
        <f t="shared" si="21"/>
        <v>3276.7918</v>
      </c>
      <c r="G81" s="8">
        <f t="shared" si="21"/>
        <v>301</v>
      </c>
      <c r="H81" s="34">
        <v>0</v>
      </c>
      <c r="I81" s="37"/>
      <c r="J81" s="37"/>
      <c r="K81" s="37"/>
      <c r="L81" s="38"/>
      <c r="M81" s="8">
        <f t="shared" ref="M81:N81" si="22">SUM(M82:M84)</f>
        <v>0</v>
      </c>
      <c r="N81" s="8">
        <f t="shared" si="22"/>
        <v>0</v>
      </c>
      <c r="O81" s="22"/>
    </row>
    <row r="82" spans="1:15" ht="33.75" x14ac:dyDescent="0.25">
      <c r="A82" s="50"/>
      <c r="B82" s="53"/>
      <c r="C82" s="7"/>
      <c r="D82" s="4" t="s">
        <v>7</v>
      </c>
      <c r="E82" s="8">
        <f t="shared" ref="E82:G83" si="23">E86+E93</f>
        <v>380.92180000000002</v>
      </c>
      <c r="F82" s="24">
        <f>F86+F93</f>
        <v>79.921800000000005</v>
      </c>
      <c r="G82" s="8">
        <f t="shared" si="23"/>
        <v>301</v>
      </c>
      <c r="H82" s="34">
        <v>0</v>
      </c>
      <c r="I82" s="37"/>
      <c r="J82" s="37"/>
      <c r="K82" s="37"/>
      <c r="L82" s="38"/>
      <c r="M82" s="8">
        <f t="shared" ref="M82:N83" si="24">M86+M93</f>
        <v>0</v>
      </c>
      <c r="N82" s="8">
        <f t="shared" si="24"/>
        <v>0</v>
      </c>
      <c r="O82" s="7"/>
    </row>
    <row r="83" spans="1:15" ht="45" x14ac:dyDescent="0.25">
      <c r="A83" s="50"/>
      <c r="B83" s="53"/>
      <c r="C83" s="7"/>
      <c r="D83" s="4" t="s">
        <v>6</v>
      </c>
      <c r="E83" s="8">
        <f t="shared" si="23"/>
        <v>799.21749999999997</v>
      </c>
      <c r="F83" s="24">
        <f>F87+F94</f>
        <v>799.21749999999997</v>
      </c>
      <c r="G83" s="8">
        <f t="shared" si="23"/>
        <v>0</v>
      </c>
      <c r="H83" s="34">
        <v>0</v>
      </c>
      <c r="I83" s="37"/>
      <c r="J83" s="37"/>
      <c r="K83" s="37"/>
      <c r="L83" s="38"/>
      <c r="M83" s="8">
        <f t="shared" si="24"/>
        <v>0</v>
      </c>
      <c r="N83" s="8">
        <f t="shared" si="24"/>
        <v>0</v>
      </c>
      <c r="O83" s="7"/>
    </row>
    <row r="84" spans="1:15" ht="33.75" x14ac:dyDescent="0.25">
      <c r="A84" s="51"/>
      <c r="B84" s="54"/>
      <c r="C84" s="3"/>
      <c r="D84" s="4" t="s">
        <v>15</v>
      </c>
      <c r="E84" s="8">
        <f t="shared" ref="E84:G84" si="25">E88</f>
        <v>2397.6525000000001</v>
      </c>
      <c r="F84" s="24">
        <f t="shared" si="25"/>
        <v>2397.6525000000001</v>
      </c>
      <c r="G84" s="8">
        <f t="shared" si="25"/>
        <v>0</v>
      </c>
      <c r="H84" s="34">
        <v>0</v>
      </c>
      <c r="I84" s="37"/>
      <c r="J84" s="37"/>
      <c r="K84" s="37"/>
      <c r="L84" s="38"/>
      <c r="M84" s="8">
        <f t="shared" ref="M84:N84" si="26">M88</f>
        <v>0</v>
      </c>
      <c r="N84" s="8">
        <f t="shared" si="26"/>
        <v>0</v>
      </c>
      <c r="O84" s="3"/>
    </row>
    <row r="85" spans="1:15" ht="22.5" customHeight="1" x14ac:dyDescent="0.25">
      <c r="A85" s="49" t="s">
        <v>79</v>
      </c>
      <c r="B85" s="40" t="s">
        <v>80</v>
      </c>
      <c r="C85" s="22" t="s">
        <v>5</v>
      </c>
      <c r="D85" s="4" t="s">
        <v>25</v>
      </c>
      <c r="E85" s="8">
        <f t="shared" ref="E85:G85" si="27">SUM(E86:E88)</f>
        <v>3276.7918</v>
      </c>
      <c r="F85" s="24">
        <f t="shared" si="27"/>
        <v>3276.7918</v>
      </c>
      <c r="G85" s="8">
        <f t="shared" si="27"/>
        <v>0</v>
      </c>
      <c r="H85" s="34">
        <v>0</v>
      </c>
      <c r="I85" s="37"/>
      <c r="J85" s="37"/>
      <c r="K85" s="37"/>
      <c r="L85" s="38"/>
      <c r="M85" s="8">
        <f t="shared" ref="M85" si="28">SUM(M86:M88)</f>
        <v>0</v>
      </c>
      <c r="N85" s="8">
        <f>SUM(N86:N88)</f>
        <v>0</v>
      </c>
      <c r="O85" s="31" t="s">
        <v>48</v>
      </c>
    </row>
    <row r="86" spans="1:15" ht="33.75" x14ac:dyDescent="0.25">
      <c r="A86" s="50"/>
      <c r="B86" s="41"/>
      <c r="C86" s="7"/>
      <c r="D86" s="4" t="s">
        <v>7</v>
      </c>
      <c r="E86" s="8">
        <f>SUM(F86:M86)</f>
        <v>79.921800000000005</v>
      </c>
      <c r="F86" s="24">
        <v>79.921800000000005</v>
      </c>
      <c r="G86" s="8">
        <v>0</v>
      </c>
      <c r="H86" s="34">
        <v>0</v>
      </c>
      <c r="I86" s="37"/>
      <c r="J86" s="37"/>
      <c r="K86" s="37"/>
      <c r="L86" s="38"/>
      <c r="M86" s="8">
        <v>0</v>
      </c>
      <c r="N86" s="8">
        <v>0</v>
      </c>
      <c r="O86" s="32"/>
    </row>
    <row r="87" spans="1:15" ht="45" x14ac:dyDescent="0.25">
      <c r="A87" s="50"/>
      <c r="B87" s="41"/>
      <c r="C87" s="7"/>
      <c r="D87" s="4" t="s">
        <v>6</v>
      </c>
      <c r="E87" s="8">
        <f>SUM(F87:M87)</f>
        <v>799.21749999999997</v>
      </c>
      <c r="F87" s="24">
        <v>799.21749999999997</v>
      </c>
      <c r="G87" s="8">
        <v>0</v>
      </c>
      <c r="H87" s="34">
        <v>0</v>
      </c>
      <c r="I87" s="37"/>
      <c r="J87" s="37"/>
      <c r="K87" s="37"/>
      <c r="L87" s="38"/>
      <c r="M87" s="8">
        <v>0</v>
      </c>
      <c r="N87" s="8">
        <v>0</v>
      </c>
      <c r="O87" s="32"/>
    </row>
    <row r="88" spans="1:15" ht="33.75" x14ac:dyDescent="0.25">
      <c r="A88" s="50"/>
      <c r="B88" s="42"/>
      <c r="C88" s="3"/>
      <c r="D88" s="4" t="s">
        <v>15</v>
      </c>
      <c r="E88" s="8">
        <f>SUM(F88:M88)</f>
        <v>2397.6525000000001</v>
      </c>
      <c r="F88" s="24">
        <v>2397.6525000000001</v>
      </c>
      <c r="G88" s="8">
        <v>0</v>
      </c>
      <c r="H88" s="34">
        <v>0</v>
      </c>
      <c r="I88" s="37"/>
      <c r="J88" s="37"/>
      <c r="K88" s="37"/>
      <c r="L88" s="38"/>
      <c r="M88" s="8">
        <v>0</v>
      </c>
      <c r="N88" s="8">
        <v>0</v>
      </c>
      <c r="O88" s="32"/>
    </row>
    <row r="89" spans="1:15" ht="15" customHeight="1" x14ac:dyDescent="0.25">
      <c r="A89" s="50"/>
      <c r="B89" s="40" t="s">
        <v>81</v>
      </c>
      <c r="C89" s="22" t="s">
        <v>29</v>
      </c>
      <c r="D89" s="22" t="s">
        <v>29</v>
      </c>
      <c r="E89" s="43" t="s">
        <v>9</v>
      </c>
      <c r="F89" s="43" t="s">
        <v>10</v>
      </c>
      <c r="G89" s="43" t="s">
        <v>21</v>
      </c>
      <c r="H89" s="44" t="s">
        <v>30</v>
      </c>
      <c r="I89" s="46" t="s">
        <v>31</v>
      </c>
      <c r="J89" s="47"/>
      <c r="K89" s="47"/>
      <c r="L89" s="48"/>
      <c r="M89" s="11" t="s">
        <v>12</v>
      </c>
      <c r="N89" s="11" t="s">
        <v>13</v>
      </c>
      <c r="O89" s="32"/>
    </row>
    <row r="90" spans="1:15" ht="24.75" x14ac:dyDescent="0.25">
      <c r="A90" s="50"/>
      <c r="B90" s="41"/>
      <c r="C90" s="26"/>
      <c r="D90" s="26"/>
      <c r="E90" s="33"/>
      <c r="F90" s="33"/>
      <c r="G90" s="33"/>
      <c r="H90" s="45"/>
      <c r="I90" s="12" t="s">
        <v>32</v>
      </c>
      <c r="J90" s="12" t="s">
        <v>33</v>
      </c>
      <c r="K90" s="12" t="s">
        <v>34</v>
      </c>
      <c r="L90" s="12" t="s">
        <v>35</v>
      </c>
      <c r="M90" s="13"/>
      <c r="N90" s="13"/>
      <c r="O90" s="32"/>
    </row>
    <row r="91" spans="1:15" x14ac:dyDescent="0.25">
      <c r="A91" s="51"/>
      <c r="B91" s="42"/>
      <c r="C91" s="23"/>
      <c r="D91" s="23"/>
      <c r="E91" s="14">
        <v>4</v>
      </c>
      <c r="F91" s="14">
        <v>1</v>
      </c>
      <c r="G91" s="14">
        <v>3</v>
      </c>
      <c r="H91" s="8" t="s">
        <v>82</v>
      </c>
      <c r="I91" s="8" t="s">
        <v>82</v>
      </c>
      <c r="J91" s="8" t="s">
        <v>82</v>
      </c>
      <c r="K91" s="8" t="s">
        <v>82</v>
      </c>
      <c r="L91" s="8" t="s">
        <v>82</v>
      </c>
      <c r="M91" s="8" t="s">
        <v>82</v>
      </c>
      <c r="N91" s="8" t="s">
        <v>82</v>
      </c>
      <c r="O91" s="32"/>
    </row>
    <row r="92" spans="1:15" ht="22.5" customHeight="1" x14ac:dyDescent="0.25">
      <c r="A92" s="49" t="s">
        <v>83</v>
      </c>
      <c r="B92" s="40" t="s">
        <v>84</v>
      </c>
      <c r="C92" s="22" t="s">
        <v>5</v>
      </c>
      <c r="D92" s="4" t="s">
        <v>25</v>
      </c>
      <c r="E92" s="8">
        <f t="shared" ref="E92:G92" si="29">SUM(E93:E94)</f>
        <v>301</v>
      </c>
      <c r="F92" s="24">
        <f t="shared" si="29"/>
        <v>0</v>
      </c>
      <c r="G92" s="16">
        <f t="shared" si="29"/>
        <v>301</v>
      </c>
      <c r="H92" s="34">
        <v>0</v>
      </c>
      <c r="I92" s="37"/>
      <c r="J92" s="37"/>
      <c r="K92" s="37"/>
      <c r="L92" s="38"/>
      <c r="M92" s="8">
        <f t="shared" ref="M92" si="30">SUM(M93:M94)</f>
        <v>0</v>
      </c>
      <c r="N92" s="8">
        <f>SUM(N93:N94)</f>
        <v>0</v>
      </c>
      <c r="O92" s="32"/>
    </row>
    <row r="93" spans="1:15" ht="33.75" x14ac:dyDescent="0.25">
      <c r="A93" s="50"/>
      <c r="B93" s="41"/>
      <c r="C93" s="7"/>
      <c r="D93" s="4" t="s">
        <v>7</v>
      </c>
      <c r="E93" s="8">
        <f>SUM(F93:M93)</f>
        <v>301</v>
      </c>
      <c r="F93" s="24">
        <v>0</v>
      </c>
      <c r="G93" s="17">
        <v>301</v>
      </c>
      <c r="H93" s="34">
        <v>0</v>
      </c>
      <c r="I93" s="37"/>
      <c r="J93" s="37"/>
      <c r="K93" s="37"/>
      <c r="L93" s="38"/>
      <c r="M93" s="8">
        <v>0</v>
      </c>
      <c r="N93" s="8">
        <v>0</v>
      </c>
      <c r="O93" s="32"/>
    </row>
    <row r="94" spans="1:15" ht="45" x14ac:dyDescent="0.25">
      <c r="A94" s="50"/>
      <c r="B94" s="42"/>
      <c r="C94" s="3"/>
      <c r="D94" s="4" t="s">
        <v>6</v>
      </c>
      <c r="E94" s="8">
        <f>SUM(F94:M94)</f>
        <v>0</v>
      </c>
      <c r="F94" s="24">
        <v>0</v>
      </c>
      <c r="G94" s="17">
        <v>0</v>
      </c>
      <c r="H94" s="34">
        <v>0</v>
      </c>
      <c r="I94" s="37"/>
      <c r="J94" s="37"/>
      <c r="K94" s="37"/>
      <c r="L94" s="38"/>
      <c r="M94" s="8">
        <v>0</v>
      </c>
      <c r="N94" s="8">
        <v>0</v>
      </c>
      <c r="O94" s="32"/>
    </row>
    <row r="95" spans="1:15" ht="15" customHeight="1" x14ac:dyDescent="0.25">
      <c r="A95" s="50"/>
      <c r="B95" s="40" t="s">
        <v>85</v>
      </c>
      <c r="C95" s="22" t="s">
        <v>29</v>
      </c>
      <c r="D95" s="22" t="s">
        <v>29</v>
      </c>
      <c r="E95" s="43" t="s">
        <v>9</v>
      </c>
      <c r="F95" s="43" t="s">
        <v>10</v>
      </c>
      <c r="G95" s="43" t="s">
        <v>21</v>
      </c>
      <c r="H95" s="44" t="s">
        <v>30</v>
      </c>
      <c r="I95" s="46" t="s">
        <v>31</v>
      </c>
      <c r="J95" s="47"/>
      <c r="K95" s="47"/>
      <c r="L95" s="48"/>
      <c r="M95" s="11" t="s">
        <v>12</v>
      </c>
      <c r="N95" s="11" t="s">
        <v>13</v>
      </c>
      <c r="O95" s="32"/>
    </row>
    <row r="96" spans="1:15" ht="24.75" x14ac:dyDescent="0.25">
      <c r="A96" s="50"/>
      <c r="B96" s="41"/>
      <c r="C96" s="26"/>
      <c r="D96" s="26"/>
      <c r="E96" s="33"/>
      <c r="F96" s="33"/>
      <c r="G96" s="33"/>
      <c r="H96" s="45"/>
      <c r="I96" s="12" t="s">
        <v>32</v>
      </c>
      <c r="J96" s="12" t="s">
        <v>33</v>
      </c>
      <c r="K96" s="12" t="s">
        <v>34</v>
      </c>
      <c r="L96" s="12" t="s">
        <v>35</v>
      </c>
      <c r="M96" s="13"/>
      <c r="N96" s="13"/>
      <c r="O96" s="32"/>
    </row>
    <row r="97" spans="1:15" x14ac:dyDescent="0.25">
      <c r="A97" s="51"/>
      <c r="B97" s="42"/>
      <c r="C97" s="23"/>
      <c r="D97" s="23"/>
      <c r="E97" s="14">
        <v>3</v>
      </c>
      <c r="F97" s="8" t="s">
        <v>82</v>
      </c>
      <c r="G97" s="18">
        <v>3</v>
      </c>
      <c r="H97" s="8" t="s">
        <v>82</v>
      </c>
      <c r="I97" s="8" t="s">
        <v>82</v>
      </c>
      <c r="J97" s="8" t="s">
        <v>82</v>
      </c>
      <c r="K97" s="8" t="s">
        <v>82</v>
      </c>
      <c r="L97" s="8" t="s">
        <v>82</v>
      </c>
      <c r="M97" s="8" t="s">
        <v>82</v>
      </c>
      <c r="N97" s="8" t="s">
        <v>82</v>
      </c>
      <c r="O97" s="33"/>
    </row>
    <row r="98" spans="1:15" ht="22.5" x14ac:dyDescent="0.25">
      <c r="A98" s="7"/>
      <c r="B98" s="31" t="s">
        <v>86</v>
      </c>
      <c r="C98" s="22"/>
      <c r="D98" s="4" t="s">
        <v>14</v>
      </c>
      <c r="E98" s="8">
        <f>SUM(E99:E102)</f>
        <v>143579.09179999999</v>
      </c>
      <c r="F98" s="8">
        <f>SUM(F99:F102)</f>
        <v>26839.391799999998</v>
      </c>
      <c r="G98" s="8">
        <f>SUM(G99:G102)</f>
        <v>28514.5</v>
      </c>
      <c r="H98" s="34">
        <f>SUM(H99:L102)</f>
        <v>32559.200000000001</v>
      </c>
      <c r="I98" s="35"/>
      <c r="J98" s="35"/>
      <c r="K98" s="35"/>
      <c r="L98" s="36"/>
      <c r="M98" s="8">
        <f>SUM(M99:M102)</f>
        <v>27915</v>
      </c>
      <c r="N98" s="8">
        <f>SUM(N99:N102)</f>
        <v>27751</v>
      </c>
      <c r="O98" s="22"/>
    </row>
    <row r="99" spans="1:15" ht="33.75" x14ac:dyDescent="0.25">
      <c r="A99" s="7"/>
      <c r="B99" s="32"/>
      <c r="C99" s="7"/>
      <c r="D99" s="4" t="s">
        <v>7</v>
      </c>
      <c r="E99" s="10">
        <f>E8+E42+E47+E64+E71+E82</f>
        <v>140382.2218</v>
      </c>
      <c r="F99" s="10">
        <f>F8+F42+F47+F64+F71+F82</f>
        <v>23642.521799999999</v>
      </c>
      <c r="G99" s="10">
        <f>G8+G42+G47+G64+G71+G82</f>
        <v>28514.5</v>
      </c>
      <c r="H99" s="34">
        <f>H8+H40+H47+H64+H71+H82</f>
        <v>32559.200000000001</v>
      </c>
      <c r="I99" s="35"/>
      <c r="J99" s="35"/>
      <c r="K99" s="35"/>
      <c r="L99" s="36"/>
      <c r="M99" s="8">
        <f>M8+M40+M47+M64+M71</f>
        <v>27915</v>
      </c>
      <c r="N99" s="8">
        <f>N8+N40+N47+N64+N71</f>
        <v>27751</v>
      </c>
      <c r="O99" s="7"/>
    </row>
    <row r="100" spans="1:15" ht="45" x14ac:dyDescent="0.25">
      <c r="A100" s="7"/>
      <c r="B100" s="32"/>
      <c r="C100" s="7"/>
      <c r="D100" s="4" t="s">
        <v>6</v>
      </c>
      <c r="E100" s="10">
        <f>E72+E83</f>
        <v>799.21749999999997</v>
      </c>
      <c r="F100" s="10">
        <f>F72+F83</f>
        <v>799.21749999999997</v>
      </c>
      <c r="G100" s="10">
        <f>G72+G83</f>
        <v>0</v>
      </c>
      <c r="H100" s="34">
        <f>H72+H83</f>
        <v>0</v>
      </c>
      <c r="I100" s="35"/>
      <c r="J100" s="35"/>
      <c r="K100" s="35"/>
      <c r="L100" s="36"/>
      <c r="M100" s="8">
        <f>M72</f>
        <v>0</v>
      </c>
      <c r="N100" s="8">
        <f>N72</f>
        <v>0</v>
      </c>
      <c r="O100" s="7"/>
    </row>
    <row r="101" spans="1:15" ht="33.75" x14ac:dyDescent="0.25">
      <c r="A101" s="7"/>
      <c r="B101" s="32"/>
      <c r="C101" s="7"/>
      <c r="D101" s="4" t="s">
        <v>15</v>
      </c>
      <c r="E101" s="10">
        <f>F101+G101+M101+N101+H101</f>
        <v>2397.6525000000001</v>
      </c>
      <c r="F101" s="24">
        <f>F88</f>
        <v>2397.6525000000001</v>
      </c>
      <c r="G101" s="24">
        <f>G73</f>
        <v>0</v>
      </c>
      <c r="H101" s="34">
        <f>H73</f>
        <v>0</v>
      </c>
      <c r="I101" s="37"/>
      <c r="J101" s="37"/>
      <c r="K101" s="37"/>
      <c r="L101" s="38"/>
      <c r="M101" s="8">
        <f>M73</f>
        <v>0</v>
      </c>
      <c r="N101" s="8">
        <f>N73</f>
        <v>0</v>
      </c>
      <c r="O101" s="7"/>
    </row>
    <row r="102" spans="1:15" ht="22.5" x14ac:dyDescent="0.25">
      <c r="A102" s="3"/>
      <c r="B102" s="33"/>
      <c r="C102" s="3"/>
      <c r="D102" s="4" t="s">
        <v>16</v>
      </c>
      <c r="E102" s="10">
        <f>F102+G102+M102+N102+H102</f>
        <v>0</v>
      </c>
      <c r="F102" s="21">
        <v>0</v>
      </c>
      <c r="G102" s="21">
        <v>0</v>
      </c>
      <c r="H102" s="39">
        <v>0</v>
      </c>
      <c r="I102" s="37"/>
      <c r="J102" s="37"/>
      <c r="K102" s="37"/>
      <c r="L102" s="38"/>
      <c r="M102" s="4">
        <v>0</v>
      </c>
      <c r="N102" s="4">
        <v>0</v>
      </c>
      <c r="O102" s="3"/>
    </row>
  </sheetData>
  <mergeCells count="190">
    <mergeCell ref="K1:O2"/>
    <mergeCell ref="A3:N3"/>
    <mergeCell ref="G4:N4"/>
    <mergeCell ref="H5:L5"/>
    <mergeCell ref="H6:L6"/>
    <mergeCell ref="O4:O5"/>
    <mergeCell ref="H19:L19"/>
    <mergeCell ref="H20:L20"/>
    <mergeCell ref="H11:L11"/>
    <mergeCell ref="H12:L12"/>
    <mergeCell ref="B13:B15"/>
    <mergeCell ref="B10:B12"/>
    <mergeCell ref="H10:L10"/>
    <mergeCell ref="A10:A18"/>
    <mergeCell ref="O10:O18"/>
    <mergeCell ref="E13:E14"/>
    <mergeCell ref="F13:F14"/>
    <mergeCell ref="G13:G14"/>
    <mergeCell ref="H13:H14"/>
    <mergeCell ref="I13:L13"/>
    <mergeCell ref="B16:B18"/>
    <mergeCell ref="E16:E17"/>
    <mergeCell ref="F16:F17"/>
    <mergeCell ref="G16:G17"/>
    <mergeCell ref="H16:H17"/>
    <mergeCell ref="I16:L16"/>
    <mergeCell ref="A7:A9"/>
    <mergeCell ref="B7:B9"/>
    <mergeCell ref="H7:L7"/>
    <mergeCell ref="H8:L8"/>
    <mergeCell ref="H9:L9"/>
    <mergeCell ref="A19:A23"/>
    <mergeCell ref="B19:B20"/>
    <mergeCell ref="O19:O33"/>
    <mergeCell ref="B21:B23"/>
    <mergeCell ref="E21:E22"/>
    <mergeCell ref="F21:F22"/>
    <mergeCell ref="G21:G22"/>
    <mergeCell ref="H21:H22"/>
    <mergeCell ref="I21:L21"/>
    <mergeCell ref="A24:A28"/>
    <mergeCell ref="B24:B25"/>
    <mergeCell ref="H24:L24"/>
    <mergeCell ref="H25:L25"/>
    <mergeCell ref="B26:B28"/>
    <mergeCell ref="E26:E27"/>
    <mergeCell ref="F26:F27"/>
    <mergeCell ref="G26:G27"/>
    <mergeCell ref="H26:H27"/>
    <mergeCell ref="I26:L26"/>
    <mergeCell ref="A29:A33"/>
    <mergeCell ref="B29:B30"/>
    <mergeCell ref="H29:L29"/>
    <mergeCell ref="H30:L30"/>
    <mergeCell ref="B31:B33"/>
    <mergeCell ref="E31:E32"/>
    <mergeCell ref="F31:F32"/>
    <mergeCell ref="G31:G32"/>
    <mergeCell ref="H31:H32"/>
    <mergeCell ref="I31:L31"/>
    <mergeCell ref="A34:A38"/>
    <mergeCell ref="B34:B35"/>
    <mergeCell ref="H34:L34"/>
    <mergeCell ref="H35:L35"/>
    <mergeCell ref="B36:B38"/>
    <mergeCell ref="E36:E37"/>
    <mergeCell ref="F36:F37"/>
    <mergeCell ref="G36:G37"/>
    <mergeCell ref="H36:H37"/>
    <mergeCell ref="I36:L36"/>
    <mergeCell ref="O41:O45"/>
    <mergeCell ref="H42:L42"/>
    <mergeCell ref="B43:B45"/>
    <mergeCell ref="E43:E44"/>
    <mergeCell ref="F43:F44"/>
    <mergeCell ref="G43:G44"/>
    <mergeCell ref="H43:H44"/>
    <mergeCell ref="I43:L43"/>
    <mergeCell ref="A39:A40"/>
    <mergeCell ref="B39:B40"/>
    <mergeCell ref="H39:L39"/>
    <mergeCell ref="H40:L40"/>
    <mergeCell ref="A41:A45"/>
    <mergeCell ref="B41:B42"/>
    <mergeCell ref="H41:L41"/>
    <mergeCell ref="O48:O62"/>
    <mergeCell ref="H49:L49"/>
    <mergeCell ref="B50:B52"/>
    <mergeCell ref="E50:E51"/>
    <mergeCell ref="F50:F51"/>
    <mergeCell ref="G50:G51"/>
    <mergeCell ref="H50:H51"/>
    <mergeCell ref="I50:L50"/>
    <mergeCell ref="A46:A47"/>
    <mergeCell ref="B46:B47"/>
    <mergeCell ref="H46:L46"/>
    <mergeCell ref="H47:L47"/>
    <mergeCell ref="A48:A52"/>
    <mergeCell ref="B48:B49"/>
    <mergeCell ref="H48:L48"/>
    <mergeCell ref="A53:A57"/>
    <mergeCell ref="B53:B54"/>
    <mergeCell ref="H53:L53"/>
    <mergeCell ref="H54:L54"/>
    <mergeCell ref="B55:B57"/>
    <mergeCell ref="E55:E56"/>
    <mergeCell ref="F55:F56"/>
    <mergeCell ref="G55:G56"/>
    <mergeCell ref="H55:H56"/>
    <mergeCell ref="I55:L55"/>
    <mergeCell ref="A63:A64"/>
    <mergeCell ref="B63:B64"/>
    <mergeCell ref="H63:L63"/>
    <mergeCell ref="H64:L64"/>
    <mergeCell ref="A65:A69"/>
    <mergeCell ref="B65:B66"/>
    <mergeCell ref="H65:L65"/>
    <mergeCell ref="A58:A62"/>
    <mergeCell ref="B58:B59"/>
    <mergeCell ref="H58:L58"/>
    <mergeCell ref="H59:L59"/>
    <mergeCell ref="B60:B62"/>
    <mergeCell ref="E60:E61"/>
    <mergeCell ref="F60:F61"/>
    <mergeCell ref="G60:G61"/>
    <mergeCell ref="H60:H61"/>
    <mergeCell ref="I60:L60"/>
    <mergeCell ref="A70:A73"/>
    <mergeCell ref="B70:B73"/>
    <mergeCell ref="H70:L70"/>
    <mergeCell ref="H71:L71"/>
    <mergeCell ref="H72:L72"/>
    <mergeCell ref="H73:L73"/>
    <mergeCell ref="O65:O69"/>
    <mergeCell ref="H66:L66"/>
    <mergeCell ref="B67:B69"/>
    <mergeCell ref="E67:E68"/>
    <mergeCell ref="F67:F68"/>
    <mergeCell ref="G67:G68"/>
    <mergeCell ref="H67:H68"/>
    <mergeCell ref="I67:L67"/>
    <mergeCell ref="O74:O80"/>
    <mergeCell ref="H75:L75"/>
    <mergeCell ref="H76:L76"/>
    <mergeCell ref="H77:L77"/>
    <mergeCell ref="B78:B80"/>
    <mergeCell ref="E78:E79"/>
    <mergeCell ref="F78:F79"/>
    <mergeCell ref="G78:G79"/>
    <mergeCell ref="H78:H79"/>
    <mergeCell ref="I78:L78"/>
    <mergeCell ref="A81:A84"/>
    <mergeCell ref="B81:B84"/>
    <mergeCell ref="H81:L81"/>
    <mergeCell ref="H82:L82"/>
    <mergeCell ref="H83:L83"/>
    <mergeCell ref="H84:L84"/>
    <mergeCell ref="A74:A80"/>
    <mergeCell ref="B74:B77"/>
    <mergeCell ref="H74:L74"/>
    <mergeCell ref="A85:A91"/>
    <mergeCell ref="B85:B88"/>
    <mergeCell ref="H85:L85"/>
    <mergeCell ref="O85:O97"/>
    <mergeCell ref="H86:L86"/>
    <mergeCell ref="H87:L87"/>
    <mergeCell ref="H88:L88"/>
    <mergeCell ref="B89:B91"/>
    <mergeCell ref="E89:E90"/>
    <mergeCell ref="F89:F90"/>
    <mergeCell ref="G89:G90"/>
    <mergeCell ref="H89:H90"/>
    <mergeCell ref="I89:L89"/>
    <mergeCell ref="A92:A97"/>
    <mergeCell ref="B92:B94"/>
    <mergeCell ref="H92:L92"/>
    <mergeCell ref="B98:B102"/>
    <mergeCell ref="H98:L98"/>
    <mergeCell ref="H99:L99"/>
    <mergeCell ref="H100:L100"/>
    <mergeCell ref="H101:L101"/>
    <mergeCell ref="H102:L102"/>
    <mergeCell ref="H93:L93"/>
    <mergeCell ref="H94:L94"/>
    <mergeCell ref="B95:B97"/>
    <mergeCell ref="E95:E96"/>
    <mergeCell ref="F95:F96"/>
    <mergeCell ref="G95:G96"/>
    <mergeCell ref="H95:H96"/>
    <mergeCell ref="I95:L95"/>
  </mergeCells>
  <pageMargins left="0.70866141732283472" right="0.51181102362204722" top="0.74803149606299213" bottom="0.35433070866141736" header="0" footer="0"/>
  <pageSetup paperSize="9" scale="76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Хотулева И.П.</dc:creator>
  <cp:lastModifiedBy>Макарова А.А.</cp:lastModifiedBy>
  <cp:lastPrinted>2025-10-16T12:45:44Z</cp:lastPrinted>
  <dcterms:created xsi:type="dcterms:W3CDTF">2024-03-26T11:56:23Z</dcterms:created>
  <dcterms:modified xsi:type="dcterms:W3CDTF">2025-10-30T07:10:37Z</dcterms:modified>
</cp:coreProperties>
</file>