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karova.DOMOD\Desktop\ПРИЗЫВ\778\"/>
    </mc:Choice>
  </mc:AlternateContent>
  <bookViews>
    <workbookView xWindow="0" yWindow="0" windowWidth="24750" windowHeight="12030"/>
  </bookViews>
  <sheets>
    <sheet name="Приложение 1" sheetId="3" r:id="rId1"/>
    <sheet name="Приложение 4 5 6" sheetId="5" r:id="rId2"/>
  </sheets>
  <definedNames>
    <definedName name="_xlnm.Print_Area" localSheetId="0">'Приложение 1'!$A$3:$L$28</definedName>
    <definedName name="_xlnm.Print_Area" localSheetId="1">'Приложение 4 5 6'!$A$32:$T$117</definedName>
  </definedNames>
  <calcPr calcId="162913" iterateDelta="1E-4"/>
</workbook>
</file>

<file path=xl/calcChain.xml><?xml version="1.0" encoding="utf-8"?>
<calcChain xmlns="http://schemas.openxmlformats.org/spreadsheetml/2006/main">
  <c r="E166" i="5" l="1"/>
  <c r="E165" i="5"/>
  <c r="G163" i="5"/>
  <c r="E158" i="5"/>
  <c r="E156" i="5" s="1"/>
  <c r="E157" i="5"/>
  <c r="N156" i="5"/>
  <c r="M156" i="5"/>
  <c r="L156" i="5"/>
  <c r="G156" i="5"/>
  <c r="F156" i="5"/>
  <c r="E152" i="5"/>
  <c r="E151" i="5"/>
  <c r="N150" i="5"/>
  <c r="M150" i="5"/>
  <c r="L150" i="5"/>
  <c r="G150" i="5"/>
  <c r="F150" i="5"/>
  <c r="N149" i="5"/>
  <c r="M149" i="5"/>
  <c r="L149" i="5"/>
  <c r="G149" i="5"/>
  <c r="F149" i="5"/>
  <c r="N148" i="5"/>
  <c r="N147" i="5" s="1"/>
  <c r="M148" i="5"/>
  <c r="M147" i="5" s="1"/>
  <c r="L148" i="5"/>
  <c r="G148" i="5"/>
  <c r="G147" i="5" s="1"/>
  <c r="F148" i="5"/>
  <c r="E148" i="5" s="1"/>
  <c r="F141" i="5"/>
  <c r="E137" i="5"/>
  <c r="E136" i="5"/>
  <c r="N135" i="5"/>
  <c r="M135" i="5"/>
  <c r="L135" i="5"/>
  <c r="G135" i="5"/>
  <c r="F135" i="5"/>
  <c r="E130" i="5"/>
  <c r="E129" i="5" s="1"/>
  <c r="N129" i="5"/>
  <c r="M129" i="5"/>
  <c r="L129" i="5"/>
  <c r="G129" i="5"/>
  <c r="F129" i="5"/>
  <c r="N128" i="5"/>
  <c r="N163" i="5" s="1"/>
  <c r="M128" i="5"/>
  <c r="M163" i="5" s="1"/>
  <c r="L128" i="5"/>
  <c r="L163" i="5" s="1"/>
  <c r="G128" i="5"/>
  <c r="F128" i="5"/>
  <c r="F163" i="5" s="1"/>
  <c r="E128" i="5"/>
  <c r="N127" i="5"/>
  <c r="N126" i="5" s="1"/>
  <c r="M127" i="5"/>
  <c r="M164" i="5" s="1"/>
  <c r="L127" i="5"/>
  <c r="L164" i="5" s="1"/>
  <c r="G127" i="5"/>
  <c r="G164" i="5" s="1"/>
  <c r="F127" i="5"/>
  <c r="F126" i="5" s="1"/>
  <c r="N116" i="5"/>
  <c r="E109" i="5"/>
  <c r="E108" i="5"/>
  <c r="N107" i="5"/>
  <c r="M107" i="5"/>
  <c r="L107" i="5"/>
  <c r="G107" i="5"/>
  <c r="F107" i="5"/>
  <c r="E103" i="5"/>
  <c r="E99" i="5" s="1"/>
  <c r="E102" i="5"/>
  <c r="E101" i="5"/>
  <c r="E100" i="5" s="1"/>
  <c r="N100" i="5"/>
  <c r="M100" i="5"/>
  <c r="L100" i="5"/>
  <c r="G100" i="5"/>
  <c r="F100" i="5"/>
  <c r="N99" i="5"/>
  <c r="M99" i="5"/>
  <c r="M116" i="5" s="1"/>
  <c r="L99" i="5"/>
  <c r="L116" i="5" s="1"/>
  <c r="G99" i="5"/>
  <c r="G116" i="5" s="1"/>
  <c r="F99" i="5"/>
  <c r="F116" i="5" s="1"/>
  <c r="N98" i="5"/>
  <c r="N115" i="5" s="1"/>
  <c r="M98" i="5"/>
  <c r="M115" i="5" s="1"/>
  <c r="L98" i="5"/>
  <c r="L115" i="5" s="1"/>
  <c r="G98" i="5"/>
  <c r="G115" i="5" s="1"/>
  <c r="F98" i="5"/>
  <c r="F115" i="5" s="1"/>
  <c r="E98" i="5"/>
  <c r="E115" i="5" s="1"/>
  <c r="N97" i="5"/>
  <c r="N96" i="5" s="1"/>
  <c r="M97" i="5"/>
  <c r="L97" i="5"/>
  <c r="L96" i="5" s="1"/>
  <c r="G97" i="5"/>
  <c r="G96" i="5" s="1"/>
  <c r="F97" i="5"/>
  <c r="E92" i="5"/>
  <c r="N91" i="5"/>
  <c r="N90" i="5" s="1"/>
  <c r="M91" i="5"/>
  <c r="M90" i="5" s="1"/>
  <c r="M89" i="5" s="1"/>
  <c r="L91" i="5"/>
  <c r="L90" i="5" s="1"/>
  <c r="L89" i="5" s="1"/>
  <c r="G91" i="5"/>
  <c r="F91" i="5"/>
  <c r="E91" i="5"/>
  <c r="E90" i="5" s="1"/>
  <c r="E89" i="5" s="1"/>
  <c r="G90" i="5"/>
  <c r="G89" i="5" s="1"/>
  <c r="F90" i="5"/>
  <c r="F89" i="5" s="1"/>
  <c r="E85" i="5"/>
  <c r="E84" i="5" s="1"/>
  <c r="N84" i="5"/>
  <c r="M84" i="5"/>
  <c r="L84" i="5"/>
  <c r="G84" i="5"/>
  <c r="F84" i="5"/>
  <c r="E80" i="5"/>
  <c r="E79" i="5" s="1"/>
  <c r="N79" i="5"/>
  <c r="M79" i="5"/>
  <c r="L79" i="5"/>
  <c r="G79" i="5"/>
  <c r="F79" i="5"/>
  <c r="N74" i="5"/>
  <c r="M74" i="5"/>
  <c r="L74" i="5"/>
  <c r="G74" i="5"/>
  <c r="F74" i="5"/>
  <c r="N73" i="5"/>
  <c r="M73" i="5"/>
  <c r="L73" i="5"/>
  <c r="L72" i="5" s="1"/>
  <c r="G73" i="5"/>
  <c r="F73" i="5"/>
  <c r="N72" i="5"/>
  <c r="M72" i="5"/>
  <c r="F72" i="5"/>
  <c r="E68" i="5"/>
  <c r="N67" i="5"/>
  <c r="M67" i="5"/>
  <c r="L67" i="5"/>
  <c r="G67" i="5"/>
  <c r="F67" i="5"/>
  <c r="E67" i="5"/>
  <c r="M66" i="5"/>
  <c r="M65" i="5" s="1"/>
  <c r="L66" i="5"/>
  <c r="G66" i="5"/>
  <c r="F66" i="5"/>
  <c r="F65" i="5" s="1"/>
  <c r="E66" i="5"/>
  <c r="E65" i="5" s="1"/>
  <c r="N65" i="5"/>
  <c r="L65" i="5"/>
  <c r="G65" i="5"/>
  <c r="E61" i="5"/>
  <c r="E60" i="5" s="1"/>
  <c r="N60" i="5"/>
  <c r="M60" i="5"/>
  <c r="L60" i="5"/>
  <c r="G60" i="5"/>
  <c r="F60" i="5"/>
  <c r="E56" i="5"/>
  <c r="N55" i="5"/>
  <c r="M55" i="5"/>
  <c r="L55" i="5"/>
  <c r="G55" i="5"/>
  <c r="F55" i="5"/>
  <c r="E55" i="5"/>
  <c r="E51" i="5"/>
  <c r="N50" i="5"/>
  <c r="M50" i="5"/>
  <c r="M36" i="5" s="1"/>
  <c r="L50" i="5"/>
  <c r="G50" i="5"/>
  <c r="F50" i="5"/>
  <c r="E50" i="5"/>
  <c r="E46" i="5"/>
  <c r="N45" i="5"/>
  <c r="M45" i="5"/>
  <c r="L45" i="5"/>
  <c r="G45" i="5"/>
  <c r="F45" i="5"/>
  <c r="E41" i="5"/>
  <c r="E40" i="5"/>
  <c r="N39" i="5"/>
  <c r="M39" i="5"/>
  <c r="L39" i="5"/>
  <c r="G39" i="5"/>
  <c r="G36" i="5" s="1"/>
  <c r="F39" i="5"/>
  <c r="N38" i="5"/>
  <c r="M38" i="5"/>
  <c r="L38" i="5"/>
  <c r="G38" i="5"/>
  <c r="F38" i="5"/>
  <c r="E38" i="5"/>
  <c r="N37" i="5"/>
  <c r="M37" i="5"/>
  <c r="M114" i="5" s="1"/>
  <c r="L37" i="5"/>
  <c r="G37" i="5"/>
  <c r="G114" i="5" s="1"/>
  <c r="F37" i="5"/>
  <c r="E37" i="5" s="1"/>
  <c r="E29" i="5"/>
  <c r="E28" i="5"/>
  <c r="E21" i="5"/>
  <c r="E20" i="5"/>
  <c r="E17" i="5" s="1"/>
  <c r="N19" i="5"/>
  <c r="M19" i="5"/>
  <c r="L19" i="5"/>
  <c r="G19" i="5"/>
  <c r="F19" i="5"/>
  <c r="N18" i="5"/>
  <c r="M18" i="5"/>
  <c r="M16" i="5" s="1"/>
  <c r="L18" i="5"/>
  <c r="L16" i="5" s="1"/>
  <c r="G18" i="5"/>
  <c r="F18" i="5"/>
  <c r="F16" i="5" s="1"/>
  <c r="E18" i="5"/>
  <c r="N17" i="5"/>
  <c r="M17" i="5"/>
  <c r="L17" i="5"/>
  <c r="G17" i="5"/>
  <c r="E12" i="5"/>
  <c r="N10" i="5"/>
  <c r="M10" i="5"/>
  <c r="L10" i="5"/>
  <c r="G10" i="5"/>
  <c r="F10" i="5"/>
  <c r="E10" i="5" s="1"/>
  <c r="N9" i="5"/>
  <c r="M9" i="5"/>
  <c r="M7" i="5" s="1"/>
  <c r="L9" i="5"/>
  <c r="G9" i="5"/>
  <c r="G26" i="5" s="1"/>
  <c r="F9" i="5"/>
  <c r="F26" i="5" s="1"/>
  <c r="N8" i="5"/>
  <c r="M8" i="5"/>
  <c r="L8" i="5"/>
  <c r="L7" i="5" s="1"/>
  <c r="G8" i="5"/>
  <c r="F8" i="5"/>
  <c r="N27" i="5" l="1"/>
  <c r="N114" i="5"/>
  <c r="N113" i="5" s="1"/>
  <c r="N26" i="5"/>
  <c r="G27" i="5"/>
  <c r="G25" i="5" s="1"/>
  <c r="G113" i="5"/>
  <c r="E9" i="5"/>
  <c r="E26" i="5" s="1"/>
  <c r="L27" i="5"/>
  <c r="L36" i="5"/>
  <c r="E97" i="5"/>
  <c r="E107" i="5"/>
  <c r="G126" i="5"/>
  <c r="F147" i="5"/>
  <c r="E149" i="5"/>
  <c r="E163" i="5" s="1"/>
  <c r="E162" i="5" s="1"/>
  <c r="M162" i="5"/>
  <c r="E8" i="5"/>
  <c r="E27" i="5" s="1"/>
  <c r="E25" i="5" s="1"/>
  <c r="N7" i="5"/>
  <c r="M26" i="5"/>
  <c r="G16" i="5"/>
  <c r="E16" i="5" s="1"/>
  <c r="M27" i="5"/>
  <c r="E19" i="5"/>
  <c r="L114" i="5"/>
  <c r="L113" i="5" s="1"/>
  <c r="E45" i="5"/>
  <c r="F36" i="5"/>
  <c r="E36" i="5" s="1"/>
  <c r="N36" i="5"/>
  <c r="F96" i="5"/>
  <c r="L126" i="5"/>
  <c r="M126" i="5"/>
  <c r="E127" i="5"/>
  <c r="L147" i="5"/>
  <c r="G7" i="5"/>
  <c r="M113" i="5"/>
  <c r="E39" i="5"/>
  <c r="E73" i="5"/>
  <c r="E72" i="5" s="1"/>
  <c r="E75" i="5"/>
  <c r="E74" i="5" s="1"/>
  <c r="M96" i="5"/>
  <c r="E150" i="5"/>
  <c r="G162" i="5"/>
  <c r="E164" i="5"/>
  <c r="E126" i="5"/>
  <c r="L162" i="5"/>
  <c r="F164" i="5"/>
  <c r="N164" i="5"/>
  <c r="N162" i="5" s="1"/>
  <c r="E135" i="5"/>
  <c r="E116" i="5"/>
  <c r="E96" i="5"/>
  <c r="F114" i="5"/>
  <c r="F113" i="5" s="1"/>
  <c r="G72" i="5"/>
  <c r="N89" i="5"/>
  <c r="L26" i="5"/>
  <c r="L25" i="5" s="1"/>
  <c r="F27" i="5"/>
  <c r="F25" i="5" s="1"/>
  <c r="F7" i="5"/>
  <c r="N16" i="5"/>
  <c r="N25" i="5" l="1"/>
  <c r="M25" i="5"/>
  <c r="E114" i="5"/>
  <c r="E113" i="5" s="1"/>
  <c r="E7" i="5"/>
  <c r="E147" i="5"/>
</calcChain>
</file>

<file path=xl/sharedStrings.xml><?xml version="1.0" encoding="utf-8"?>
<sst xmlns="http://schemas.openxmlformats.org/spreadsheetml/2006/main" count="645" uniqueCount="178">
  <si>
    <t>Всего</t>
  </si>
  <si>
    <t>Средства бюджета Московской области</t>
  </si>
  <si>
    <t>2023 год</t>
  </si>
  <si>
    <t>2024 год</t>
  </si>
  <si>
    <t>Итого</t>
  </si>
  <si>
    <t>№ п/п</t>
  </si>
  <si>
    <t>Планируемые результаты реализации муниципальной программы</t>
  </si>
  <si>
    <t>Тип показателя</t>
  </si>
  <si>
    <t>Единица измерения</t>
  </si>
  <si>
    <t>Планируемое значение показателя по годам реализации</t>
  </si>
  <si>
    <t>1</t>
  </si>
  <si>
    <t>процент</t>
  </si>
  <si>
    <t>2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</si>
  <si>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</si>
  <si>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</si>
  <si>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</si>
  <si>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</si>
  <si>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муниципальных (государственных) услуг, предоставленных без нарушения регламентного срока при оказании услуг в электронном виде на региональном портале государственных услуг</t>
  </si>
  <si>
    <t>Доля обращений за получением муниципальных (государственных) услуг в электронном виде с использованием РПГУ без необходимости личного посещения органов местного самоуправления и МФЦ от общего количества таких услуг</t>
  </si>
  <si>
    <t>1.1.</t>
  </si>
  <si>
    <t>Средства бюджета го Домодедово</t>
  </si>
  <si>
    <t>1.2.</t>
  </si>
  <si>
    <t>2.1.</t>
  </si>
  <si>
    <t>3.1.</t>
  </si>
  <si>
    <t>3.2.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</si>
  <si>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</si>
  <si>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Итого, в том числе:</t>
  </si>
  <si>
    <t>Внебюджетные источники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</si>
  <si>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</si>
  <si>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1.3.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</si>
  <si>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</si>
  <si>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1.4.</t>
  </si>
  <si>
    <t>Мероприятие 01.04. Обеспечение оборудованием и поддержание его работоспособности</t>
  </si>
  <si>
    <t>1.5.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</si>
  <si>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</si>
  <si>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</si>
  <si>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3.3.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</si>
  <si>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</si>
  <si>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4.1.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</si>
  <si>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</si>
  <si>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5.1.</t>
  </si>
  <si>
    <t>Средства Федерального бюджета</t>
  </si>
  <si>
    <t>№№ п/п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</si>
  <si>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</si>
  <si>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</si>
  <si>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</si>
  <si>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Ответственный за выполнение мероприятия подпрограммы</t>
  </si>
  <si>
    <t>(годы)</t>
  </si>
  <si>
    <t>(тыс. руб.)</t>
  </si>
  <si>
    <t>1.</t>
  </si>
  <si>
    <t>2.</t>
  </si>
  <si>
    <t>3.</t>
  </si>
  <si>
    <t>Всего, в том числе</t>
  </si>
  <si>
    <t>Основное мероприятие 01. Информационная инфраструктура</t>
  </si>
  <si>
    <t>Служба информационного и технического обеспечения</t>
  </si>
  <si>
    <t>Управление образования</t>
  </si>
  <si>
    <t>Основное мероприятие 02. Информационная безопасность</t>
  </si>
  <si>
    <t>Сектор режима и защиты информации</t>
  </si>
  <si>
    <t>Основное мероприятие 03. Цифровое государственное управление</t>
  </si>
  <si>
    <t>4.</t>
  </si>
  <si>
    <t>Основное мероприятие 04. Цифровая культура</t>
  </si>
  <si>
    <t>Комитет по культуре, спорту и делам молодежи</t>
  </si>
  <si>
    <t>5.</t>
  </si>
  <si>
    <t>Основное мероприятие E4. Федеральный проект «Цифровая образовательная среда»</t>
  </si>
  <si>
    <t>ИТОГО по подпрограмме II</t>
  </si>
  <si>
    <t>5.2.</t>
  </si>
  <si>
    <t xml:space="preserve"> Мероприятие E4.04. Обеспечение образовательных организаций материально-технической базой для внедрения цифровой образовательной среды</t>
  </si>
  <si>
    <t>2025 год</t>
  </si>
  <si>
    <t>2026 год</t>
  </si>
  <si>
    <t>2027 год</t>
  </si>
  <si>
    <t>2023-2027</t>
  </si>
  <si>
    <t>Мероприятие 01.01.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</si>
  <si>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Быстро/качественно решаем - Доля сообщений, отправленных на портал «Добродел» пользователями с подтвержденной учётной записью ЕСИА, которые имеют признак повторной отправки, повторного переноса сроков решения, нарушения срока предоставления ответа</t>
  </si>
  <si>
    <t>x</t>
  </si>
  <si>
    <t>Приоритетный, показатель, региональный проект «Цифровая образовательная среда», Субсидия</t>
  </si>
  <si>
    <t>_</t>
  </si>
  <si>
    <t>Приоритетный, показатель, региональный проект «Цифровое государственное управление», Соглашение от 16.12.2020 № 071-2019-D6001-50/2</t>
  </si>
  <si>
    <t>Приоритетный, показатель, Указ Президента Российской Федерации от 04.02.2021 № 68, «Цифровая зрелость»</t>
  </si>
  <si>
    <t>Приоритетный показатель, региональный проект "Цифровое государственное управление"</t>
  </si>
  <si>
    <t>единица</t>
  </si>
  <si>
    <t xml:space="preserve">Базовое значение </t>
  </si>
  <si>
    <t>Ответственный за достижение показателя</t>
  </si>
  <si>
    <t xml:space="preserve">Номер подпрограммы, мероприятий, оказывающих влияние на достижение показателя (Y.ХХ.ZZ) </t>
  </si>
  <si>
    <t>МБУ МФЦ</t>
  </si>
  <si>
    <t>2.02.01</t>
  </si>
  <si>
    <t>2.03.02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</si>
  <si>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</si>
  <si>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</si>
  <si>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</si>
  <si>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</si>
  <si>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</si>
  <si>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</si>
  <si>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</si>
  <si>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</si>
  <si>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</si>
  <si>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</si>
  <si>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4. Целевые показатели муниципальной программы городского округа Домодедово  «Цифровое муниципальное образование» </t>
  </si>
  <si>
    <t>1. Повышение качества и доступности предоставления государственных и муниципальных услуг на базе  МФЦ   го Домодедово</t>
  </si>
  <si>
    <t>2. Повышение эффективности муниципального управления в целях создания и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</si>
  <si>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Объем финансирования по годам, (тыс. руб.)</t>
  </si>
  <si>
    <t>8.1  Перечень мероприятий Подпрограммаы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</si>
  <si>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ОМСУ городского округа Домодедово обеспечены широкополосным доступом в сеть Интернет, телефонной связью, иными услугами электросвязи (процент)</t>
  </si>
  <si>
    <t>Многоквартирные дома  в городском округе Домодедово обеспечены возможностью пользоваться услугами проводного и мобильного доступа в информационно-телекоммуникационную сеть Интернет на скорости не менее 1 Мбит/с, предоставляемыми не менее чем 2 операторами связи (процент)</t>
  </si>
  <si>
    <t>ОМСУ городского округа Домодедово подключены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 (процент)</t>
  </si>
  <si>
    <t>ОМСУ городского округа Домодедово обеспечены оборудованием (процент)</t>
  </si>
  <si>
    <t>Организации начального общего, основного общего и среднего общего образования в городском округе Домодедово обеспечены  доступом в информационно-телекоммуникационную сеть «Интернет» за счет средств местного бюджета (процент)</t>
  </si>
  <si>
    <t>ОМСУ городского округа Домодедово обеспечены программными продуктами согласно заявленной потребности (процент)</t>
  </si>
  <si>
    <t>Обеспечено функционирование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городского округа Домодедово (единица)</t>
  </si>
  <si>
    <t>Обеспечено функционирование  муниципальных информационных систем обеспечения деятельности ОМСУ городского округа Домодедово (единица)</t>
  </si>
  <si>
    <t>Количество рабочих мест, аттестованных по требованиям безопасности информации объектов информатизации (единица)</t>
  </si>
  <si>
    <t>Учреждения культуры городского округа Домодедово обеспечены доступом в информационно-телекоммуникационную сеть Интернет (процент)</t>
  </si>
  <si>
    <t>отраслевой приоритетный показатель</t>
  </si>
  <si>
    <t>Отраслевой приоритетный показатель</t>
  </si>
  <si>
    <t>2.2.</t>
  </si>
  <si>
    <t>Управление строительства и городской инфраструктуры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</si>
  <si>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средств автоматизации деятельности по защите информации,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</si>
  <si>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E4.05. Мероприятие в рамках ГП МО - 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«Цифровая образовательная среда»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</si>
  <si>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реализацию мероприятий федерального проекта «Цифровая образовательная среда» (единица)</t>
  </si>
  <si>
    <t>9 месяцев</t>
  </si>
  <si>
    <t>Доля юридически значимого электронного документооборота в органах местного самоуправления и подведомственных им учреждениях в Московской области</t>
  </si>
  <si>
    <t>2.10</t>
  </si>
  <si>
    <t xml:space="preserve">Доля домохозяйств, которым обеспечена возможность фиксированного широкополосного доступа к информационно-телекоммуникационной сети «Интернет» </t>
  </si>
  <si>
    <t>Приоритетный, показатель, Указ Президента Российской Федерации от 21.07.2020 № 474, «О национальных целях развития Российской Федерации на период до 2030 года»</t>
  </si>
  <si>
    <t>2.01.01</t>
  </si>
  <si>
    <t>Управление строительства и городской инфраструктуры, Управление ЖКХ</t>
  </si>
  <si>
    <t>Уровень удовлетворенности граждан качеством предоставления государственных и муниципальных услуг в МФЦ</t>
  </si>
  <si>
    <t xml:space="preserve">1.01.01;1.02.05
</t>
  </si>
  <si>
    <t xml:space="preserve">Образовательные организации обеспечены материально-технической базой для внедрения цифровой образовательной среды </t>
  </si>
  <si>
    <t>Мероприятие 01.05.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</si>
  <si>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Образовательные организации обеспечены комплектами оборудования, включающими средства вычислительной техники, программное обеспечение и презентационное оборудование, для внедрения цифровой образовательной среды (единица)</t>
  </si>
  <si>
    <t xml:space="preserve">7.1 Перечень мероприятий Подпрограммаы  I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 </t>
  </si>
  <si>
    <t>Мероприятие подпрограммы</t>
  </si>
  <si>
    <t>Сроки исполнения мероприятия</t>
  </si>
  <si>
    <t xml:space="preserve">Всего,              (тыс. руб.)        </t>
  </si>
  <si>
    <t>2023-й год</t>
  </si>
  <si>
    <t>2024-й год</t>
  </si>
  <si>
    <t>2025-й год</t>
  </si>
  <si>
    <t>2026-й год</t>
  </si>
  <si>
    <t>2027-й год</t>
  </si>
  <si>
    <t>Основное мероприятие 01. Организация деятельности многофункциональных центров предоставления государственных и муниципальных услуг</t>
  </si>
  <si>
    <t>МБУ «МФЦ Домодедово»</t>
  </si>
  <si>
    <t xml:space="preserve">Количество выплат стимулирующего характера (единица) </t>
  </si>
  <si>
    <t>-</t>
  </si>
  <si>
    <t>Основное мероприятие 02.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</si>
  <si>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 xml:space="preserve">Количество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МФЦ,  в отношении которых осуществлена техническая поддержка (единица) </t>
  </si>
  <si>
    <t>ИТОГО по подпрограмме I</t>
  </si>
  <si>
    <t xml:space="preserve">     10.1  Перечень мероприятий Подпрограммаы  IV «Развитие архивного дела» муниципальной программы «Цифровое муниципальное образование»</t>
  </si>
  <si>
    <t>Основное мероприятие 01 Хранение, комплектование, учет и использование архивных документов в муниципальных архивах</t>
  </si>
  <si>
    <t>Мероприятие 01.01 Укрепление материально-технической базы и проведение капитального (текущего) ремонта муниципального архива</t>
  </si>
  <si>
    <t>Архивный отдел</t>
  </si>
  <si>
    <t>Оказано услуг (проведено работ) по укреплению материально-технической базы муниципального архива за отчетный период, (единица)</t>
  </si>
  <si>
    <t>Мероприятие 01.02. Расходы на обеспечение деятельности муниципальных архивов</t>
  </si>
  <si>
    <t>Обеспечено хранение, комплектование, учет и использование архивных документов, относящихся к муниципальной собственности, (единица хранения)</t>
  </si>
  <si>
    <t>1.3</t>
  </si>
  <si>
    <t xml:space="preserve">Мероприятие 01.03
Проведение оцифрования архивных документов
</t>
  </si>
  <si>
    <t>0</t>
  </si>
  <si>
    <t>Средства бюджета         г.о. Домодедово</t>
  </si>
  <si>
    <t>Оцифровано архивных документов за отчетный период, единица хранения</t>
  </si>
  <si>
    <t>Основное мероприятие 02.   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</si>
  <si>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Мероприятие 02.01  Обеспечение переданных полномочий по временному хранению, комплектованию, учету и использованию архивных документов, относящихся  к собственности  Московской  области  и временно хранящихся                  в муниципальных архивах</t>
  </si>
  <si>
    <t>Обеспечено хранение, комплектование, учет и использование архивных документов, относящихся к собственности Московской области, единица хранения</t>
  </si>
  <si>
    <t>Мероприятие 02.02  Проведение капитального (текущего) ремонта и технического переоснащения помещений, выделенных муниципальным архивам</t>
  </si>
  <si>
    <t>Проведен капитальный (текущий) ремонт и/или техническое переоснащение помещений, выделенных для хранения архивных документов, относящихся к собственности Московской области, (единиц)</t>
  </si>
  <si>
    <t>ИТОГО по подпрограмме IV</t>
  </si>
  <si>
    <t>Средства бюджета             г.о. Домодедово</t>
  </si>
  <si>
    <t xml:space="preserve"> 2.E4.04, 2.E4.05</t>
  </si>
  <si>
    <t>2.03.01, 2.03.03</t>
  </si>
  <si>
    <t>2.01.01, 2.01.03,.2.01.04, 2.01.05, 2.04.01</t>
  </si>
  <si>
    <t>Итого 2024-й год</t>
  </si>
  <si>
    <t>В том числе :</t>
  </si>
  <si>
    <t xml:space="preserve">1                                                                  квартал
</t>
  </si>
  <si>
    <t>1 полугодие</t>
  </si>
  <si>
    <t>12 месяцев</t>
  </si>
  <si>
    <t>Мероприятие 02.05. 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</si>
  <si>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Приложение № 1 к постановлению Администрации городского округа Домодедово от 26.02.2024 № 778 "О внесении изменений в муниципальную программу городского округа Домодедово «Цифровое муниципальное образование», утвержденную постановлением Администрации городского округа Домодедово № 3298 от 31.10.2022"</t>
  </si>
  <si>
    <t>Приложение № 4 к постановлению Администрации городского округа Домодедово от 26.02.2024 № 778 "О внесении изменений в муниципальную программу городского округа Домодедово «Цифровое муниципальное образование», утвержденную постановлением Администрации городского округа Домодедово № 3298 от 31.10.2022"</t>
  </si>
  <si>
    <t>Приложение № 5 к постановлению Администрации городского округа Домодедово от 26.02.2024 № 778 "О внесении изменений в муниципальную программу городского округа Домодедово «Цифровое муниципальное образование», утвержденную постановлением Администрации городского округа Домодедово № 3298 от 31.10.2022"</t>
  </si>
  <si>
    <t>Приложение № 6 к постановлению Администрации городского округа Домодедово от 26.02.2024 № 778 "О внесении изменений в муниципальную программу городского округа Домодедово «Цифровое муниципальное образование», утвержденную постановлением Администрации городского округа Домодедово № 3298 от 31.10.2022"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</si>
</sst>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0"/>
      <color theme="1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</cellStyleXfs>
  <cellXfs count="1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vertical="center" wrapText="1"/>
    </xf>
    <xf numFmtId="0" fontId="2" fillId="0" borderId="3" xfId="3" applyFont="1" applyBorder="1" applyAlignment="1">
      <alignment horizontal="center" vertical="center" wrapText="1"/>
    </xf>
    <xf numFmtId="49" fontId="2" fillId="3" borderId="4" xfId="3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5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2" fillId="3" borderId="25" xfId="0" applyFont="1" applyFill="1" applyBorder="1" applyAlignment="1">
      <alignment horizontal="justify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21"/>
  <sheetViews>
    <sheetView tabSelected="1" view="pageLayout" zoomScaleNormal="145" workbookViewId="0">
      <selection activeCell="K5" sqref="K5:K6"/>
    </sheetView>
  </sheetViews>
  <sheetFormatPr defaultColWidth="9.140625" defaultRowHeight="11.25" x14ac:dyDescent="0.2"/>
  <cols>
    <col min="1" max="1" width="9.42578125" style="14" customWidth="1"/>
    <col min="2" max="2" width="59.28515625" style="2" customWidth="1"/>
    <col min="3" max="3" width="17.140625" style="1" customWidth="1"/>
    <col min="4" max="4" width="12.5703125" style="1" customWidth="1"/>
    <col min="5" max="5" width="5" style="2" customWidth="1"/>
    <col min="6" max="9" width="4.85546875" style="2" bestFit="1" customWidth="1"/>
    <col min="10" max="10" width="4.42578125" style="2" bestFit="1" customWidth="1"/>
    <col min="11" max="11" width="18" style="3" customWidth="1"/>
    <col min="12" max="12" width="13.7109375" style="2" customWidth="1"/>
    <col min="13" max="13" width="0.28515625" style="2" customWidth="1"/>
    <col min="14" max="16384" width="9.140625" style="2"/>
  </cols>
  <sheetData>
    <row r="1" spans="1:15" ht="87.75" customHeight="1" x14ac:dyDescent="0.2">
      <c r="J1" s="80" t="s">
        <v>174</v>
      </c>
      <c r="K1" s="81"/>
      <c r="L1" s="81"/>
      <c r="M1" s="41"/>
      <c r="N1" s="41"/>
    </row>
    <row r="3" spans="1:15" s="4" customFormat="1" ht="11.25" customHeight="1" x14ac:dyDescent="0.2">
      <c r="A3" s="87" t="s">
        <v>96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5" x14ac:dyDescent="0.2">
      <c r="B4" s="1"/>
      <c r="E4" s="1"/>
      <c r="F4" s="1"/>
      <c r="G4" s="1"/>
      <c r="H4" s="1"/>
      <c r="I4" s="1"/>
      <c r="J4" s="1"/>
      <c r="K4" s="4"/>
      <c r="L4" s="1"/>
      <c r="O4" s="4"/>
    </row>
    <row r="5" spans="1:15" ht="25.5" customHeight="1" x14ac:dyDescent="0.2">
      <c r="A5" s="88" t="s">
        <v>5</v>
      </c>
      <c r="B5" s="90" t="s">
        <v>6</v>
      </c>
      <c r="C5" s="90" t="s">
        <v>7</v>
      </c>
      <c r="D5" s="90" t="s">
        <v>8</v>
      </c>
      <c r="E5" s="90" t="s">
        <v>80</v>
      </c>
      <c r="F5" s="92" t="s">
        <v>9</v>
      </c>
      <c r="G5" s="93"/>
      <c r="H5" s="93"/>
      <c r="I5" s="93"/>
      <c r="J5" s="93"/>
      <c r="K5" s="92" t="s">
        <v>81</v>
      </c>
      <c r="L5" s="92" t="s">
        <v>82</v>
      </c>
    </row>
    <row r="6" spans="1:15" ht="95.25" customHeight="1" x14ac:dyDescent="0.2">
      <c r="A6" s="89"/>
      <c r="B6" s="91"/>
      <c r="C6" s="91"/>
      <c r="D6" s="91"/>
      <c r="E6" s="91"/>
      <c r="F6" s="44">
        <v>2023</v>
      </c>
      <c r="G6" s="44">
        <v>2024</v>
      </c>
      <c r="H6" s="44">
        <v>2025</v>
      </c>
      <c r="I6" s="44">
        <v>2026</v>
      </c>
      <c r="J6" s="44">
        <v>2027</v>
      </c>
      <c r="K6" s="93"/>
      <c r="L6" s="93"/>
    </row>
    <row r="7" spans="1:15" x14ac:dyDescent="0.2">
      <c r="A7" s="15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</row>
    <row r="8" spans="1:15" ht="39" customHeight="1" x14ac:dyDescent="0.2">
      <c r="A8" s="5" t="s">
        <v>10</v>
      </c>
      <c r="B8" s="84" t="s">
        <v>97</v>
      </c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5" ht="39.75" customHeight="1" x14ac:dyDescent="0.2">
      <c r="A9" s="5" t="s">
        <v>86</v>
      </c>
      <c r="B9" s="6" t="s">
        <v>125</v>
      </c>
      <c r="C9" s="7" t="s">
        <v>112</v>
      </c>
      <c r="D9" s="7" t="s">
        <v>11</v>
      </c>
      <c r="E9" s="7">
        <v>97.4</v>
      </c>
      <c r="F9" s="7">
        <v>98.91</v>
      </c>
      <c r="G9" s="7">
        <v>98.95</v>
      </c>
      <c r="H9" s="7">
        <v>98.97</v>
      </c>
      <c r="I9" s="7">
        <v>98.99</v>
      </c>
      <c r="J9" s="7">
        <v>99</v>
      </c>
      <c r="K9" s="7" t="s">
        <v>83</v>
      </c>
      <c r="L9" s="8" t="s">
        <v>126</v>
      </c>
    </row>
    <row r="10" spans="1:15" x14ac:dyDescent="0.2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5" ht="78" customHeight="1" x14ac:dyDescent="0.2">
      <c r="A11" s="15" t="s">
        <v>12</v>
      </c>
      <c r="B11" s="82" t="s">
        <v>98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5" ht="45" x14ac:dyDescent="0.2">
      <c r="A12" s="12" t="s">
        <v>87</v>
      </c>
      <c r="B12" s="10" t="s">
        <v>13</v>
      </c>
      <c r="C12" s="7" t="s">
        <v>112</v>
      </c>
      <c r="D12" s="11" t="s">
        <v>11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9" t="s">
        <v>54</v>
      </c>
      <c r="L12" s="12" t="s">
        <v>167</v>
      </c>
    </row>
    <row r="13" spans="1:15" ht="67.5" x14ac:dyDescent="0.2">
      <c r="A13" s="12" t="s">
        <v>88</v>
      </c>
      <c r="B13" s="10" t="s">
        <v>14</v>
      </c>
      <c r="C13" s="9" t="s">
        <v>78</v>
      </c>
      <c r="D13" s="11" t="s">
        <v>11</v>
      </c>
      <c r="E13" s="11">
        <v>75</v>
      </c>
      <c r="F13" s="11">
        <v>75</v>
      </c>
      <c r="G13" s="11">
        <v>95</v>
      </c>
      <c r="H13" s="11">
        <v>95</v>
      </c>
      <c r="I13" s="11">
        <v>95</v>
      </c>
      <c r="J13" s="11">
        <v>95</v>
      </c>
      <c r="K13" s="9" t="s">
        <v>54</v>
      </c>
      <c r="L13" s="12" t="s">
        <v>166</v>
      </c>
    </row>
    <row r="14" spans="1:15" ht="67.5" x14ac:dyDescent="0.2">
      <c r="A14" s="12" t="s">
        <v>89</v>
      </c>
      <c r="B14" s="10" t="s">
        <v>15</v>
      </c>
      <c r="C14" s="7" t="s">
        <v>112</v>
      </c>
      <c r="D14" s="11" t="s">
        <v>11</v>
      </c>
      <c r="E14" s="11">
        <v>100</v>
      </c>
      <c r="F14" s="11">
        <v>100</v>
      </c>
      <c r="G14" s="11">
        <v>100</v>
      </c>
      <c r="H14" s="11">
        <v>100</v>
      </c>
      <c r="I14" s="11">
        <v>100</v>
      </c>
      <c r="J14" s="11">
        <v>100</v>
      </c>
      <c r="K14" s="9" t="s">
        <v>57</v>
      </c>
      <c r="L14" s="12" t="s">
        <v>84</v>
      </c>
    </row>
    <row r="15" spans="1:15" ht="33.75" x14ac:dyDescent="0.2">
      <c r="A15" s="12" t="s">
        <v>90</v>
      </c>
      <c r="B15" s="10" t="s">
        <v>16</v>
      </c>
      <c r="C15" s="7" t="s">
        <v>111</v>
      </c>
      <c r="D15" s="11" t="s">
        <v>11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9" t="s">
        <v>57</v>
      </c>
      <c r="L15" s="12" t="s">
        <v>84</v>
      </c>
    </row>
    <row r="16" spans="1:15" ht="88.5" customHeight="1" x14ac:dyDescent="0.2">
      <c r="A16" s="12" t="s">
        <v>91</v>
      </c>
      <c r="B16" s="10" t="s">
        <v>119</v>
      </c>
      <c r="C16" s="9" t="s">
        <v>77</v>
      </c>
      <c r="D16" s="11" t="s">
        <v>11</v>
      </c>
      <c r="E16" s="11">
        <v>100</v>
      </c>
      <c r="F16" s="11">
        <v>100</v>
      </c>
      <c r="G16" s="11">
        <v>100</v>
      </c>
      <c r="H16" s="11">
        <v>100</v>
      </c>
      <c r="I16" s="11">
        <v>100</v>
      </c>
      <c r="J16" s="11">
        <v>100</v>
      </c>
      <c r="K16" s="9" t="s">
        <v>54</v>
      </c>
      <c r="L16" s="12" t="s">
        <v>85</v>
      </c>
    </row>
    <row r="17" spans="1:12" ht="67.5" x14ac:dyDescent="0.2">
      <c r="A17" s="12" t="s">
        <v>92</v>
      </c>
      <c r="B17" s="13" t="s">
        <v>17</v>
      </c>
      <c r="C17" s="9" t="s">
        <v>77</v>
      </c>
      <c r="D17" s="11" t="s">
        <v>11</v>
      </c>
      <c r="E17" s="11">
        <v>98</v>
      </c>
      <c r="F17" s="11">
        <v>98</v>
      </c>
      <c r="G17" s="11">
        <v>98</v>
      </c>
      <c r="H17" s="11">
        <v>98</v>
      </c>
      <c r="I17" s="11">
        <v>98</v>
      </c>
      <c r="J17" s="11">
        <v>98</v>
      </c>
      <c r="K17" s="9" t="s">
        <v>54</v>
      </c>
      <c r="L17" s="12" t="s">
        <v>85</v>
      </c>
    </row>
    <row r="18" spans="1:12" ht="101.25" x14ac:dyDescent="0.2">
      <c r="A18" s="12" t="s">
        <v>93</v>
      </c>
      <c r="B18" s="13" t="s">
        <v>18</v>
      </c>
      <c r="C18" s="9" t="s">
        <v>76</v>
      </c>
      <c r="D18" s="11" t="s">
        <v>11</v>
      </c>
      <c r="E18" s="11">
        <v>95.5</v>
      </c>
      <c r="F18" s="11">
        <v>95.6</v>
      </c>
      <c r="G18" s="11">
        <v>95.7</v>
      </c>
      <c r="H18" s="11">
        <v>95.8</v>
      </c>
      <c r="I18" s="11">
        <v>96</v>
      </c>
      <c r="J18" s="11">
        <v>96.2</v>
      </c>
      <c r="K18" s="9" t="s">
        <v>54</v>
      </c>
      <c r="L18" s="12" t="s">
        <v>85</v>
      </c>
    </row>
    <row r="19" spans="1:12" ht="66" customHeight="1" x14ac:dyDescent="0.2">
      <c r="A19" s="12" t="s">
        <v>94</v>
      </c>
      <c r="B19" s="13" t="s">
        <v>72</v>
      </c>
      <c r="C19" s="7" t="s">
        <v>112</v>
      </c>
      <c r="D19" s="11" t="s">
        <v>11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9" t="s">
        <v>54</v>
      </c>
      <c r="L19" s="12" t="s">
        <v>85</v>
      </c>
    </row>
    <row r="20" spans="1:12" ht="67.5" x14ac:dyDescent="0.2">
      <c r="A20" s="12" t="s">
        <v>95</v>
      </c>
      <c r="B20" s="13" t="s">
        <v>127</v>
      </c>
      <c r="C20" s="9" t="s">
        <v>74</v>
      </c>
      <c r="D20" s="9" t="s">
        <v>79</v>
      </c>
      <c r="E20" s="9">
        <v>3</v>
      </c>
      <c r="F20" s="9">
        <v>4</v>
      </c>
      <c r="G20" s="9">
        <v>4</v>
      </c>
      <c r="H20" s="9" t="s">
        <v>75</v>
      </c>
      <c r="I20" s="9" t="s">
        <v>75</v>
      </c>
      <c r="J20" s="9" t="s">
        <v>75</v>
      </c>
      <c r="K20" s="9" t="s">
        <v>55</v>
      </c>
      <c r="L20" s="12" t="s">
        <v>165</v>
      </c>
    </row>
    <row r="21" spans="1:12" ht="112.5" x14ac:dyDescent="0.2">
      <c r="A21" s="12" t="s">
        <v>120</v>
      </c>
      <c r="B21" s="13" t="s">
        <v>121</v>
      </c>
      <c r="C21" s="9" t="s">
        <v>122</v>
      </c>
      <c r="D21" s="11" t="s">
        <v>11</v>
      </c>
      <c r="E21" s="9" t="s">
        <v>75</v>
      </c>
      <c r="F21" s="9" t="s">
        <v>75</v>
      </c>
      <c r="G21" s="9">
        <v>90</v>
      </c>
      <c r="H21" s="9">
        <v>92</v>
      </c>
      <c r="I21" s="9">
        <v>94</v>
      </c>
      <c r="J21" s="9">
        <v>96</v>
      </c>
      <c r="K21" s="9" t="s">
        <v>124</v>
      </c>
      <c r="L21" s="12" t="s">
        <v>123</v>
      </c>
    </row>
  </sheetData>
  <mergeCells count="12">
    <mergeCell ref="J1:L1"/>
    <mergeCell ref="B11:L11"/>
    <mergeCell ref="B8:L8"/>
    <mergeCell ref="A3:L3"/>
    <mergeCell ref="A5:A6"/>
    <mergeCell ref="B5:B6"/>
    <mergeCell ref="C5:C6"/>
    <mergeCell ref="D5:D6"/>
    <mergeCell ref="E5:E6"/>
    <mergeCell ref="F5:J5"/>
    <mergeCell ref="K5:K6"/>
    <mergeCell ref="L5:L6"/>
  </mergeCells>
  <phoneticPr fontId="3" type="noConversion"/>
  <pageMargins left="0.35433070866141736" right="0.19685039370078738" top="0.39370078740157477" bottom="0.39370078740157477" header="0.51181102362204722" footer="0.51181102362204722"/>
  <pageSetup paperSize="9" scale="91" firstPageNumber="2147483647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FD166"/>
  <sheetViews>
    <sheetView zoomScale="130" zoomScaleNormal="130" workbookViewId="0">
      <selection activeCell="K119" sqref="K119:O120"/>
    </sheetView>
  </sheetViews>
  <sheetFormatPr defaultColWidth="9.140625" defaultRowHeight="11.25" x14ac:dyDescent="0.2"/>
  <cols>
    <col min="1" max="1" width="5.85546875" style="40" customWidth="1"/>
    <col min="2" max="2" width="44.7109375" style="39" customWidth="1"/>
    <col min="3" max="3" width="9.85546875" style="40" customWidth="1"/>
    <col min="4" max="4" width="15.85546875" style="40" customWidth="1"/>
    <col min="5" max="5" width="9.42578125" style="40" customWidth="1"/>
    <col min="6" max="6" width="11.140625" style="38" customWidth="1"/>
    <col min="7" max="7" width="8.28515625" style="40" bestFit="1" customWidth="1"/>
    <col min="8" max="11" width="5.28515625" style="40" bestFit="1" customWidth="1"/>
    <col min="12" max="12" width="9.42578125" style="40" customWidth="1"/>
    <col min="13" max="13" width="9.7109375" style="40" customWidth="1"/>
    <col min="14" max="14" width="8.7109375" style="40" customWidth="1"/>
    <col min="15" max="15" width="10.7109375" style="40" customWidth="1"/>
    <col min="16" max="16384" width="9.140625" style="40"/>
  </cols>
  <sheetData>
    <row r="1" spans="1:15" s="42" customFormat="1" ht="21.75" customHeight="1" x14ac:dyDescent="0.2">
      <c r="B1" s="45"/>
      <c r="F1" s="43"/>
      <c r="K1" s="127" t="s">
        <v>175</v>
      </c>
      <c r="L1" s="128"/>
      <c r="M1" s="128"/>
      <c r="N1" s="128"/>
      <c r="O1" s="128"/>
    </row>
    <row r="2" spans="1:15" ht="62.25" customHeight="1" x14ac:dyDescent="0.2">
      <c r="E2" s="42"/>
      <c r="F2" s="43"/>
      <c r="G2" s="42"/>
      <c r="K2" s="128"/>
      <c r="L2" s="128"/>
      <c r="M2" s="128"/>
      <c r="N2" s="128"/>
      <c r="O2" s="128"/>
    </row>
    <row r="3" spans="1:15" ht="23.25" customHeight="1" x14ac:dyDescent="0.2">
      <c r="A3" s="136" t="s">
        <v>130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5" ht="67.5" x14ac:dyDescent="0.2">
      <c r="A4" s="67" t="s">
        <v>42</v>
      </c>
      <c r="B4" s="67" t="s">
        <v>131</v>
      </c>
      <c r="C4" s="62" t="s">
        <v>132</v>
      </c>
      <c r="D4" s="62" t="s">
        <v>45</v>
      </c>
      <c r="E4" s="67" t="s">
        <v>133</v>
      </c>
      <c r="F4" s="126" t="s">
        <v>99</v>
      </c>
      <c r="G4" s="131"/>
      <c r="H4" s="131"/>
      <c r="I4" s="131"/>
      <c r="J4" s="131"/>
      <c r="K4" s="131"/>
      <c r="L4" s="131"/>
      <c r="M4" s="131"/>
      <c r="N4" s="132"/>
      <c r="O4" s="62" t="s">
        <v>46</v>
      </c>
    </row>
    <row r="5" spans="1:15" ht="11.25" customHeight="1" x14ac:dyDescent="0.2">
      <c r="A5" s="64"/>
      <c r="B5" s="24"/>
      <c r="C5" s="64"/>
      <c r="D5" s="24"/>
      <c r="E5" s="64"/>
      <c r="F5" s="31" t="s">
        <v>134</v>
      </c>
      <c r="G5" s="125" t="s">
        <v>135</v>
      </c>
      <c r="H5" s="98"/>
      <c r="I5" s="98"/>
      <c r="J5" s="98"/>
      <c r="K5" s="99"/>
      <c r="L5" s="22" t="s">
        <v>136</v>
      </c>
      <c r="M5" s="22" t="s">
        <v>137</v>
      </c>
      <c r="N5" s="22" t="s">
        <v>138</v>
      </c>
      <c r="O5" s="24"/>
    </row>
    <row r="6" spans="1:15" x14ac:dyDescent="0.2">
      <c r="A6" s="71">
        <v>1</v>
      </c>
      <c r="B6" s="71">
        <v>2</v>
      </c>
      <c r="C6" s="22">
        <v>3</v>
      </c>
      <c r="D6" s="22">
        <v>4</v>
      </c>
      <c r="E6" s="71">
        <v>5</v>
      </c>
      <c r="F6" s="32">
        <v>6</v>
      </c>
      <c r="G6" s="126">
        <v>7</v>
      </c>
      <c r="H6" s="98"/>
      <c r="I6" s="98"/>
      <c r="J6" s="98"/>
      <c r="K6" s="99"/>
      <c r="L6" s="71">
        <v>8</v>
      </c>
      <c r="M6" s="71">
        <v>9</v>
      </c>
      <c r="N6" s="71">
        <v>10</v>
      </c>
      <c r="O6" s="22">
        <v>11</v>
      </c>
    </row>
    <row r="7" spans="1:15" ht="11.25" customHeight="1" x14ac:dyDescent="0.2">
      <c r="A7" s="103" t="s">
        <v>49</v>
      </c>
      <c r="B7" s="103" t="s">
        <v>139</v>
      </c>
      <c r="C7" s="67" t="s">
        <v>70</v>
      </c>
      <c r="D7" s="71" t="s">
        <v>4</v>
      </c>
      <c r="E7" s="25">
        <f>SUM(F7:M7)</f>
        <v>0</v>
      </c>
      <c r="F7" s="33">
        <f t="shared" ref="F7:G7" si="0">SUM(F8:F9)</f>
        <v>0</v>
      </c>
      <c r="G7" s="123">
        <f t="shared" si="0"/>
        <v>0</v>
      </c>
      <c r="H7" s="98"/>
      <c r="I7" s="98"/>
      <c r="J7" s="98"/>
      <c r="K7" s="99"/>
      <c r="L7" s="25">
        <f t="shared" ref="L7:N7" si="1">SUM(L8:L9)</f>
        <v>0</v>
      </c>
      <c r="M7" s="25">
        <f t="shared" si="1"/>
        <v>0</v>
      </c>
      <c r="N7" s="25">
        <f t="shared" si="1"/>
        <v>0</v>
      </c>
      <c r="O7" s="67"/>
    </row>
    <row r="8" spans="1:15" ht="22.5" x14ac:dyDescent="0.2">
      <c r="A8" s="101"/>
      <c r="B8" s="95"/>
      <c r="C8" s="63"/>
      <c r="D8" s="71" t="s">
        <v>1</v>
      </c>
      <c r="E8" s="25">
        <f>SUM(F8:M8)</f>
        <v>0</v>
      </c>
      <c r="F8" s="33">
        <f>SUM(F11)</f>
        <v>0</v>
      </c>
      <c r="G8" s="123">
        <f t="shared" ref="G8:G9" si="2">SUM(G11)</f>
        <v>0</v>
      </c>
      <c r="H8" s="98"/>
      <c r="I8" s="98"/>
      <c r="J8" s="98"/>
      <c r="K8" s="99"/>
      <c r="L8" s="25">
        <f t="shared" ref="L8:N9" si="3">SUM(L11)</f>
        <v>0</v>
      </c>
      <c r="M8" s="25">
        <f t="shared" si="3"/>
        <v>0</v>
      </c>
      <c r="N8" s="25">
        <f t="shared" si="3"/>
        <v>0</v>
      </c>
      <c r="O8" s="63"/>
    </row>
    <row r="9" spans="1:15" ht="22.5" x14ac:dyDescent="0.2">
      <c r="A9" s="102"/>
      <c r="B9" s="96"/>
      <c r="C9" s="64"/>
      <c r="D9" s="71" t="s">
        <v>20</v>
      </c>
      <c r="E9" s="25">
        <f>SUM(F9:M9)</f>
        <v>0</v>
      </c>
      <c r="F9" s="33">
        <f>SUM(F12)</f>
        <v>0</v>
      </c>
      <c r="G9" s="123">
        <f t="shared" si="2"/>
        <v>0</v>
      </c>
      <c r="H9" s="98"/>
      <c r="I9" s="98"/>
      <c r="J9" s="98"/>
      <c r="K9" s="99"/>
      <c r="L9" s="25">
        <f t="shared" si="3"/>
        <v>0</v>
      </c>
      <c r="M9" s="25">
        <f t="shared" si="3"/>
        <v>0</v>
      </c>
      <c r="N9" s="25">
        <f t="shared" si="3"/>
        <v>0</v>
      </c>
      <c r="O9" s="64"/>
    </row>
    <row r="10" spans="1:15" ht="11.25" customHeight="1" x14ac:dyDescent="0.2">
      <c r="A10" s="103" t="s">
        <v>19</v>
      </c>
      <c r="B10" s="104" t="s">
        <v>71</v>
      </c>
      <c r="C10" s="67" t="s">
        <v>70</v>
      </c>
      <c r="D10" s="71" t="s">
        <v>4</v>
      </c>
      <c r="E10" s="25">
        <f>SUM(F10:M10)</f>
        <v>0</v>
      </c>
      <c r="F10" s="33">
        <f>SUM(F11:F12)</f>
        <v>0</v>
      </c>
      <c r="G10" s="123">
        <f t="shared" ref="G10" si="4">SUM(G11:G12)</f>
        <v>0</v>
      </c>
      <c r="H10" s="98"/>
      <c r="I10" s="98"/>
      <c r="J10" s="98"/>
      <c r="K10" s="99"/>
      <c r="L10" s="25">
        <f t="shared" ref="L10:N10" si="5">SUM(L11:L12)</f>
        <v>0</v>
      </c>
      <c r="M10" s="25">
        <f t="shared" si="5"/>
        <v>0</v>
      </c>
      <c r="N10" s="25">
        <f t="shared" si="5"/>
        <v>0</v>
      </c>
      <c r="O10" s="103" t="s">
        <v>140</v>
      </c>
    </row>
    <row r="11" spans="1:15" ht="22.5" x14ac:dyDescent="0.2">
      <c r="A11" s="101"/>
      <c r="B11" s="105"/>
      <c r="C11" s="63"/>
      <c r="D11" s="71" t="s">
        <v>1</v>
      </c>
      <c r="E11" s="25">
        <v>0</v>
      </c>
      <c r="F11" s="33">
        <v>0</v>
      </c>
      <c r="G11" s="123">
        <v>0</v>
      </c>
      <c r="H11" s="98"/>
      <c r="I11" s="98"/>
      <c r="J11" s="98"/>
      <c r="K11" s="99"/>
      <c r="L11" s="25">
        <v>0</v>
      </c>
      <c r="M11" s="25">
        <v>0</v>
      </c>
      <c r="N11" s="25">
        <v>0</v>
      </c>
      <c r="O11" s="109"/>
    </row>
    <row r="12" spans="1:15" ht="22.5" x14ac:dyDescent="0.2">
      <c r="A12" s="101"/>
      <c r="B12" s="106"/>
      <c r="C12" s="64"/>
      <c r="D12" s="71" t="s">
        <v>20</v>
      </c>
      <c r="E12" s="25">
        <f>SUM(F12:M12)</f>
        <v>0</v>
      </c>
      <c r="F12" s="33">
        <v>0</v>
      </c>
      <c r="G12" s="123">
        <v>0</v>
      </c>
      <c r="H12" s="98"/>
      <c r="I12" s="98"/>
      <c r="J12" s="98"/>
      <c r="K12" s="99"/>
      <c r="L12" s="25">
        <v>0</v>
      </c>
      <c r="M12" s="25">
        <v>0</v>
      </c>
      <c r="N12" s="25">
        <v>0</v>
      </c>
      <c r="O12" s="110"/>
    </row>
    <row r="13" spans="1:15" ht="11.25" customHeight="1" x14ac:dyDescent="0.2">
      <c r="A13" s="101"/>
      <c r="B13" s="94" t="s">
        <v>141</v>
      </c>
      <c r="C13" s="62" t="s">
        <v>73</v>
      </c>
      <c r="D13" s="62" t="s">
        <v>73</v>
      </c>
      <c r="E13" s="111" t="s">
        <v>0</v>
      </c>
      <c r="F13" s="134" t="s">
        <v>2</v>
      </c>
      <c r="G13" s="113" t="s">
        <v>168</v>
      </c>
      <c r="H13" s="115" t="s">
        <v>169</v>
      </c>
      <c r="I13" s="116"/>
      <c r="J13" s="116"/>
      <c r="K13" s="117"/>
      <c r="L13" s="47" t="s">
        <v>67</v>
      </c>
      <c r="M13" s="26" t="s">
        <v>68</v>
      </c>
      <c r="N13" s="26" t="s">
        <v>69</v>
      </c>
      <c r="O13" s="62" t="s">
        <v>73</v>
      </c>
    </row>
    <row r="14" spans="1:15" ht="24.75" x14ac:dyDescent="0.2">
      <c r="A14" s="101"/>
      <c r="B14" s="101"/>
      <c r="C14" s="63"/>
      <c r="D14" s="63"/>
      <c r="E14" s="112"/>
      <c r="F14" s="135"/>
      <c r="G14" s="114"/>
      <c r="H14" s="74" t="s">
        <v>170</v>
      </c>
      <c r="I14" s="74" t="s">
        <v>171</v>
      </c>
      <c r="J14" s="74" t="s">
        <v>118</v>
      </c>
      <c r="K14" s="74" t="s">
        <v>172</v>
      </c>
      <c r="L14" s="48"/>
      <c r="M14" s="27"/>
      <c r="N14" s="27"/>
      <c r="O14" s="63"/>
    </row>
    <row r="15" spans="1:15" x14ac:dyDescent="0.2">
      <c r="A15" s="102"/>
      <c r="B15" s="102"/>
      <c r="C15" s="64"/>
      <c r="D15" s="64"/>
      <c r="E15" s="34">
        <v>5</v>
      </c>
      <c r="F15" s="34">
        <v>1</v>
      </c>
      <c r="G15" s="73">
        <v>1</v>
      </c>
      <c r="H15" s="73" t="s">
        <v>142</v>
      </c>
      <c r="I15" s="73" t="s">
        <v>142</v>
      </c>
      <c r="J15" s="73" t="s">
        <v>142</v>
      </c>
      <c r="K15" s="49">
        <v>1</v>
      </c>
      <c r="L15" s="28">
        <v>1</v>
      </c>
      <c r="M15" s="28">
        <v>1</v>
      </c>
      <c r="N15" s="28">
        <v>1</v>
      </c>
      <c r="O15" s="64"/>
    </row>
    <row r="16" spans="1:15" ht="11.25" customHeight="1" x14ac:dyDescent="0.2">
      <c r="A16" s="103" t="s">
        <v>50</v>
      </c>
      <c r="B16" s="103" t="s">
        <v>143</v>
      </c>
      <c r="C16" s="67" t="s">
        <v>70</v>
      </c>
      <c r="D16" s="71" t="s">
        <v>4</v>
      </c>
      <c r="E16" s="25">
        <f t="shared" ref="E16:E21" si="6">SUM(F16:M16)</f>
        <v>2637</v>
      </c>
      <c r="F16" s="33">
        <f t="shared" ref="F16:G16" si="7">SUM(F17:F18)</f>
        <v>0</v>
      </c>
      <c r="G16" s="123">
        <f t="shared" si="7"/>
        <v>845</v>
      </c>
      <c r="H16" s="98"/>
      <c r="I16" s="98"/>
      <c r="J16" s="98"/>
      <c r="K16" s="99"/>
      <c r="L16" s="25">
        <f t="shared" ref="L16:N16" si="8">SUM(L17:L18)</f>
        <v>878</v>
      </c>
      <c r="M16" s="25">
        <f t="shared" si="8"/>
        <v>914</v>
      </c>
      <c r="N16" s="25">
        <f t="shared" si="8"/>
        <v>0</v>
      </c>
      <c r="O16" s="67"/>
    </row>
    <row r="17" spans="1:15" ht="22.5" x14ac:dyDescent="0.2">
      <c r="A17" s="101"/>
      <c r="B17" s="95"/>
      <c r="C17" s="63"/>
      <c r="D17" s="71" t="s">
        <v>1</v>
      </c>
      <c r="E17" s="25">
        <f>E20</f>
        <v>0</v>
      </c>
      <c r="F17" s="33">
        <v>0</v>
      </c>
      <c r="G17" s="123">
        <f>G20</f>
        <v>0</v>
      </c>
      <c r="H17" s="98"/>
      <c r="I17" s="98"/>
      <c r="J17" s="98"/>
      <c r="K17" s="99"/>
      <c r="L17" s="25">
        <f>L20</f>
        <v>0</v>
      </c>
      <c r="M17" s="25">
        <f t="shared" ref="M17:N18" si="9">M20</f>
        <v>0</v>
      </c>
      <c r="N17" s="25">
        <f t="shared" si="9"/>
        <v>0</v>
      </c>
      <c r="O17" s="63"/>
    </row>
    <row r="18" spans="1:15" ht="22.5" x14ac:dyDescent="0.2">
      <c r="A18" s="102"/>
      <c r="B18" s="96"/>
      <c r="C18" s="64"/>
      <c r="D18" s="71" t="s">
        <v>20</v>
      </c>
      <c r="E18" s="25">
        <f>E21</f>
        <v>2637</v>
      </c>
      <c r="F18" s="33">
        <f>F21</f>
        <v>0</v>
      </c>
      <c r="G18" s="123">
        <f>G21</f>
        <v>845</v>
      </c>
      <c r="H18" s="98"/>
      <c r="I18" s="98"/>
      <c r="J18" s="98"/>
      <c r="K18" s="99"/>
      <c r="L18" s="25">
        <f>L21</f>
        <v>878</v>
      </c>
      <c r="M18" s="25">
        <f t="shared" si="9"/>
        <v>914</v>
      </c>
      <c r="N18" s="25">
        <f t="shared" si="9"/>
        <v>0</v>
      </c>
      <c r="O18" s="64"/>
    </row>
    <row r="19" spans="1:15" ht="11.25" customHeight="1" x14ac:dyDescent="0.2">
      <c r="A19" s="103" t="s">
        <v>22</v>
      </c>
      <c r="B19" s="104" t="s">
        <v>173</v>
      </c>
      <c r="C19" s="67" t="s">
        <v>70</v>
      </c>
      <c r="D19" s="71" t="s">
        <v>4</v>
      </c>
      <c r="E19" s="25">
        <f t="shared" si="6"/>
        <v>2637</v>
      </c>
      <c r="F19" s="33">
        <f>SUM(F20:F21)</f>
        <v>0</v>
      </c>
      <c r="G19" s="123">
        <f>SUM(G20:G21)</f>
        <v>845</v>
      </c>
      <c r="H19" s="98"/>
      <c r="I19" s="98"/>
      <c r="J19" s="98"/>
      <c r="K19" s="99"/>
      <c r="L19" s="25">
        <f>SUM(L20:L21)</f>
        <v>878</v>
      </c>
      <c r="M19" s="25">
        <f>SUM(M20:M21)</f>
        <v>914</v>
      </c>
      <c r="N19" s="25">
        <f>SUM(N20:N21)</f>
        <v>0</v>
      </c>
      <c r="O19" s="103" t="s">
        <v>140</v>
      </c>
    </row>
    <row r="20" spans="1:15" ht="22.5" x14ac:dyDescent="0.2">
      <c r="A20" s="101"/>
      <c r="B20" s="105"/>
      <c r="C20" s="63"/>
      <c r="D20" s="71" t="s">
        <v>1</v>
      </c>
      <c r="E20" s="25">
        <f t="shared" si="6"/>
        <v>0</v>
      </c>
      <c r="F20" s="33">
        <v>0</v>
      </c>
      <c r="G20" s="123">
        <v>0</v>
      </c>
      <c r="H20" s="98"/>
      <c r="I20" s="98"/>
      <c r="J20" s="98"/>
      <c r="K20" s="99"/>
      <c r="L20" s="25">
        <v>0</v>
      </c>
      <c r="M20" s="25">
        <v>0</v>
      </c>
      <c r="N20" s="25">
        <v>0</v>
      </c>
      <c r="O20" s="109"/>
    </row>
    <row r="21" spans="1:15" ht="22.5" x14ac:dyDescent="0.2">
      <c r="A21" s="101"/>
      <c r="B21" s="106"/>
      <c r="C21" s="64"/>
      <c r="D21" s="71" t="s">
        <v>20</v>
      </c>
      <c r="E21" s="25">
        <f t="shared" si="6"/>
        <v>2637</v>
      </c>
      <c r="F21" s="33">
        <v>0</v>
      </c>
      <c r="G21" s="123">
        <v>845</v>
      </c>
      <c r="H21" s="98"/>
      <c r="I21" s="98"/>
      <c r="J21" s="98"/>
      <c r="K21" s="99"/>
      <c r="L21" s="25">
        <v>878</v>
      </c>
      <c r="M21" s="25">
        <v>914</v>
      </c>
      <c r="N21" s="25">
        <v>0</v>
      </c>
      <c r="O21" s="110"/>
    </row>
    <row r="22" spans="1:15" ht="11.25" customHeight="1" x14ac:dyDescent="0.2">
      <c r="A22" s="101"/>
      <c r="B22" s="108" t="s">
        <v>144</v>
      </c>
      <c r="C22" s="62" t="s">
        <v>73</v>
      </c>
      <c r="D22" s="62" t="s">
        <v>73</v>
      </c>
      <c r="E22" s="111" t="s">
        <v>0</v>
      </c>
      <c r="F22" s="111" t="s">
        <v>2</v>
      </c>
      <c r="G22" s="113" t="s">
        <v>168</v>
      </c>
      <c r="H22" s="115" t="s">
        <v>169</v>
      </c>
      <c r="I22" s="116"/>
      <c r="J22" s="116"/>
      <c r="K22" s="117"/>
      <c r="L22" s="26" t="s">
        <v>67</v>
      </c>
      <c r="M22" s="26" t="s">
        <v>68</v>
      </c>
      <c r="N22" s="26" t="s">
        <v>69</v>
      </c>
      <c r="O22" s="62" t="s">
        <v>73</v>
      </c>
    </row>
    <row r="23" spans="1:15" ht="24.75" x14ac:dyDescent="0.2">
      <c r="A23" s="101"/>
      <c r="B23" s="105"/>
      <c r="C23" s="63"/>
      <c r="D23" s="63"/>
      <c r="E23" s="112"/>
      <c r="F23" s="112"/>
      <c r="G23" s="114"/>
      <c r="H23" s="74" t="s">
        <v>170</v>
      </c>
      <c r="I23" s="74" t="s">
        <v>171</v>
      </c>
      <c r="J23" s="74" t="s">
        <v>118</v>
      </c>
      <c r="K23" s="74" t="s">
        <v>172</v>
      </c>
      <c r="L23" s="27"/>
      <c r="M23" s="27"/>
      <c r="N23" s="27"/>
      <c r="O23" s="63"/>
    </row>
    <row r="24" spans="1:15" ht="33" customHeight="1" x14ac:dyDescent="0.2">
      <c r="A24" s="102"/>
      <c r="B24" s="106"/>
      <c r="C24" s="64"/>
      <c r="D24" s="64"/>
      <c r="E24" s="34">
        <v>1</v>
      </c>
      <c r="F24" s="35" t="s">
        <v>75</v>
      </c>
      <c r="G24" s="28">
        <v>1</v>
      </c>
      <c r="H24" s="49">
        <v>1</v>
      </c>
      <c r="I24" s="49">
        <v>1</v>
      </c>
      <c r="J24" s="49">
        <v>1</v>
      </c>
      <c r="K24" s="49">
        <v>1</v>
      </c>
      <c r="L24" s="28">
        <v>1</v>
      </c>
      <c r="M24" s="28">
        <v>1</v>
      </c>
      <c r="N24" s="28">
        <v>1</v>
      </c>
      <c r="O24" s="64"/>
    </row>
    <row r="25" spans="1:15" x14ac:dyDescent="0.2">
      <c r="A25" s="94"/>
      <c r="B25" s="94" t="s">
        <v>145</v>
      </c>
      <c r="C25" s="62"/>
      <c r="D25" s="22" t="s">
        <v>52</v>
      </c>
      <c r="E25" s="25">
        <f t="shared" ref="E25:G25" si="10">SUM(E26:E29)</f>
        <v>2637</v>
      </c>
      <c r="F25" s="36">
        <f>SUM(F26:F29)</f>
        <v>0</v>
      </c>
      <c r="G25" s="133">
        <f t="shared" si="10"/>
        <v>845</v>
      </c>
      <c r="H25" s="98"/>
      <c r="I25" s="98"/>
      <c r="J25" s="98"/>
      <c r="K25" s="99"/>
      <c r="L25" s="21">
        <f t="shared" ref="L25:N25" si="11">SUM(L26:L29)</f>
        <v>878</v>
      </c>
      <c r="M25" s="21">
        <f t="shared" si="11"/>
        <v>914</v>
      </c>
      <c r="N25" s="21">
        <f t="shared" si="11"/>
        <v>0</v>
      </c>
      <c r="O25" s="62"/>
    </row>
    <row r="26" spans="1:15" ht="22.5" x14ac:dyDescent="0.2">
      <c r="A26" s="101"/>
      <c r="B26" s="95"/>
      <c r="C26" s="23"/>
      <c r="D26" s="22" t="s">
        <v>20</v>
      </c>
      <c r="E26" s="21">
        <f>E9+E18</f>
        <v>2637</v>
      </c>
      <c r="F26" s="36">
        <f>F9+F18</f>
        <v>0</v>
      </c>
      <c r="G26" s="133">
        <f>G9+G18</f>
        <v>845</v>
      </c>
      <c r="H26" s="98"/>
      <c r="I26" s="98"/>
      <c r="J26" s="98"/>
      <c r="K26" s="99"/>
      <c r="L26" s="21">
        <f>L9+L18</f>
        <v>878</v>
      </c>
      <c r="M26" s="21">
        <f>M9+M18</f>
        <v>914</v>
      </c>
      <c r="N26" s="21">
        <f>N9+N18</f>
        <v>0</v>
      </c>
      <c r="O26" s="23"/>
    </row>
    <row r="27" spans="1:15" ht="22.5" x14ac:dyDescent="0.2">
      <c r="A27" s="101"/>
      <c r="B27" s="95"/>
      <c r="C27" s="23"/>
      <c r="D27" s="22" t="s">
        <v>1</v>
      </c>
      <c r="E27" s="21">
        <f>E17+E8</f>
        <v>0</v>
      </c>
      <c r="F27" s="36">
        <f>F8+F17</f>
        <v>0</v>
      </c>
      <c r="G27" s="133">
        <f>G17+G8</f>
        <v>0</v>
      </c>
      <c r="H27" s="98"/>
      <c r="I27" s="98"/>
      <c r="J27" s="98"/>
      <c r="K27" s="99"/>
      <c r="L27" s="21">
        <f>L17+L8</f>
        <v>0</v>
      </c>
      <c r="M27" s="21">
        <f>M17+M8</f>
        <v>0</v>
      </c>
      <c r="N27" s="21">
        <f>N17+N8</f>
        <v>0</v>
      </c>
      <c r="O27" s="23"/>
    </row>
    <row r="28" spans="1:15" ht="33.75" x14ac:dyDescent="0.2">
      <c r="A28" s="101"/>
      <c r="B28" s="95"/>
      <c r="C28" s="23"/>
      <c r="D28" s="22" t="s">
        <v>41</v>
      </c>
      <c r="E28" s="25">
        <f>SUM(F28:M28)</f>
        <v>0</v>
      </c>
      <c r="F28" s="31">
        <v>0</v>
      </c>
      <c r="G28" s="125">
        <v>0</v>
      </c>
      <c r="H28" s="98"/>
      <c r="I28" s="98"/>
      <c r="J28" s="98"/>
      <c r="K28" s="99"/>
      <c r="L28" s="22">
        <v>0</v>
      </c>
      <c r="M28" s="22">
        <v>0</v>
      </c>
      <c r="N28" s="22">
        <v>0</v>
      </c>
      <c r="O28" s="23"/>
    </row>
    <row r="29" spans="1:15" ht="22.5" x14ac:dyDescent="0.2">
      <c r="A29" s="102"/>
      <c r="B29" s="96"/>
      <c r="C29" s="24"/>
      <c r="D29" s="22" t="s">
        <v>27</v>
      </c>
      <c r="E29" s="25">
        <f>SUM(F29:M29)</f>
        <v>0</v>
      </c>
      <c r="F29" s="31">
        <v>0</v>
      </c>
      <c r="G29" s="125">
        <v>0</v>
      </c>
      <c r="H29" s="98"/>
      <c r="I29" s="98"/>
      <c r="J29" s="98"/>
      <c r="K29" s="99"/>
      <c r="L29" s="22">
        <v>0</v>
      </c>
      <c r="M29" s="22">
        <v>0</v>
      </c>
      <c r="N29" s="22">
        <v>0</v>
      </c>
      <c r="O29" s="24"/>
    </row>
    <row r="30" spans="1:15" s="72" customFormat="1" x14ac:dyDescent="0.2">
      <c r="A30" s="45"/>
      <c r="B30" s="75"/>
      <c r="C30" s="45"/>
      <c r="D30" s="45"/>
      <c r="E30" s="77"/>
      <c r="F30" s="76"/>
      <c r="G30" s="45"/>
      <c r="H30" s="75"/>
      <c r="I30" s="75"/>
      <c r="J30" s="75"/>
      <c r="K30" s="78"/>
      <c r="L30" s="79"/>
      <c r="M30" s="79"/>
      <c r="N30" s="79"/>
      <c r="O30" s="45"/>
    </row>
    <row r="31" spans="1:15" ht="85.5" customHeight="1" x14ac:dyDescent="0.2">
      <c r="A31" s="42"/>
      <c r="B31" s="45"/>
      <c r="C31" s="42"/>
      <c r="D31" s="42"/>
      <c r="E31" s="42"/>
      <c r="F31" s="43"/>
      <c r="G31" s="42"/>
      <c r="H31" s="42"/>
      <c r="I31" s="42"/>
      <c r="J31" s="42"/>
      <c r="K31" s="127" t="s">
        <v>176</v>
      </c>
      <c r="L31" s="127"/>
      <c r="M31" s="127"/>
      <c r="N31" s="127"/>
      <c r="O31" s="127"/>
    </row>
    <row r="32" spans="1:15" ht="33" customHeight="1" x14ac:dyDescent="0.2">
      <c r="A32" s="136" t="s">
        <v>100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1:15" ht="44.25" customHeight="1" x14ac:dyDescent="0.2">
      <c r="A33" s="67" t="s">
        <v>42</v>
      </c>
      <c r="B33" s="67" t="s">
        <v>43</v>
      </c>
      <c r="C33" s="22" t="s">
        <v>44</v>
      </c>
      <c r="D33" s="62" t="s">
        <v>45</v>
      </c>
      <c r="E33" s="71" t="s">
        <v>0</v>
      </c>
      <c r="F33" s="126" t="s">
        <v>99</v>
      </c>
      <c r="G33" s="131"/>
      <c r="H33" s="131"/>
      <c r="I33" s="131"/>
      <c r="J33" s="131"/>
      <c r="K33" s="131"/>
      <c r="L33" s="131"/>
      <c r="M33" s="131"/>
      <c r="N33" s="132"/>
      <c r="O33" s="94" t="s">
        <v>46</v>
      </c>
    </row>
    <row r="34" spans="1:15" ht="18.75" customHeight="1" x14ac:dyDescent="0.2">
      <c r="A34" s="64"/>
      <c r="B34" s="24"/>
      <c r="C34" s="22" t="s">
        <v>47</v>
      </c>
      <c r="D34" s="24"/>
      <c r="E34" s="71" t="s">
        <v>48</v>
      </c>
      <c r="F34" s="31" t="s">
        <v>2</v>
      </c>
      <c r="G34" s="125" t="s">
        <v>3</v>
      </c>
      <c r="H34" s="98"/>
      <c r="I34" s="98"/>
      <c r="J34" s="98"/>
      <c r="K34" s="99"/>
      <c r="L34" s="22" t="s">
        <v>67</v>
      </c>
      <c r="M34" s="22" t="s">
        <v>68</v>
      </c>
      <c r="N34" s="22" t="s">
        <v>69</v>
      </c>
      <c r="O34" s="110"/>
    </row>
    <row r="35" spans="1:15" x14ac:dyDescent="0.2">
      <c r="A35" s="71">
        <v>1</v>
      </c>
      <c r="B35" s="71">
        <v>2</v>
      </c>
      <c r="C35" s="22">
        <v>3</v>
      </c>
      <c r="D35" s="22">
        <v>4</v>
      </c>
      <c r="E35" s="71">
        <v>5</v>
      </c>
      <c r="F35" s="32">
        <v>6</v>
      </c>
      <c r="G35" s="126">
        <v>7</v>
      </c>
      <c r="H35" s="98"/>
      <c r="I35" s="98"/>
      <c r="J35" s="98"/>
      <c r="K35" s="99"/>
      <c r="L35" s="71">
        <v>8</v>
      </c>
      <c r="M35" s="71">
        <v>9</v>
      </c>
      <c r="N35" s="71">
        <v>10</v>
      </c>
      <c r="O35" s="22">
        <v>11</v>
      </c>
    </row>
    <row r="36" spans="1:15" ht="11.25" customHeight="1" x14ac:dyDescent="0.2">
      <c r="A36" s="103" t="s">
        <v>49</v>
      </c>
      <c r="B36" s="145" t="s">
        <v>53</v>
      </c>
      <c r="C36" s="62" t="s">
        <v>70</v>
      </c>
      <c r="D36" s="22" t="s">
        <v>26</v>
      </c>
      <c r="E36" s="25">
        <f>SUM(F36:M36)</f>
        <v>71520.3</v>
      </c>
      <c r="F36" s="33">
        <f>F39+F45+F50+F55+F60</f>
        <v>17082.099999999999</v>
      </c>
      <c r="G36" s="123">
        <f t="shared" ref="G36:G37" si="12">G39+G45+G50+G55+G60</f>
        <v>17954.2</v>
      </c>
      <c r="H36" s="98"/>
      <c r="I36" s="98"/>
      <c r="J36" s="98"/>
      <c r="K36" s="99"/>
      <c r="L36" s="25">
        <f t="shared" ref="L36:N37" si="13">L39+L45+L50+L55+L60</f>
        <v>18242</v>
      </c>
      <c r="M36" s="25">
        <f t="shared" si="13"/>
        <v>18242</v>
      </c>
      <c r="N36" s="25">
        <f t="shared" si="13"/>
        <v>0</v>
      </c>
      <c r="O36" s="62"/>
    </row>
    <row r="37" spans="1:15" ht="22.5" x14ac:dyDescent="0.2">
      <c r="A37" s="101"/>
      <c r="B37" s="139"/>
      <c r="C37" s="23"/>
      <c r="D37" s="22" t="s">
        <v>20</v>
      </c>
      <c r="E37" s="21">
        <f>SUM(F37:M37)</f>
        <v>71520.3</v>
      </c>
      <c r="F37" s="36">
        <f>F40+F46+F51+F56+F61</f>
        <v>17082.099999999999</v>
      </c>
      <c r="G37" s="133">
        <f t="shared" si="12"/>
        <v>17954.2</v>
      </c>
      <c r="H37" s="98"/>
      <c r="I37" s="98"/>
      <c r="J37" s="98"/>
      <c r="K37" s="99"/>
      <c r="L37" s="21">
        <f t="shared" si="13"/>
        <v>18242</v>
      </c>
      <c r="M37" s="21">
        <f t="shared" si="13"/>
        <v>18242</v>
      </c>
      <c r="N37" s="21">
        <f t="shared" si="13"/>
        <v>0</v>
      </c>
      <c r="O37" s="23"/>
    </row>
    <row r="38" spans="1:15" ht="22.5" x14ac:dyDescent="0.2">
      <c r="A38" s="102"/>
      <c r="B38" s="140"/>
      <c r="C38" s="24"/>
      <c r="D38" s="22" t="s">
        <v>27</v>
      </c>
      <c r="E38" s="21">
        <f t="shared" ref="E38:G38" si="14">E41</f>
        <v>0</v>
      </c>
      <c r="F38" s="36">
        <f t="shared" si="14"/>
        <v>0</v>
      </c>
      <c r="G38" s="133">
        <f t="shared" si="14"/>
        <v>0</v>
      </c>
      <c r="H38" s="98"/>
      <c r="I38" s="98"/>
      <c r="J38" s="98"/>
      <c r="K38" s="99"/>
      <c r="L38" s="21">
        <f t="shared" ref="L38:N38" si="15">L41</f>
        <v>0</v>
      </c>
      <c r="M38" s="21">
        <f t="shared" si="15"/>
        <v>0</v>
      </c>
      <c r="N38" s="21">
        <f t="shared" si="15"/>
        <v>0</v>
      </c>
      <c r="O38" s="24"/>
    </row>
    <row r="39" spans="1:15" ht="13.15" customHeight="1" x14ac:dyDescent="0.2">
      <c r="A39" s="103" t="s">
        <v>19</v>
      </c>
      <c r="B39" s="141" t="s">
        <v>25</v>
      </c>
      <c r="C39" s="62" t="s">
        <v>70</v>
      </c>
      <c r="D39" s="22" t="s">
        <v>26</v>
      </c>
      <c r="E39" s="21">
        <f>SUM(F39:M39)</f>
        <v>0</v>
      </c>
      <c r="F39" s="36">
        <f>SUM(F40:F41)</f>
        <v>0</v>
      </c>
      <c r="G39" s="133">
        <f t="shared" ref="G39" si="16">SUM(G40:G41)</f>
        <v>0</v>
      </c>
      <c r="H39" s="98"/>
      <c r="I39" s="98"/>
      <c r="J39" s="98"/>
      <c r="K39" s="99"/>
      <c r="L39" s="21">
        <f t="shared" ref="L39:N39" si="17">SUM(L40:L41)</f>
        <v>0</v>
      </c>
      <c r="M39" s="21">
        <f t="shared" si="17"/>
        <v>0</v>
      </c>
      <c r="N39" s="21">
        <f t="shared" si="17"/>
        <v>0</v>
      </c>
      <c r="O39" s="94" t="s">
        <v>114</v>
      </c>
    </row>
    <row r="40" spans="1:15" ht="22.5" x14ac:dyDescent="0.2">
      <c r="A40" s="101"/>
      <c r="B40" s="143"/>
      <c r="C40" s="23"/>
      <c r="D40" s="22" t="s">
        <v>20</v>
      </c>
      <c r="E40" s="21">
        <f>SUM(F40:M40)</f>
        <v>0</v>
      </c>
      <c r="F40" s="36">
        <v>0</v>
      </c>
      <c r="G40" s="133">
        <v>0</v>
      </c>
      <c r="H40" s="98"/>
      <c r="I40" s="98"/>
      <c r="J40" s="98"/>
      <c r="K40" s="99"/>
      <c r="L40" s="21">
        <v>0</v>
      </c>
      <c r="M40" s="21">
        <v>0</v>
      </c>
      <c r="N40" s="21">
        <v>0</v>
      </c>
      <c r="O40" s="109"/>
    </row>
    <row r="41" spans="1:15" ht="22.5" x14ac:dyDescent="0.2">
      <c r="A41" s="101"/>
      <c r="B41" s="142"/>
      <c r="C41" s="24"/>
      <c r="D41" s="22" t="s">
        <v>27</v>
      </c>
      <c r="E41" s="21">
        <f>SUM(F41:M41)</f>
        <v>0</v>
      </c>
      <c r="F41" s="36">
        <v>0</v>
      </c>
      <c r="G41" s="133">
        <v>0</v>
      </c>
      <c r="H41" s="98"/>
      <c r="I41" s="98"/>
      <c r="J41" s="98"/>
      <c r="K41" s="99"/>
      <c r="L41" s="21">
        <v>0</v>
      </c>
      <c r="M41" s="21">
        <v>0</v>
      </c>
      <c r="N41" s="21">
        <v>0</v>
      </c>
      <c r="O41" s="109"/>
    </row>
    <row r="42" spans="1:15" ht="35.25" customHeight="1" x14ac:dyDescent="0.2">
      <c r="A42" s="101"/>
      <c r="B42" s="141" t="s">
        <v>102</v>
      </c>
      <c r="C42" s="62" t="s">
        <v>73</v>
      </c>
      <c r="D42" s="62" t="s">
        <v>73</v>
      </c>
      <c r="E42" s="111" t="s">
        <v>0</v>
      </c>
      <c r="F42" s="111" t="s">
        <v>2</v>
      </c>
      <c r="G42" s="113" t="s">
        <v>168</v>
      </c>
      <c r="H42" s="115" t="s">
        <v>169</v>
      </c>
      <c r="I42" s="116"/>
      <c r="J42" s="116"/>
      <c r="K42" s="117"/>
      <c r="L42" s="26" t="s">
        <v>67</v>
      </c>
      <c r="M42" s="26" t="s">
        <v>68</v>
      </c>
      <c r="N42" s="26" t="s">
        <v>69</v>
      </c>
      <c r="O42" s="109"/>
    </row>
    <row r="43" spans="1:15" ht="23.25" customHeight="1" x14ac:dyDescent="0.2">
      <c r="A43" s="101"/>
      <c r="B43" s="143"/>
      <c r="C43" s="63"/>
      <c r="D43" s="63"/>
      <c r="E43" s="112"/>
      <c r="F43" s="112"/>
      <c r="G43" s="114"/>
      <c r="H43" s="74" t="s">
        <v>170</v>
      </c>
      <c r="I43" s="74" t="s">
        <v>171</v>
      </c>
      <c r="J43" s="74" t="s">
        <v>118</v>
      </c>
      <c r="K43" s="74" t="s">
        <v>172</v>
      </c>
      <c r="L43" s="27"/>
      <c r="M43" s="27"/>
      <c r="N43" s="27"/>
      <c r="O43" s="109"/>
    </row>
    <row r="44" spans="1:15" x14ac:dyDescent="0.2">
      <c r="A44" s="102"/>
      <c r="B44" s="142"/>
      <c r="C44" s="64"/>
      <c r="D44" s="64"/>
      <c r="E44" s="34">
        <v>100</v>
      </c>
      <c r="F44" s="34">
        <v>100</v>
      </c>
      <c r="G44" s="73">
        <v>100</v>
      </c>
      <c r="H44" s="73">
        <v>100</v>
      </c>
      <c r="I44" s="73">
        <v>100</v>
      </c>
      <c r="J44" s="73">
        <v>100</v>
      </c>
      <c r="K44" s="73">
        <v>100</v>
      </c>
      <c r="L44" s="73">
        <v>100</v>
      </c>
      <c r="M44" s="73">
        <v>100</v>
      </c>
      <c r="N44" s="73">
        <v>100</v>
      </c>
      <c r="O44" s="110"/>
    </row>
    <row r="45" spans="1:15" ht="40.15" customHeight="1" x14ac:dyDescent="0.2">
      <c r="A45" s="103" t="s">
        <v>21</v>
      </c>
      <c r="B45" s="141" t="s">
        <v>28</v>
      </c>
      <c r="C45" s="62" t="s">
        <v>70</v>
      </c>
      <c r="D45" s="22" t="s">
        <v>26</v>
      </c>
      <c r="E45" s="21">
        <f>SUM(F45:M45)</f>
        <v>18733.2</v>
      </c>
      <c r="F45" s="36">
        <f>SUM(F46)</f>
        <v>4600</v>
      </c>
      <c r="G45" s="133">
        <f t="shared" ref="G45:N45" si="18">SUM(G46)</f>
        <v>4519.2</v>
      </c>
      <c r="H45" s="98"/>
      <c r="I45" s="98"/>
      <c r="J45" s="98"/>
      <c r="K45" s="99"/>
      <c r="L45" s="21">
        <f t="shared" si="18"/>
        <v>4807</v>
      </c>
      <c r="M45" s="21">
        <f t="shared" si="18"/>
        <v>4807</v>
      </c>
      <c r="N45" s="21">
        <f t="shared" si="18"/>
        <v>0</v>
      </c>
      <c r="O45" s="94" t="s">
        <v>54</v>
      </c>
    </row>
    <row r="46" spans="1:15" ht="22.5" x14ac:dyDescent="0.2">
      <c r="A46" s="101"/>
      <c r="B46" s="142"/>
      <c r="C46" s="24"/>
      <c r="D46" s="22" t="s">
        <v>20</v>
      </c>
      <c r="E46" s="21">
        <f>SUM(F46:M46)</f>
        <v>18733.2</v>
      </c>
      <c r="F46" s="36">
        <v>4600</v>
      </c>
      <c r="G46" s="133">
        <v>4519.2</v>
      </c>
      <c r="H46" s="98"/>
      <c r="I46" s="98"/>
      <c r="J46" s="98"/>
      <c r="K46" s="99"/>
      <c r="L46" s="21">
        <v>4807</v>
      </c>
      <c r="M46" s="21">
        <v>4807</v>
      </c>
      <c r="N46" s="21">
        <v>0</v>
      </c>
      <c r="O46" s="109"/>
    </row>
    <row r="47" spans="1:15" ht="24" customHeight="1" x14ac:dyDescent="0.2">
      <c r="A47" s="101"/>
      <c r="B47" s="141" t="s">
        <v>101</v>
      </c>
      <c r="C47" s="62" t="s">
        <v>73</v>
      </c>
      <c r="D47" s="62" t="s">
        <v>73</v>
      </c>
      <c r="E47" s="111" t="s">
        <v>0</v>
      </c>
      <c r="F47" s="111" t="s">
        <v>2</v>
      </c>
      <c r="G47" s="113" t="s">
        <v>168</v>
      </c>
      <c r="H47" s="115" t="s">
        <v>169</v>
      </c>
      <c r="I47" s="116"/>
      <c r="J47" s="116"/>
      <c r="K47" s="117"/>
      <c r="L47" s="26" t="s">
        <v>67</v>
      </c>
      <c r="M47" s="26" t="s">
        <v>68</v>
      </c>
      <c r="N47" s="26" t="s">
        <v>69</v>
      </c>
      <c r="O47" s="109"/>
    </row>
    <row r="48" spans="1:15" ht="19.5" customHeight="1" x14ac:dyDescent="0.2">
      <c r="A48" s="101"/>
      <c r="B48" s="143"/>
      <c r="C48" s="63"/>
      <c r="D48" s="63"/>
      <c r="E48" s="112"/>
      <c r="F48" s="112"/>
      <c r="G48" s="114"/>
      <c r="H48" s="74" t="s">
        <v>170</v>
      </c>
      <c r="I48" s="74" t="s">
        <v>171</v>
      </c>
      <c r="J48" s="74" t="s">
        <v>118</v>
      </c>
      <c r="K48" s="74" t="s">
        <v>172</v>
      </c>
      <c r="L48" s="27"/>
      <c r="M48" s="27"/>
      <c r="N48" s="27"/>
      <c r="O48" s="109"/>
    </row>
    <row r="49" spans="1:15" x14ac:dyDescent="0.2">
      <c r="A49" s="102"/>
      <c r="B49" s="142"/>
      <c r="C49" s="64"/>
      <c r="D49" s="64"/>
      <c r="E49" s="34">
        <v>100</v>
      </c>
      <c r="F49" s="34">
        <v>100</v>
      </c>
      <c r="G49" s="34">
        <v>100</v>
      </c>
      <c r="H49" s="34">
        <v>100</v>
      </c>
      <c r="I49" s="34">
        <v>100</v>
      </c>
      <c r="J49" s="34">
        <v>100</v>
      </c>
      <c r="K49" s="34">
        <v>100</v>
      </c>
      <c r="L49" s="73">
        <v>100</v>
      </c>
      <c r="M49" s="73">
        <v>100</v>
      </c>
      <c r="N49" s="73">
        <v>100</v>
      </c>
      <c r="O49" s="109"/>
    </row>
    <row r="50" spans="1:15" ht="33" customHeight="1" x14ac:dyDescent="0.2">
      <c r="A50" s="103" t="s">
        <v>29</v>
      </c>
      <c r="B50" s="144" t="s">
        <v>30</v>
      </c>
      <c r="C50" s="62" t="s">
        <v>70</v>
      </c>
      <c r="D50" s="22" t="s">
        <v>26</v>
      </c>
      <c r="E50" s="21">
        <f t="shared" ref="E50:N60" si="19">SUM(E51)</f>
        <v>0</v>
      </c>
      <c r="F50" s="36">
        <f t="shared" si="19"/>
        <v>0</v>
      </c>
      <c r="G50" s="133">
        <f t="shared" si="19"/>
        <v>0</v>
      </c>
      <c r="H50" s="98"/>
      <c r="I50" s="98"/>
      <c r="J50" s="98"/>
      <c r="K50" s="99"/>
      <c r="L50" s="21">
        <f t="shared" si="19"/>
        <v>0</v>
      </c>
      <c r="M50" s="21">
        <f t="shared" si="19"/>
        <v>0</v>
      </c>
      <c r="N50" s="21">
        <f t="shared" si="19"/>
        <v>0</v>
      </c>
      <c r="O50" s="109"/>
    </row>
    <row r="51" spans="1:15" ht="55.5" customHeight="1" x14ac:dyDescent="0.2">
      <c r="A51" s="101"/>
      <c r="B51" s="142"/>
      <c r="C51" s="24"/>
      <c r="D51" s="22" t="s">
        <v>20</v>
      </c>
      <c r="E51" s="21">
        <f>SUM(F51:M51)</f>
        <v>0</v>
      </c>
      <c r="F51" s="36">
        <v>0</v>
      </c>
      <c r="G51" s="133">
        <v>0</v>
      </c>
      <c r="H51" s="98"/>
      <c r="I51" s="98"/>
      <c r="J51" s="98"/>
      <c r="K51" s="99"/>
      <c r="L51" s="21">
        <v>0</v>
      </c>
      <c r="M51" s="21">
        <v>0</v>
      </c>
      <c r="N51" s="21">
        <v>0</v>
      </c>
      <c r="O51" s="109"/>
    </row>
    <row r="52" spans="1:15" ht="30.75" customHeight="1" x14ac:dyDescent="0.2">
      <c r="A52" s="101"/>
      <c r="B52" s="141" t="s">
        <v>103</v>
      </c>
      <c r="C52" s="62" t="s">
        <v>73</v>
      </c>
      <c r="D52" s="62" t="s">
        <v>73</v>
      </c>
      <c r="E52" s="111" t="s">
        <v>0</v>
      </c>
      <c r="F52" s="111" t="s">
        <v>2</v>
      </c>
      <c r="G52" s="113" t="s">
        <v>168</v>
      </c>
      <c r="H52" s="115" t="s">
        <v>169</v>
      </c>
      <c r="I52" s="116"/>
      <c r="J52" s="116"/>
      <c r="K52" s="117"/>
      <c r="L52" s="26" t="s">
        <v>67</v>
      </c>
      <c r="M52" s="26" t="s">
        <v>68</v>
      </c>
      <c r="N52" s="26" t="s">
        <v>69</v>
      </c>
      <c r="O52" s="109"/>
    </row>
    <row r="53" spans="1:15" ht="28.5" customHeight="1" x14ac:dyDescent="0.2">
      <c r="A53" s="101"/>
      <c r="B53" s="143"/>
      <c r="C53" s="63"/>
      <c r="D53" s="63"/>
      <c r="E53" s="112"/>
      <c r="F53" s="112"/>
      <c r="G53" s="114"/>
      <c r="H53" s="74" t="s">
        <v>170</v>
      </c>
      <c r="I53" s="74" t="s">
        <v>171</v>
      </c>
      <c r="J53" s="74" t="s">
        <v>118</v>
      </c>
      <c r="K53" s="74" t="s">
        <v>172</v>
      </c>
      <c r="L53" s="27"/>
      <c r="M53" s="27"/>
      <c r="N53" s="27"/>
      <c r="O53" s="109"/>
    </row>
    <row r="54" spans="1:15" x14ac:dyDescent="0.2">
      <c r="A54" s="102"/>
      <c r="B54" s="142"/>
      <c r="C54" s="64"/>
      <c r="D54" s="64"/>
      <c r="E54" s="34">
        <v>100</v>
      </c>
      <c r="F54" s="34">
        <v>100</v>
      </c>
      <c r="G54" s="73">
        <v>100</v>
      </c>
      <c r="H54" s="73">
        <v>100</v>
      </c>
      <c r="I54" s="73">
        <v>100</v>
      </c>
      <c r="J54" s="73">
        <v>100</v>
      </c>
      <c r="K54" s="73">
        <v>100</v>
      </c>
      <c r="L54" s="73">
        <v>100</v>
      </c>
      <c r="M54" s="73">
        <v>100</v>
      </c>
      <c r="N54" s="73">
        <v>100</v>
      </c>
      <c r="O54" s="109"/>
    </row>
    <row r="55" spans="1:15" ht="31.15" customHeight="1" x14ac:dyDescent="0.2">
      <c r="A55" s="103" t="s">
        <v>31</v>
      </c>
      <c r="B55" s="141" t="s">
        <v>32</v>
      </c>
      <c r="C55" s="62" t="s">
        <v>70</v>
      </c>
      <c r="D55" s="22" t="s">
        <v>26</v>
      </c>
      <c r="E55" s="21">
        <f t="shared" si="19"/>
        <v>52787.1</v>
      </c>
      <c r="F55" s="36">
        <f t="shared" si="19"/>
        <v>12482.1</v>
      </c>
      <c r="G55" s="133">
        <f t="shared" si="19"/>
        <v>13435</v>
      </c>
      <c r="H55" s="98"/>
      <c r="I55" s="98"/>
      <c r="J55" s="98"/>
      <c r="K55" s="99"/>
      <c r="L55" s="21">
        <f t="shared" si="19"/>
        <v>13435</v>
      </c>
      <c r="M55" s="21">
        <f t="shared" si="19"/>
        <v>13435</v>
      </c>
      <c r="N55" s="21">
        <f t="shared" si="19"/>
        <v>0</v>
      </c>
      <c r="O55" s="109"/>
    </row>
    <row r="56" spans="1:15" ht="33" customHeight="1" x14ac:dyDescent="0.2">
      <c r="A56" s="101"/>
      <c r="B56" s="142"/>
      <c r="C56" s="24"/>
      <c r="D56" s="22" t="s">
        <v>20</v>
      </c>
      <c r="E56" s="21">
        <f>SUM(F56:M56)</f>
        <v>52787.1</v>
      </c>
      <c r="F56" s="36">
        <v>12482.1</v>
      </c>
      <c r="G56" s="133">
        <v>13435</v>
      </c>
      <c r="H56" s="98"/>
      <c r="I56" s="98"/>
      <c r="J56" s="98"/>
      <c r="K56" s="99"/>
      <c r="L56" s="21">
        <v>13435</v>
      </c>
      <c r="M56" s="21">
        <v>13435</v>
      </c>
      <c r="N56" s="21">
        <v>0</v>
      </c>
      <c r="O56" s="109"/>
    </row>
    <row r="57" spans="1:15" ht="24" customHeight="1" x14ac:dyDescent="0.2">
      <c r="A57" s="101"/>
      <c r="B57" s="141" t="s">
        <v>104</v>
      </c>
      <c r="C57" s="62" t="s">
        <v>73</v>
      </c>
      <c r="D57" s="62" t="s">
        <v>73</v>
      </c>
      <c r="E57" s="111" t="s">
        <v>0</v>
      </c>
      <c r="F57" s="111" t="s">
        <v>2</v>
      </c>
      <c r="G57" s="113" t="s">
        <v>168</v>
      </c>
      <c r="H57" s="115" t="s">
        <v>169</v>
      </c>
      <c r="I57" s="116"/>
      <c r="J57" s="116"/>
      <c r="K57" s="117"/>
      <c r="L57" s="26" t="s">
        <v>67</v>
      </c>
      <c r="M57" s="26" t="s">
        <v>68</v>
      </c>
      <c r="N57" s="26" t="s">
        <v>69</v>
      </c>
      <c r="O57" s="109"/>
    </row>
    <row r="58" spans="1:15" ht="21.75" customHeight="1" x14ac:dyDescent="0.2">
      <c r="A58" s="101"/>
      <c r="B58" s="143"/>
      <c r="C58" s="63"/>
      <c r="D58" s="63"/>
      <c r="E58" s="112"/>
      <c r="F58" s="112"/>
      <c r="G58" s="114"/>
      <c r="H58" s="74" t="s">
        <v>170</v>
      </c>
      <c r="I58" s="74" t="s">
        <v>171</v>
      </c>
      <c r="J58" s="74" t="s">
        <v>118</v>
      </c>
      <c r="K58" s="74" t="s">
        <v>172</v>
      </c>
      <c r="L58" s="27"/>
      <c r="M58" s="27"/>
      <c r="N58" s="27"/>
      <c r="O58" s="109"/>
    </row>
    <row r="59" spans="1:15" ht="15.75" customHeight="1" x14ac:dyDescent="0.2">
      <c r="A59" s="102"/>
      <c r="B59" s="142"/>
      <c r="C59" s="64"/>
      <c r="D59" s="64"/>
      <c r="E59" s="34">
        <v>100</v>
      </c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34">
        <v>100</v>
      </c>
      <c r="L59" s="73">
        <v>100</v>
      </c>
      <c r="M59" s="73">
        <v>100</v>
      </c>
      <c r="N59" s="73">
        <v>100</v>
      </c>
      <c r="O59" s="110"/>
    </row>
    <row r="60" spans="1:15" ht="31.15" customHeight="1" x14ac:dyDescent="0.2">
      <c r="A60" s="103" t="s">
        <v>33</v>
      </c>
      <c r="B60" s="141" t="s">
        <v>128</v>
      </c>
      <c r="C60" s="62" t="s">
        <v>70</v>
      </c>
      <c r="D60" s="22" t="s">
        <v>26</v>
      </c>
      <c r="E60" s="21">
        <f t="shared" si="19"/>
        <v>0</v>
      </c>
      <c r="F60" s="36">
        <f t="shared" si="19"/>
        <v>0</v>
      </c>
      <c r="G60" s="133">
        <f t="shared" si="19"/>
        <v>0</v>
      </c>
      <c r="H60" s="98"/>
      <c r="I60" s="98"/>
      <c r="J60" s="98"/>
      <c r="K60" s="99"/>
      <c r="L60" s="21">
        <f t="shared" si="19"/>
        <v>0</v>
      </c>
      <c r="M60" s="21">
        <f t="shared" si="19"/>
        <v>0</v>
      </c>
      <c r="N60" s="21">
        <f t="shared" si="19"/>
        <v>0</v>
      </c>
      <c r="O60" s="62" t="s">
        <v>55</v>
      </c>
    </row>
    <row r="61" spans="1:15" ht="57" customHeight="1" x14ac:dyDescent="0.2">
      <c r="A61" s="101"/>
      <c r="B61" s="142"/>
      <c r="C61" s="24"/>
      <c r="D61" s="22" t="s">
        <v>20</v>
      </c>
      <c r="E61" s="21">
        <f>SUM(F61:M61)</f>
        <v>0</v>
      </c>
      <c r="F61" s="36">
        <v>0</v>
      </c>
      <c r="G61" s="133">
        <v>0</v>
      </c>
      <c r="H61" s="98"/>
      <c r="I61" s="98"/>
      <c r="J61" s="98"/>
      <c r="K61" s="99"/>
      <c r="L61" s="21">
        <v>0</v>
      </c>
      <c r="M61" s="21">
        <v>0</v>
      </c>
      <c r="N61" s="21">
        <v>0</v>
      </c>
      <c r="O61" s="24"/>
    </row>
    <row r="62" spans="1:15" ht="24" customHeight="1" x14ac:dyDescent="0.2">
      <c r="A62" s="101"/>
      <c r="B62" s="141" t="s">
        <v>105</v>
      </c>
      <c r="C62" s="62" t="s">
        <v>73</v>
      </c>
      <c r="D62" s="62" t="s">
        <v>73</v>
      </c>
      <c r="E62" s="111" t="s">
        <v>0</v>
      </c>
      <c r="F62" s="111" t="s">
        <v>2</v>
      </c>
      <c r="G62" s="113" t="s">
        <v>168</v>
      </c>
      <c r="H62" s="115" t="s">
        <v>169</v>
      </c>
      <c r="I62" s="116"/>
      <c r="J62" s="116"/>
      <c r="K62" s="117"/>
      <c r="L62" s="26" t="s">
        <v>67</v>
      </c>
      <c r="M62" s="26" t="s">
        <v>68</v>
      </c>
      <c r="N62" s="26" t="s">
        <v>69</v>
      </c>
      <c r="O62" s="62" t="s">
        <v>73</v>
      </c>
    </row>
    <row r="63" spans="1:15" ht="24" customHeight="1" x14ac:dyDescent="0.2">
      <c r="A63" s="101"/>
      <c r="B63" s="146"/>
      <c r="C63" s="23"/>
      <c r="D63" s="23"/>
      <c r="E63" s="112"/>
      <c r="F63" s="112"/>
      <c r="G63" s="114"/>
      <c r="H63" s="74" t="s">
        <v>170</v>
      </c>
      <c r="I63" s="74" t="s">
        <v>171</v>
      </c>
      <c r="J63" s="74" t="s">
        <v>118</v>
      </c>
      <c r="K63" s="74" t="s">
        <v>172</v>
      </c>
      <c r="L63" s="26"/>
      <c r="M63" s="26"/>
      <c r="N63" s="26"/>
      <c r="O63" s="23"/>
    </row>
    <row r="64" spans="1:15" ht="37.5" customHeight="1" x14ac:dyDescent="0.2">
      <c r="A64" s="102"/>
      <c r="B64" s="142"/>
      <c r="C64" s="64"/>
      <c r="D64" s="64"/>
      <c r="E64" s="34">
        <v>100</v>
      </c>
      <c r="F64" s="34">
        <v>100</v>
      </c>
      <c r="G64" s="34">
        <v>100</v>
      </c>
      <c r="H64" s="34">
        <v>100</v>
      </c>
      <c r="I64" s="34">
        <v>100</v>
      </c>
      <c r="J64" s="34">
        <v>100</v>
      </c>
      <c r="K64" s="34">
        <v>100</v>
      </c>
      <c r="L64" s="73">
        <v>100</v>
      </c>
      <c r="M64" s="73">
        <v>100</v>
      </c>
      <c r="N64" s="73">
        <v>100</v>
      </c>
      <c r="O64" s="64"/>
    </row>
    <row r="65" spans="1:15 16384:16384" x14ac:dyDescent="0.2">
      <c r="A65" s="103" t="s">
        <v>50</v>
      </c>
      <c r="B65" s="138" t="s">
        <v>56</v>
      </c>
      <c r="C65" s="62" t="s">
        <v>70</v>
      </c>
      <c r="D65" s="22" t="s">
        <v>26</v>
      </c>
      <c r="E65" s="21">
        <f t="shared" ref="E65:N65" si="20">E66</f>
        <v>2340</v>
      </c>
      <c r="F65" s="36">
        <f t="shared" si="20"/>
        <v>585</v>
      </c>
      <c r="G65" s="133">
        <f t="shared" si="20"/>
        <v>585</v>
      </c>
      <c r="H65" s="98"/>
      <c r="I65" s="98"/>
      <c r="J65" s="98"/>
      <c r="K65" s="99"/>
      <c r="L65" s="21">
        <f t="shared" si="20"/>
        <v>585</v>
      </c>
      <c r="M65" s="21">
        <f t="shared" si="20"/>
        <v>585</v>
      </c>
      <c r="N65" s="21">
        <f t="shared" si="20"/>
        <v>0</v>
      </c>
      <c r="O65" s="62"/>
    </row>
    <row r="66" spans="1:15 16384:16384" ht="22.5" x14ac:dyDescent="0.2">
      <c r="A66" s="102"/>
      <c r="B66" s="140"/>
      <c r="C66" s="24"/>
      <c r="D66" s="22" t="s">
        <v>20</v>
      </c>
      <c r="E66" s="21">
        <f t="shared" ref="E66:G66" si="21">E68</f>
        <v>2340</v>
      </c>
      <c r="F66" s="36">
        <f t="shared" si="21"/>
        <v>585</v>
      </c>
      <c r="G66" s="133">
        <f t="shared" si="21"/>
        <v>585</v>
      </c>
      <c r="H66" s="98"/>
      <c r="I66" s="98"/>
      <c r="J66" s="98"/>
      <c r="K66" s="99"/>
      <c r="L66" s="21">
        <f t="shared" ref="L66:M66" si="22">L68</f>
        <v>585</v>
      </c>
      <c r="M66" s="21">
        <f t="shared" si="22"/>
        <v>585</v>
      </c>
      <c r="N66" s="21">
        <v>0</v>
      </c>
      <c r="O66" s="24"/>
    </row>
    <row r="67" spans="1:15 16384:16384" ht="93.75" customHeight="1" x14ac:dyDescent="0.2">
      <c r="A67" s="103" t="s">
        <v>22</v>
      </c>
      <c r="B67" s="144" t="s">
        <v>115</v>
      </c>
      <c r="C67" s="62" t="s">
        <v>70</v>
      </c>
      <c r="D67" s="22" t="s">
        <v>26</v>
      </c>
      <c r="E67" s="21">
        <f t="shared" ref="E67:N67" si="23">SUM(E68)</f>
        <v>2340</v>
      </c>
      <c r="F67" s="36">
        <f t="shared" si="23"/>
        <v>585</v>
      </c>
      <c r="G67" s="133">
        <f t="shared" si="23"/>
        <v>585</v>
      </c>
      <c r="H67" s="98"/>
      <c r="I67" s="98"/>
      <c r="J67" s="98"/>
      <c r="K67" s="99"/>
      <c r="L67" s="21">
        <f t="shared" si="23"/>
        <v>585</v>
      </c>
      <c r="M67" s="21">
        <f t="shared" si="23"/>
        <v>585</v>
      </c>
      <c r="N67" s="21">
        <f t="shared" si="23"/>
        <v>0</v>
      </c>
      <c r="O67" s="94" t="s">
        <v>57</v>
      </c>
    </row>
    <row r="68" spans="1:15 16384:16384" ht="56.25" customHeight="1" x14ac:dyDescent="0.2">
      <c r="A68" s="101"/>
      <c r="B68" s="142"/>
      <c r="C68" s="24"/>
      <c r="D68" s="22" t="s">
        <v>20</v>
      </c>
      <c r="E68" s="21">
        <f>SUM(F68:M68)</f>
        <v>2340</v>
      </c>
      <c r="F68" s="36">
        <v>585</v>
      </c>
      <c r="G68" s="133">
        <v>585</v>
      </c>
      <c r="H68" s="98"/>
      <c r="I68" s="98"/>
      <c r="J68" s="98"/>
      <c r="K68" s="99"/>
      <c r="L68" s="21">
        <v>585</v>
      </c>
      <c r="M68" s="21">
        <v>585</v>
      </c>
      <c r="N68" s="21">
        <v>0</v>
      </c>
      <c r="O68" s="109"/>
    </row>
    <row r="69" spans="1:15 16384:16384" ht="19.5" customHeight="1" x14ac:dyDescent="0.2">
      <c r="A69" s="101"/>
      <c r="B69" s="141" t="s">
        <v>109</v>
      </c>
      <c r="C69" s="62" t="s">
        <v>73</v>
      </c>
      <c r="D69" s="62" t="s">
        <v>73</v>
      </c>
      <c r="E69" s="111" t="s">
        <v>0</v>
      </c>
      <c r="F69" s="111" t="s">
        <v>2</v>
      </c>
      <c r="G69" s="113" t="s">
        <v>168</v>
      </c>
      <c r="H69" s="115" t="s">
        <v>169</v>
      </c>
      <c r="I69" s="116"/>
      <c r="J69" s="116"/>
      <c r="K69" s="117"/>
      <c r="L69" s="26" t="s">
        <v>67</v>
      </c>
      <c r="M69" s="26" t="s">
        <v>68</v>
      </c>
      <c r="N69" s="26" t="s">
        <v>69</v>
      </c>
      <c r="O69" s="109"/>
    </row>
    <row r="70" spans="1:15 16384:16384" ht="19.5" customHeight="1" x14ac:dyDescent="0.2">
      <c r="A70" s="101"/>
      <c r="B70" s="143"/>
      <c r="C70" s="63"/>
      <c r="D70" s="63"/>
      <c r="E70" s="112"/>
      <c r="F70" s="112"/>
      <c r="G70" s="114"/>
      <c r="H70" s="74" t="s">
        <v>170</v>
      </c>
      <c r="I70" s="74" t="s">
        <v>171</v>
      </c>
      <c r="J70" s="74" t="s">
        <v>118</v>
      </c>
      <c r="K70" s="74" t="s">
        <v>172</v>
      </c>
      <c r="L70" s="27"/>
      <c r="M70" s="27"/>
      <c r="N70" s="27"/>
      <c r="O70" s="109"/>
    </row>
    <row r="71" spans="1:15 16384:16384" x14ac:dyDescent="0.2">
      <c r="A71" s="102"/>
      <c r="B71" s="142"/>
      <c r="C71" s="64"/>
      <c r="D71" s="64"/>
      <c r="E71" s="34">
        <v>12</v>
      </c>
      <c r="F71" s="34">
        <v>11</v>
      </c>
      <c r="G71" s="73">
        <v>12</v>
      </c>
      <c r="H71" s="73">
        <v>12</v>
      </c>
      <c r="I71" s="73">
        <v>12</v>
      </c>
      <c r="J71" s="73">
        <v>12</v>
      </c>
      <c r="K71" s="73">
        <v>12</v>
      </c>
      <c r="L71" s="73">
        <v>12</v>
      </c>
      <c r="M71" s="73">
        <v>12</v>
      </c>
      <c r="N71" s="73">
        <v>12</v>
      </c>
      <c r="O71" s="110"/>
    </row>
    <row r="72" spans="1:15 16384:16384" ht="11.25" customHeight="1" x14ac:dyDescent="0.2">
      <c r="A72" s="103" t="s">
        <v>51</v>
      </c>
      <c r="B72" s="145" t="s">
        <v>58</v>
      </c>
      <c r="C72" s="62" t="s">
        <v>70</v>
      </c>
      <c r="D72" s="22" t="s">
        <v>26</v>
      </c>
      <c r="E72" s="21">
        <f t="shared" ref="E72:N72" si="24">E73</f>
        <v>25620.5</v>
      </c>
      <c r="F72" s="36">
        <f t="shared" si="24"/>
        <v>5895.5</v>
      </c>
      <c r="G72" s="133">
        <f t="shared" si="24"/>
        <v>6575</v>
      </c>
      <c r="H72" s="98"/>
      <c r="I72" s="98"/>
      <c r="J72" s="98"/>
      <c r="K72" s="99"/>
      <c r="L72" s="21">
        <f t="shared" si="24"/>
        <v>6575</v>
      </c>
      <c r="M72" s="21">
        <f t="shared" si="24"/>
        <v>6575</v>
      </c>
      <c r="N72" s="21">
        <f t="shared" si="24"/>
        <v>0</v>
      </c>
      <c r="O72" s="62"/>
    </row>
    <row r="73" spans="1:15 16384:16384" ht="22.5" x14ac:dyDescent="0.2">
      <c r="A73" s="102"/>
      <c r="B73" s="140"/>
      <c r="C73" s="24"/>
      <c r="D73" s="22" t="s">
        <v>20</v>
      </c>
      <c r="E73" s="21">
        <f>SUM(F73:M73)</f>
        <v>25620.5</v>
      </c>
      <c r="F73" s="36">
        <f t="shared" ref="F73:G73" si="25">F75+F80+F85</f>
        <v>5895.5</v>
      </c>
      <c r="G73" s="133">
        <f t="shared" si="25"/>
        <v>6575</v>
      </c>
      <c r="H73" s="98"/>
      <c r="I73" s="98"/>
      <c r="J73" s="98"/>
      <c r="K73" s="99"/>
      <c r="L73" s="21">
        <f t="shared" ref="L73:N73" si="26">L75+L80+L85</f>
        <v>6575</v>
      </c>
      <c r="M73" s="21">
        <f t="shared" si="26"/>
        <v>6575</v>
      </c>
      <c r="N73" s="21">
        <f t="shared" si="26"/>
        <v>0</v>
      </c>
      <c r="O73" s="24"/>
    </row>
    <row r="74" spans="1:15 16384:16384" ht="28.9" customHeight="1" x14ac:dyDescent="0.2">
      <c r="A74" s="103" t="s">
        <v>23</v>
      </c>
      <c r="B74" s="144" t="s">
        <v>34</v>
      </c>
      <c r="C74" s="62" t="s">
        <v>70</v>
      </c>
      <c r="D74" s="22" t="s">
        <v>26</v>
      </c>
      <c r="E74" s="21">
        <f t="shared" ref="E74:N74" si="27">E75</f>
        <v>8149.1</v>
      </c>
      <c r="F74" s="36">
        <f t="shared" si="27"/>
        <v>2524.1</v>
      </c>
      <c r="G74" s="133">
        <f t="shared" si="27"/>
        <v>1875</v>
      </c>
      <c r="H74" s="98"/>
      <c r="I74" s="98"/>
      <c r="J74" s="98"/>
      <c r="K74" s="99"/>
      <c r="L74" s="21">
        <f t="shared" si="27"/>
        <v>1875</v>
      </c>
      <c r="M74" s="21">
        <f t="shared" si="27"/>
        <v>1875</v>
      </c>
      <c r="N74" s="21">
        <f t="shared" si="27"/>
        <v>0</v>
      </c>
      <c r="O74" s="94" t="s">
        <v>54</v>
      </c>
    </row>
    <row r="75" spans="1:15 16384:16384" ht="37.9" customHeight="1" x14ac:dyDescent="0.2">
      <c r="A75" s="101"/>
      <c r="B75" s="142"/>
      <c r="C75" s="24"/>
      <c r="D75" s="22" t="s">
        <v>20</v>
      </c>
      <c r="E75" s="21">
        <f>SUM(F74:M74)</f>
        <v>8149.1</v>
      </c>
      <c r="F75" s="36">
        <v>2524.1</v>
      </c>
      <c r="G75" s="133">
        <v>1875</v>
      </c>
      <c r="H75" s="98"/>
      <c r="I75" s="98"/>
      <c r="J75" s="98"/>
      <c r="K75" s="99"/>
      <c r="L75" s="21">
        <v>1875</v>
      </c>
      <c r="M75" s="21">
        <v>1875</v>
      </c>
      <c r="N75" s="21">
        <v>0</v>
      </c>
      <c r="O75" s="109"/>
    </row>
    <row r="76" spans="1:15 16384:16384" ht="19.5" customHeight="1" x14ac:dyDescent="0.2">
      <c r="A76" s="101"/>
      <c r="B76" s="141" t="s">
        <v>106</v>
      </c>
      <c r="C76" s="62" t="s">
        <v>73</v>
      </c>
      <c r="D76" s="62" t="s">
        <v>73</v>
      </c>
      <c r="E76" s="111" t="s">
        <v>0</v>
      </c>
      <c r="F76" s="111" t="s">
        <v>2</v>
      </c>
      <c r="G76" s="113" t="s">
        <v>168</v>
      </c>
      <c r="H76" s="115" t="s">
        <v>169</v>
      </c>
      <c r="I76" s="116"/>
      <c r="J76" s="116"/>
      <c r="K76" s="117"/>
      <c r="L76" s="26" t="s">
        <v>67</v>
      </c>
      <c r="M76" s="26" t="s">
        <v>68</v>
      </c>
      <c r="N76" s="26" t="s">
        <v>69</v>
      </c>
      <c r="O76" s="109"/>
    </row>
    <row r="77" spans="1:15 16384:16384" ht="19.5" customHeight="1" x14ac:dyDescent="0.2">
      <c r="A77" s="101"/>
      <c r="B77" s="143"/>
      <c r="C77" s="63"/>
      <c r="D77" s="63"/>
      <c r="E77" s="112"/>
      <c r="F77" s="112"/>
      <c r="G77" s="114"/>
      <c r="H77" s="74" t="s">
        <v>170</v>
      </c>
      <c r="I77" s="74" t="s">
        <v>171</v>
      </c>
      <c r="J77" s="74" t="s">
        <v>118</v>
      </c>
      <c r="K77" s="74" t="s">
        <v>172</v>
      </c>
      <c r="L77" s="27"/>
      <c r="M77" s="27"/>
      <c r="N77" s="27"/>
      <c r="O77" s="109"/>
    </row>
    <row r="78" spans="1:15 16384:16384" ht="19.5" customHeight="1" x14ac:dyDescent="0.2">
      <c r="A78" s="102"/>
      <c r="B78" s="142"/>
      <c r="C78" s="64"/>
      <c r="D78" s="64"/>
      <c r="E78" s="34">
        <v>100</v>
      </c>
      <c r="F78" s="34">
        <v>100</v>
      </c>
      <c r="G78" s="73">
        <v>100</v>
      </c>
      <c r="H78" s="73">
        <v>100</v>
      </c>
      <c r="I78" s="73">
        <v>100</v>
      </c>
      <c r="J78" s="73">
        <v>100</v>
      </c>
      <c r="K78" s="73">
        <v>100</v>
      </c>
      <c r="L78" s="73">
        <v>100</v>
      </c>
      <c r="M78" s="73">
        <v>100</v>
      </c>
      <c r="N78" s="73">
        <v>100</v>
      </c>
      <c r="O78" s="109"/>
      <c r="XFD78" s="46">
        <v>100</v>
      </c>
    </row>
    <row r="79" spans="1:15 16384:16384" ht="37.15" customHeight="1" x14ac:dyDescent="0.2">
      <c r="A79" s="103" t="s">
        <v>24</v>
      </c>
      <c r="B79" s="144" t="s">
        <v>35</v>
      </c>
      <c r="C79" s="62" t="s">
        <v>70</v>
      </c>
      <c r="D79" s="22" t="s">
        <v>26</v>
      </c>
      <c r="E79" s="21">
        <f t="shared" ref="E79:N89" si="28">SUM(E80)</f>
        <v>0</v>
      </c>
      <c r="F79" s="36">
        <f t="shared" si="28"/>
        <v>0</v>
      </c>
      <c r="G79" s="133">
        <f t="shared" si="28"/>
        <v>0</v>
      </c>
      <c r="H79" s="98"/>
      <c r="I79" s="98"/>
      <c r="J79" s="98"/>
      <c r="K79" s="99"/>
      <c r="L79" s="21">
        <f t="shared" si="28"/>
        <v>0</v>
      </c>
      <c r="M79" s="21">
        <f t="shared" si="28"/>
        <v>0</v>
      </c>
      <c r="N79" s="21">
        <f t="shared" si="28"/>
        <v>0</v>
      </c>
      <c r="O79" s="109"/>
    </row>
    <row r="80" spans="1:15 16384:16384" ht="46.5" customHeight="1" x14ac:dyDescent="0.2">
      <c r="A80" s="101"/>
      <c r="B80" s="142"/>
      <c r="C80" s="24"/>
      <c r="D80" s="22" t="s">
        <v>20</v>
      </c>
      <c r="E80" s="21">
        <f>SUM(F80:M80)</f>
        <v>0</v>
      </c>
      <c r="F80" s="36">
        <v>0</v>
      </c>
      <c r="G80" s="133">
        <v>0</v>
      </c>
      <c r="H80" s="98"/>
      <c r="I80" s="98"/>
      <c r="J80" s="98"/>
      <c r="K80" s="99"/>
      <c r="L80" s="21">
        <v>0</v>
      </c>
      <c r="M80" s="21">
        <v>0</v>
      </c>
      <c r="N80" s="21">
        <v>0</v>
      </c>
      <c r="O80" s="109"/>
    </row>
    <row r="81" spans="1:15" ht="19.5" customHeight="1" x14ac:dyDescent="0.2">
      <c r="A81" s="101"/>
      <c r="B81" s="141" t="s">
        <v>107</v>
      </c>
      <c r="C81" s="62" t="s">
        <v>73</v>
      </c>
      <c r="D81" s="62" t="s">
        <v>73</v>
      </c>
      <c r="E81" s="111" t="s">
        <v>0</v>
      </c>
      <c r="F81" s="111" t="s">
        <v>2</v>
      </c>
      <c r="G81" s="113" t="s">
        <v>168</v>
      </c>
      <c r="H81" s="115" t="s">
        <v>169</v>
      </c>
      <c r="I81" s="116"/>
      <c r="J81" s="116"/>
      <c r="K81" s="117"/>
      <c r="L81" s="26" t="s">
        <v>67</v>
      </c>
      <c r="M81" s="26" t="s">
        <v>68</v>
      </c>
      <c r="N81" s="26" t="s">
        <v>69</v>
      </c>
      <c r="O81" s="109"/>
    </row>
    <row r="82" spans="1:15" ht="19.5" customHeight="1" x14ac:dyDescent="0.2">
      <c r="A82" s="101"/>
      <c r="B82" s="143"/>
      <c r="C82" s="63"/>
      <c r="D82" s="63"/>
      <c r="E82" s="112"/>
      <c r="F82" s="112"/>
      <c r="G82" s="114"/>
      <c r="H82" s="74" t="s">
        <v>170</v>
      </c>
      <c r="I82" s="74" t="s">
        <v>171</v>
      </c>
      <c r="J82" s="74" t="s">
        <v>118</v>
      </c>
      <c r="K82" s="74" t="s">
        <v>172</v>
      </c>
      <c r="L82" s="27"/>
      <c r="M82" s="27"/>
      <c r="N82" s="27"/>
      <c r="O82" s="109"/>
    </row>
    <row r="83" spans="1:15" ht="19.5" customHeight="1" x14ac:dyDescent="0.2">
      <c r="A83" s="102"/>
      <c r="B83" s="142"/>
      <c r="C83" s="64"/>
      <c r="D83" s="64"/>
      <c r="E83" s="34">
        <v>38</v>
      </c>
      <c r="F83" s="34">
        <v>34</v>
      </c>
      <c r="G83" s="34">
        <v>35</v>
      </c>
      <c r="H83" s="34">
        <v>35</v>
      </c>
      <c r="I83" s="34">
        <v>35</v>
      </c>
      <c r="J83" s="34">
        <v>35</v>
      </c>
      <c r="K83" s="34">
        <v>35</v>
      </c>
      <c r="L83" s="73">
        <v>36</v>
      </c>
      <c r="M83" s="73">
        <v>37</v>
      </c>
      <c r="N83" s="73">
        <v>38</v>
      </c>
      <c r="O83" s="109"/>
    </row>
    <row r="84" spans="1:15" ht="46.15" customHeight="1" x14ac:dyDescent="0.2">
      <c r="A84" s="103" t="s">
        <v>36</v>
      </c>
      <c r="B84" s="144" t="s">
        <v>37</v>
      </c>
      <c r="C84" s="62" t="s">
        <v>70</v>
      </c>
      <c r="D84" s="22" t="s">
        <v>26</v>
      </c>
      <c r="E84" s="21">
        <f t="shared" si="28"/>
        <v>17471.400000000001</v>
      </c>
      <c r="F84" s="36">
        <f t="shared" si="28"/>
        <v>3371.4</v>
      </c>
      <c r="G84" s="133">
        <f t="shared" si="28"/>
        <v>4700</v>
      </c>
      <c r="H84" s="98"/>
      <c r="I84" s="98"/>
      <c r="J84" s="98"/>
      <c r="K84" s="99"/>
      <c r="L84" s="21">
        <f t="shared" si="28"/>
        <v>4700</v>
      </c>
      <c r="M84" s="21">
        <f t="shared" si="28"/>
        <v>4700</v>
      </c>
      <c r="N84" s="21">
        <f t="shared" si="28"/>
        <v>0</v>
      </c>
      <c r="O84" s="109"/>
    </row>
    <row r="85" spans="1:15" ht="22.5" x14ac:dyDescent="0.2">
      <c r="A85" s="101"/>
      <c r="B85" s="142"/>
      <c r="C85" s="24"/>
      <c r="D85" s="22" t="s">
        <v>20</v>
      </c>
      <c r="E85" s="21">
        <f>SUM(F85:M85)</f>
        <v>17471.400000000001</v>
      </c>
      <c r="F85" s="36">
        <v>3371.4</v>
      </c>
      <c r="G85" s="133">
        <v>4700</v>
      </c>
      <c r="H85" s="98"/>
      <c r="I85" s="98"/>
      <c r="J85" s="98"/>
      <c r="K85" s="99"/>
      <c r="L85" s="21">
        <v>4700</v>
      </c>
      <c r="M85" s="21">
        <v>4700</v>
      </c>
      <c r="N85" s="21">
        <v>0</v>
      </c>
      <c r="O85" s="109"/>
    </row>
    <row r="86" spans="1:15" ht="19.5" customHeight="1" x14ac:dyDescent="0.2">
      <c r="A86" s="101"/>
      <c r="B86" s="141" t="s">
        <v>108</v>
      </c>
      <c r="C86" s="62" t="s">
        <v>73</v>
      </c>
      <c r="D86" s="62" t="s">
        <v>73</v>
      </c>
      <c r="E86" s="111" t="s">
        <v>0</v>
      </c>
      <c r="F86" s="111" t="s">
        <v>2</v>
      </c>
      <c r="G86" s="113" t="s">
        <v>168</v>
      </c>
      <c r="H86" s="115" t="s">
        <v>169</v>
      </c>
      <c r="I86" s="116"/>
      <c r="J86" s="116"/>
      <c r="K86" s="117"/>
      <c r="L86" s="26" t="s">
        <v>67</v>
      </c>
      <c r="M86" s="26" t="s">
        <v>68</v>
      </c>
      <c r="N86" s="26" t="s">
        <v>69</v>
      </c>
      <c r="O86" s="109"/>
    </row>
    <row r="87" spans="1:15" ht="19.5" customHeight="1" x14ac:dyDescent="0.2">
      <c r="A87" s="101"/>
      <c r="B87" s="143"/>
      <c r="C87" s="63"/>
      <c r="D87" s="63"/>
      <c r="E87" s="112"/>
      <c r="F87" s="112"/>
      <c r="G87" s="114"/>
      <c r="H87" s="74" t="s">
        <v>170</v>
      </c>
      <c r="I87" s="74" t="s">
        <v>171</v>
      </c>
      <c r="J87" s="74" t="s">
        <v>118</v>
      </c>
      <c r="K87" s="74" t="s">
        <v>172</v>
      </c>
      <c r="L87" s="27"/>
      <c r="M87" s="27"/>
      <c r="N87" s="27"/>
      <c r="O87" s="109"/>
    </row>
    <row r="88" spans="1:15" ht="19.5" customHeight="1" x14ac:dyDescent="0.2">
      <c r="A88" s="102"/>
      <c r="B88" s="142"/>
      <c r="C88" s="64"/>
      <c r="D88" s="64"/>
      <c r="E88" s="34">
        <v>26</v>
      </c>
      <c r="F88" s="35">
        <v>25</v>
      </c>
      <c r="G88" s="35">
        <v>25</v>
      </c>
      <c r="H88" s="35">
        <v>25</v>
      </c>
      <c r="I88" s="35">
        <v>25</v>
      </c>
      <c r="J88" s="35">
        <v>25</v>
      </c>
      <c r="K88" s="35">
        <v>25</v>
      </c>
      <c r="L88" s="28">
        <v>26</v>
      </c>
      <c r="M88" s="28">
        <v>26</v>
      </c>
      <c r="N88" s="28">
        <v>26</v>
      </c>
      <c r="O88" s="110"/>
    </row>
    <row r="89" spans="1:15" x14ac:dyDescent="0.2">
      <c r="A89" s="103" t="s">
        <v>59</v>
      </c>
      <c r="B89" s="145" t="s">
        <v>60</v>
      </c>
      <c r="C89" s="62" t="s">
        <v>70</v>
      </c>
      <c r="D89" s="22" t="s">
        <v>26</v>
      </c>
      <c r="E89" s="21">
        <f t="shared" si="28"/>
        <v>0</v>
      </c>
      <c r="F89" s="36">
        <f t="shared" si="28"/>
        <v>0</v>
      </c>
      <c r="G89" s="133">
        <f t="shared" si="28"/>
        <v>0</v>
      </c>
      <c r="H89" s="98"/>
      <c r="I89" s="98"/>
      <c r="J89" s="98"/>
      <c r="K89" s="99"/>
      <c r="L89" s="21">
        <f t="shared" si="28"/>
        <v>0</v>
      </c>
      <c r="M89" s="21">
        <f t="shared" si="28"/>
        <v>0</v>
      </c>
      <c r="N89" s="21">
        <f t="shared" si="28"/>
        <v>0</v>
      </c>
      <c r="O89" s="62"/>
    </row>
    <row r="90" spans="1:15" ht="22.5" x14ac:dyDescent="0.2">
      <c r="A90" s="102"/>
      <c r="B90" s="140"/>
      <c r="C90" s="24"/>
      <c r="D90" s="22" t="s">
        <v>20</v>
      </c>
      <c r="E90" s="21">
        <f t="shared" ref="E90:N90" si="29">E91</f>
        <v>0</v>
      </c>
      <c r="F90" s="36">
        <f t="shared" si="29"/>
        <v>0</v>
      </c>
      <c r="G90" s="133">
        <f t="shared" si="29"/>
        <v>0</v>
      </c>
      <c r="H90" s="98"/>
      <c r="I90" s="98"/>
      <c r="J90" s="98"/>
      <c r="K90" s="99"/>
      <c r="L90" s="21">
        <f t="shared" si="29"/>
        <v>0</v>
      </c>
      <c r="M90" s="21">
        <f t="shared" si="29"/>
        <v>0</v>
      </c>
      <c r="N90" s="21">
        <f t="shared" si="29"/>
        <v>0</v>
      </c>
      <c r="O90" s="24"/>
    </row>
    <row r="91" spans="1:15" ht="38.450000000000003" customHeight="1" x14ac:dyDescent="0.2">
      <c r="A91" s="103" t="s">
        <v>38</v>
      </c>
      <c r="B91" s="144" t="s">
        <v>39</v>
      </c>
      <c r="C91" s="62" t="s">
        <v>70</v>
      </c>
      <c r="D91" s="22" t="s">
        <v>26</v>
      </c>
      <c r="E91" s="21">
        <f t="shared" ref="E91:N91" si="30">SUM(E92)</f>
        <v>0</v>
      </c>
      <c r="F91" s="36">
        <f t="shared" si="30"/>
        <v>0</v>
      </c>
      <c r="G91" s="133">
        <f t="shared" si="30"/>
        <v>0</v>
      </c>
      <c r="H91" s="98"/>
      <c r="I91" s="98"/>
      <c r="J91" s="98"/>
      <c r="K91" s="99"/>
      <c r="L91" s="21">
        <f t="shared" si="30"/>
        <v>0</v>
      </c>
      <c r="M91" s="21">
        <f t="shared" si="30"/>
        <v>0</v>
      </c>
      <c r="N91" s="21">
        <f t="shared" si="30"/>
        <v>0</v>
      </c>
      <c r="O91" s="94" t="s">
        <v>61</v>
      </c>
    </row>
    <row r="92" spans="1:15" ht="22.5" x14ac:dyDescent="0.2">
      <c r="A92" s="101"/>
      <c r="B92" s="142"/>
      <c r="C92" s="24"/>
      <c r="D92" s="22" t="s">
        <v>20</v>
      </c>
      <c r="E92" s="21">
        <f>SUM(F92:M92)</f>
        <v>0</v>
      </c>
      <c r="F92" s="36">
        <v>0</v>
      </c>
      <c r="G92" s="133">
        <v>0</v>
      </c>
      <c r="H92" s="98"/>
      <c r="I92" s="98"/>
      <c r="J92" s="98"/>
      <c r="K92" s="99"/>
      <c r="L92" s="21">
        <v>0</v>
      </c>
      <c r="M92" s="21">
        <v>0</v>
      </c>
      <c r="N92" s="21">
        <v>0</v>
      </c>
      <c r="O92" s="109"/>
    </row>
    <row r="93" spans="1:15" ht="19.5" customHeight="1" x14ac:dyDescent="0.2">
      <c r="A93" s="101"/>
      <c r="B93" s="141" t="s">
        <v>110</v>
      </c>
      <c r="C93" s="62" t="s">
        <v>73</v>
      </c>
      <c r="D93" s="62" t="s">
        <v>73</v>
      </c>
      <c r="E93" s="111" t="s">
        <v>0</v>
      </c>
      <c r="F93" s="111" t="s">
        <v>2</v>
      </c>
      <c r="G93" s="113" t="s">
        <v>168</v>
      </c>
      <c r="H93" s="115" t="s">
        <v>169</v>
      </c>
      <c r="I93" s="116"/>
      <c r="J93" s="116"/>
      <c r="K93" s="117"/>
      <c r="L93" s="26" t="s">
        <v>67</v>
      </c>
      <c r="M93" s="26" t="s">
        <v>68</v>
      </c>
      <c r="N93" s="26" t="s">
        <v>69</v>
      </c>
      <c r="O93" s="109"/>
    </row>
    <row r="94" spans="1:15" ht="19.5" customHeight="1" x14ac:dyDescent="0.2">
      <c r="A94" s="101"/>
      <c r="B94" s="143"/>
      <c r="C94" s="63"/>
      <c r="D94" s="63"/>
      <c r="E94" s="112"/>
      <c r="F94" s="112"/>
      <c r="G94" s="114"/>
      <c r="H94" s="74" t="s">
        <v>170</v>
      </c>
      <c r="I94" s="74" t="s">
        <v>171</v>
      </c>
      <c r="J94" s="74" t="s">
        <v>118</v>
      </c>
      <c r="K94" s="74" t="s">
        <v>172</v>
      </c>
      <c r="L94" s="27"/>
      <c r="M94" s="27"/>
      <c r="N94" s="27"/>
      <c r="O94" s="109"/>
    </row>
    <row r="95" spans="1:15" ht="19.5" customHeight="1" x14ac:dyDescent="0.2">
      <c r="A95" s="102"/>
      <c r="B95" s="142"/>
      <c r="C95" s="64"/>
      <c r="D95" s="64"/>
      <c r="E95" s="34">
        <v>100</v>
      </c>
      <c r="F95" s="34">
        <v>100</v>
      </c>
      <c r="G95" s="34">
        <v>100</v>
      </c>
      <c r="H95" s="34">
        <v>100</v>
      </c>
      <c r="I95" s="34">
        <v>100</v>
      </c>
      <c r="J95" s="34">
        <v>100</v>
      </c>
      <c r="K95" s="34">
        <v>100</v>
      </c>
      <c r="L95" s="73">
        <v>100</v>
      </c>
      <c r="M95" s="73">
        <v>100</v>
      </c>
      <c r="N95" s="73">
        <v>100</v>
      </c>
      <c r="O95" s="110"/>
    </row>
    <row r="96" spans="1:15" ht="11.25" customHeight="1" x14ac:dyDescent="0.2">
      <c r="A96" s="103" t="s">
        <v>62</v>
      </c>
      <c r="B96" s="138" t="s">
        <v>63</v>
      </c>
      <c r="C96" s="62" t="s">
        <v>70</v>
      </c>
      <c r="D96" s="22" t="s">
        <v>26</v>
      </c>
      <c r="E96" s="21">
        <f t="shared" ref="E96:G96" si="31">SUM(E97:E99)</f>
        <v>5771.7918</v>
      </c>
      <c r="F96" s="36">
        <f t="shared" si="31"/>
        <v>3276.7918</v>
      </c>
      <c r="G96" s="133">
        <f t="shared" si="31"/>
        <v>301</v>
      </c>
      <c r="H96" s="98"/>
      <c r="I96" s="98"/>
      <c r="J96" s="98"/>
      <c r="K96" s="99"/>
      <c r="L96" s="21">
        <f t="shared" ref="L96:N96" si="32">SUM(L97:L99)</f>
        <v>2031</v>
      </c>
      <c r="M96" s="21">
        <f t="shared" si="32"/>
        <v>163</v>
      </c>
      <c r="N96" s="21">
        <f t="shared" si="32"/>
        <v>0</v>
      </c>
      <c r="O96" s="62"/>
    </row>
    <row r="97" spans="1:15" ht="22.5" x14ac:dyDescent="0.2">
      <c r="A97" s="101"/>
      <c r="B97" s="139"/>
      <c r="C97" s="23"/>
      <c r="D97" s="22" t="s">
        <v>20</v>
      </c>
      <c r="E97" s="21">
        <f t="shared" ref="E97:G98" si="33">E101+E108</f>
        <v>2574.9218000000001</v>
      </c>
      <c r="F97" s="36">
        <f>F101+F108</f>
        <v>79.921800000000005</v>
      </c>
      <c r="G97" s="133">
        <f t="shared" si="33"/>
        <v>301</v>
      </c>
      <c r="H97" s="98"/>
      <c r="I97" s="98"/>
      <c r="J97" s="98"/>
      <c r="K97" s="99"/>
      <c r="L97" s="21">
        <f t="shared" ref="L97:N98" si="34">L101+L108</f>
        <v>2031</v>
      </c>
      <c r="M97" s="21">
        <f t="shared" si="34"/>
        <v>163</v>
      </c>
      <c r="N97" s="21">
        <f t="shared" si="34"/>
        <v>0</v>
      </c>
      <c r="O97" s="23"/>
    </row>
    <row r="98" spans="1:15" ht="22.5" x14ac:dyDescent="0.2">
      <c r="A98" s="101"/>
      <c r="B98" s="139"/>
      <c r="C98" s="23"/>
      <c r="D98" s="22" t="s">
        <v>1</v>
      </c>
      <c r="E98" s="21">
        <f t="shared" si="33"/>
        <v>799.21749999999997</v>
      </c>
      <c r="F98" s="36">
        <f>F102+F109</f>
        <v>799.21749999999997</v>
      </c>
      <c r="G98" s="133">
        <f t="shared" si="33"/>
        <v>0</v>
      </c>
      <c r="H98" s="98"/>
      <c r="I98" s="98"/>
      <c r="J98" s="98"/>
      <c r="K98" s="99"/>
      <c r="L98" s="21">
        <f t="shared" si="34"/>
        <v>0</v>
      </c>
      <c r="M98" s="21">
        <f t="shared" si="34"/>
        <v>0</v>
      </c>
      <c r="N98" s="21">
        <f t="shared" si="34"/>
        <v>0</v>
      </c>
      <c r="O98" s="23"/>
    </row>
    <row r="99" spans="1:15" ht="33.75" x14ac:dyDescent="0.2">
      <c r="A99" s="102"/>
      <c r="B99" s="140"/>
      <c r="C99" s="24"/>
      <c r="D99" s="22" t="s">
        <v>41</v>
      </c>
      <c r="E99" s="21">
        <f t="shared" ref="E99:G99" si="35">E103</f>
        <v>2397.6525000000001</v>
      </c>
      <c r="F99" s="36">
        <f t="shared" si="35"/>
        <v>2397.6525000000001</v>
      </c>
      <c r="G99" s="133">
        <f t="shared" si="35"/>
        <v>0</v>
      </c>
      <c r="H99" s="98"/>
      <c r="I99" s="98"/>
      <c r="J99" s="98"/>
      <c r="K99" s="99"/>
      <c r="L99" s="21">
        <f t="shared" ref="L99:N99" si="36">L103</f>
        <v>0</v>
      </c>
      <c r="M99" s="21">
        <f t="shared" si="36"/>
        <v>0</v>
      </c>
      <c r="N99" s="21">
        <f t="shared" si="36"/>
        <v>0</v>
      </c>
      <c r="O99" s="24"/>
    </row>
    <row r="100" spans="1:15" ht="13.15" customHeight="1" x14ac:dyDescent="0.2">
      <c r="A100" s="103" t="s">
        <v>40</v>
      </c>
      <c r="B100" s="141" t="s">
        <v>66</v>
      </c>
      <c r="C100" s="62" t="s">
        <v>70</v>
      </c>
      <c r="D100" s="22" t="s">
        <v>26</v>
      </c>
      <c r="E100" s="21">
        <f t="shared" ref="E100:G100" si="37">SUM(E101:E103)</f>
        <v>3276.7918</v>
      </c>
      <c r="F100" s="36">
        <f t="shared" si="37"/>
        <v>3276.7918</v>
      </c>
      <c r="G100" s="133">
        <f t="shared" si="37"/>
        <v>0</v>
      </c>
      <c r="H100" s="98"/>
      <c r="I100" s="98"/>
      <c r="J100" s="98"/>
      <c r="K100" s="99"/>
      <c r="L100" s="21">
        <f t="shared" ref="L100:M100" si="38">SUM(L101:L103)</f>
        <v>0</v>
      </c>
      <c r="M100" s="21">
        <f t="shared" si="38"/>
        <v>0</v>
      </c>
      <c r="N100" s="21">
        <f>SUM(N101:N103)</f>
        <v>0</v>
      </c>
      <c r="O100" s="94" t="s">
        <v>55</v>
      </c>
    </row>
    <row r="101" spans="1:15" ht="26.45" customHeight="1" x14ac:dyDescent="0.2">
      <c r="A101" s="101"/>
      <c r="B101" s="143"/>
      <c r="C101" s="23"/>
      <c r="D101" s="22" t="s">
        <v>20</v>
      </c>
      <c r="E101" s="21">
        <f>SUM(F101:M101)</f>
        <v>79.921800000000005</v>
      </c>
      <c r="F101" s="36">
        <v>79.921800000000005</v>
      </c>
      <c r="G101" s="133">
        <v>0</v>
      </c>
      <c r="H101" s="98"/>
      <c r="I101" s="98"/>
      <c r="J101" s="98"/>
      <c r="K101" s="99"/>
      <c r="L101" s="21">
        <v>0</v>
      </c>
      <c r="M101" s="21">
        <v>0</v>
      </c>
      <c r="N101" s="21">
        <v>0</v>
      </c>
      <c r="O101" s="109"/>
    </row>
    <row r="102" spans="1:15" ht="22.5" x14ac:dyDescent="0.2">
      <c r="A102" s="101"/>
      <c r="B102" s="143"/>
      <c r="C102" s="23"/>
      <c r="D102" s="22" t="s">
        <v>1</v>
      </c>
      <c r="E102" s="21">
        <f>SUM(F102:M102)</f>
        <v>799.21749999999997</v>
      </c>
      <c r="F102" s="36">
        <v>799.21749999999997</v>
      </c>
      <c r="G102" s="133">
        <v>0</v>
      </c>
      <c r="H102" s="98"/>
      <c r="I102" s="98"/>
      <c r="J102" s="98"/>
      <c r="K102" s="99"/>
      <c r="L102" s="21">
        <v>0</v>
      </c>
      <c r="M102" s="21">
        <v>0</v>
      </c>
      <c r="N102" s="21">
        <v>0</v>
      </c>
      <c r="O102" s="109"/>
    </row>
    <row r="103" spans="1:15" ht="40.5" customHeight="1" x14ac:dyDescent="0.2">
      <c r="A103" s="101"/>
      <c r="B103" s="142"/>
      <c r="C103" s="24"/>
      <c r="D103" s="22" t="s">
        <v>41</v>
      </c>
      <c r="E103" s="21">
        <f>SUM(F103:M103)</f>
        <v>2397.6525000000001</v>
      </c>
      <c r="F103" s="36">
        <v>2397.6525000000001</v>
      </c>
      <c r="G103" s="133">
        <v>0</v>
      </c>
      <c r="H103" s="98"/>
      <c r="I103" s="98"/>
      <c r="J103" s="98"/>
      <c r="K103" s="99"/>
      <c r="L103" s="21">
        <v>0</v>
      </c>
      <c r="M103" s="21">
        <v>0</v>
      </c>
      <c r="N103" s="21">
        <v>0</v>
      </c>
      <c r="O103" s="109"/>
    </row>
    <row r="104" spans="1:15" ht="24" customHeight="1" x14ac:dyDescent="0.2">
      <c r="A104" s="101"/>
      <c r="B104" s="141" t="s">
        <v>129</v>
      </c>
      <c r="C104" s="62" t="s">
        <v>73</v>
      </c>
      <c r="D104" s="62" t="s">
        <v>73</v>
      </c>
      <c r="E104" s="111" t="s">
        <v>0</v>
      </c>
      <c r="F104" s="111" t="s">
        <v>2</v>
      </c>
      <c r="G104" s="113" t="s">
        <v>168</v>
      </c>
      <c r="H104" s="115" t="s">
        <v>169</v>
      </c>
      <c r="I104" s="116"/>
      <c r="J104" s="116"/>
      <c r="K104" s="117"/>
      <c r="L104" s="26" t="s">
        <v>67</v>
      </c>
      <c r="M104" s="26" t="s">
        <v>68</v>
      </c>
      <c r="N104" s="26" t="s">
        <v>69</v>
      </c>
      <c r="O104" s="109"/>
    </row>
    <row r="105" spans="1:15" ht="23.25" customHeight="1" x14ac:dyDescent="0.2">
      <c r="A105" s="101"/>
      <c r="B105" s="143"/>
      <c r="C105" s="63"/>
      <c r="D105" s="63"/>
      <c r="E105" s="112"/>
      <c r="F105" s="112"/>
      <c r="G105" s="114"/>
      <c r="H105" s="74" t="s">
        <v>170</v>
      </c>
      <c r="I105" s="74" t="s">
        <v>171</v>
      </c>
      <c r="J105" s="74" t="s">
        <v>118</v>
      </c>
      <c r="K105" s="74" t="s">
        <v>172</v>
      </c>
      <c r="L105" s="27"/>
      <c r="M105" s="27"/>
      <c r="N105" s="27"/>
      <c r="O105" s="109"/>
    </row>
    <row r="106" spans="1:15" ht="22.5" customHeight="1" x14ac:dyDescent="0.2">
      <c r="A106" s="102"/>
      <c r="B106" s="142"/>
      <c r="C106" s="64"/>
      <c r="D106" s="64"/>
      <c r="E106" s="34">
        <v>4</v>
      </c>
      <c r="F106" s="34">
        <v>4</v>
      </c>
      <c r="G106" s="34">
        <v>4</v>
      </c>
      <c r="H106" s="34">
        <v>4</v>
      </c>
      <c r="I106" s="34">
        <v>4</v>
      </c>
      <c r="J106" s="34">
        <v>4</v>
      </c>
      <c r="K106" s="34">
        <v>4</v>
      </c>
      <c r="L106" s="21" t="s">
        <v>75</v>
      </c>
      <c r="M106" s="21" t="s">
        <v>75</v>
      </c>
      <c r="N106" s="21" t="s">
        <v>75</v>
      </c>
      <c r="O106" s="109"/>
    </row>
    <row r="107" spans="1:15" ht="22.5" customHeight="1" x14ac:dyDescent="0.2">
      <c r="A107" s="103" t="s">
        <v>65</v>
      </c>
      <c r="B107" s="141" t="s">
        <v>116</v>
      </c>
      <c r="C107" s="62" t="s">
        <v>70</v>
      </c>
      <c r="D107" s="22" t="s">
        <v>26</v>
      </c>
      <c r="E107" s="21">
        <f t="shared" ref="E107:G107" si="39">SUM(E108:E109)</f>
        <v>2495</v>
      </c>
      <c r="F107" s="36">
        <f t="shared" si="39"/>
        <v>0</v>
      </c>
      <c r="G107" s="147">
        <f t="shared" si="39"/>
        <v>301</v>
      </c>
      <c r="H107" s="148"/>
      <c r="I107" s="148"/>
      <c r="J107" s="148"/>
      <c r="K107" s="149"/>
      <c r="L107" s="21">
        <f t="shared" ref="L107:M107" si="40">SUM(L108:L109)</f>
        <v>2031</v>
      </c>
      <c r="M107" s="21">
        <f t="shared" si="40"/>
        <v>163</v>
      </c>
      <c r="N107" s="21">
        <f>SUM(N108:N109)</f>
        <v>0</v>
      </c>
      <c r="O107" s="109"/>
    </row>
    <row r="108" spans="1:15" ht="26.45" customHeight="1" x14ac:dyDescent="0.2">
      <c r="A108" s="101"/>
      <c r="B108" s="143"/>
      <c r="C108" s="23"/>
      <c r="D108" s="22" t="s">
        <v>20</v>
      </c>
      <c r="E108" s="21">
        <f>SUM(F108:M108)</f>
        <v>2495</v>
      </c>
      <c r="F108" s="36">
        <v>0</v>
      </c>
      <c r="G108" s="150">
        <v>301</v>
      </c>
      <c r="H108" s="151"/>
      <c r="I108" s="151"/>
      <c r="J108" s="151"/>
      <c r="K108" s="152"/>
      <c r="L108" s="29">
        <v>2031</v>
      </c>
      <c r="M108" s="21">
        <v>163</v>
      </c>
      <c r="N108" s="21">
        <v>0</v>
      </c>
      <c r="O108" s="109"/>
    </row>
    <row r="109" spans="1:15" ht="87.75" customHeight="1" x14ac:dyDescent="0.2">
      <c r="A109" s="101"/>
      <c r="B109" s="142"/>
      <c r="C109" s="24"/>
      <c r="D109" s="22" t="s">
        <v>1</v>
      </c>
      <c r="E109" s="21">
        <f>SUM(F109:M109)</f>
        <v>0</v>
      </c>
      <c r="F109" s="36">
        <v>0</v>
      </c>
      <c r="G109" s="153">
        <v>0</v>
      </c>
      <c r="H109" s="154"/>
      <c r="I109" s="154"/>
      <c r="J109" s="154"/>
      <c r="K109" s="155"/>
      <c r="L109" s="30">
        <v>0</v>
      </c>
      <c r="M109" s="21">
        <v>0</v>
      </c>
      <c r="N109" s="21">
        <v>0</v>
      </c>
      <c r="O109" s="109"/>
    </row>
    <row r="110" spans="1:15" ht="27" customHeight="1" x14ac:dyDescent="0.2">
      <c r="A110" s="101"/>
      <c r="B110" s="141" t="s">
        <v>117</v>
      </c>
      <c r="C110" s="62" t="s">
        <v>73</v>
      </c>
      <c r="D110" s="62" t="s">
        <v>73</v>
      </c>
      <c r="E110" s="111" t="s">
        <v>0</v>
      </c>
      <c r="F110" s="111" t="s">
        <v>2</v>
      </c>
      <c r="G110" s="113" t="s">
        <v>168</v>
      </c>
      <c r="H110" s="115" t="s">
        <v>169</v>
      </c>
      <c r="I110" s="116"/>
      <c r="J110" s="116"/>
      <c r="K110" s="117"/>
      <c r="L110" s="26" t="s">
        <v>67</v>
      </c>
      <c r="M110" s="26" t="s">
        <v>68</v>
      </c>
      <c r="N110" s="26" t="s">
        <v>69</v>
      </c>
      <c r="O110" s="109"/>
    </row>
    <row r="111" spans="1:15" ht="31.5" customHeight="1" x14ac:dyDescent="0.2">
      <c r="A111" s="101"/>
      <c r="B111" s="143"/>
      <c r="C111" s="63"/>
      <c r="D111" s="63"/>
      <c r="E111" s="112"/>
      <c r="F111" s="112"/>
      <c r="G111" s="114"/>
      <c r="H111" s="74" t="s">
        <v>170</v>
      </c>
      <c r="I111" s="74" t="s">
        <v>171</v>
      </c>
      <c r="J111" s="74" t="s">
        <v>118</v>
      </c>
      <c r="K111" s="74" t="s">
        <v>172</v>
      </c>
      <c r="L111" s="27"/>
      <c r="M111" s="27"/>
      <c r="N111" s="27"/>
      <c r="O111" s="109"/>
    </row>
    <row r="112" spans="1:15" ht="14.25" customHeight="1" x14ac:dyDescent="0.2">
      <c r="A112" s="102"/>
      <c r="B112" s="142"/>
      <c r="C112" s="64"/>
      <c r="D112" s="64"/>
      <c r="E112" s="34">
        <v>3</v>
      </c>
      <c r="F112" s="21" t="s">
        <v>75</v>
      </c>
      <c r="G112" s="28">
        <v>3</v>
      </c>
      <c r="H112" s="21" t="s">
        <v>75</v>
      </c>
      <c r="I112" s="21" t="s">
        <v>75</v>
      </c>
      <c r="J112" s="21" t="s">
        <v>75</v>
      </c>
      <c r="K112" s="28">
        <v>3</v>
      </c>
      <c r="L112" s="21" t="s">
        <v>75</v>
      </c>
      <c r="M112" s="21" t="s">
        <v>75</v>
      </c>
      <c r="N112" s="21" t="s">
        <v>75</v>
      </c>
      <c r="O112" s="110"/>
    </row>
    <row r="113" spans="1:15" x14ac:dyDescent="0.2">
      <c r="A113" s="23"/>
      <c r="B113" s="94" t="s">
        <v>64</v>
      </c>
      <c r="C113" s="62"/>
      <c r="D113" s="22" t="s">
        <v>52</v>
      </c>
      <c r="E113" s="21">
        <f t="shared" ref="E113:G113" si="41">SUM(E114:E117)</f>
        <v>105252.59179999999</v>
      </c>
      <c r="F113" s="36">
        <f>SUM(F114:F117)</f>
        <v>26839.391799999998</v>
      </c>
      <c r="G113" s="133">
        <f t="shared" si="41"/>
        <v>25415.200000000001</v>
      </c>
      <c r="H113" s="98"/>
      <c r="I113" s="98"/>
      <c r="J113" s="98"/>
      <c r="K113" s="99"/>
      <c r="L113" s="21">
        <f t="shared" ref="L113:N113" si="42">SUM(L114:L117)</f>
        <v>27433</v>
      </c>
      <c r="M113" s="21">
        <f t="shared" si="42"/>
        <v>25565</v>
      </c>
      <c r="N113" s="21">
        <f t="shared" si="42"/>
        <v>0</v>
      </c>
      <c r="O113" s="62"/>
    </row>
    <row r="114" spans="1:15" ht="22.5" x14ac:dyDescent="0.2">
      <c r="A114" s="23"/>
      <c r="B114" s="95"/>
      <c r="C114" s="23"/>
      <c r="D114" s="22" t="s">
        <v>20</v>
      </c>
      <c r="E114" s="21">
        <f>E37+E66+E73+E90+E97</f>
        <v>102055.7218</v>
      </c>
      <c r="F114" s="36">
        <f>F37+F66+F73+F90+F97</f>
        <v>23642.521799999999</v>
      </c>
      <c r="G114" s="133">
        <f>G37+G66+G73+G90+G97</f>
        <v>25415.200000000001</v>
      </c>
      <c r="H114" s="98"/>
      <c r="I114" s="98"/>
      <c r="J114" s="98"/>
      <c r="K114" s="99"/>
      <c r="L114" s="21">
        <f>L37+L66+L73+L90+L97</f>
        <v>27433</v>
      </c>
      <c r="M114" s="21">
        <f>M37+M66+M73+M90+M97</f>
        <v>25565</v>
      </c>
      <c r="N114" s="21">
        <f>N37+N66+N73+N90+N97</f>
        <v>0</v>
      </c>
      <c r="O114" s="23"/>
    </row>
    <row r="115" spans="1:15" ht="22.5" x14ac:dyDescent="0.2">
      <c r="A115" s="23"/>
      <c r="B115" s="95"/>
      <c r="C115" s="23"/>
      <c r="D115" s="22" t="s">
        <v>1</v>
      </c>
      <c r="E115" s="21">
        <f t="shared" ref="E115:G116" si="43">E98</f>
        <v>799.21749999999997</v>
      </c>
      <c r="F115" s="36">
        <f>F98</f>
        <v>799.21749999999997</v>
      </c>
      <c r="G115" s="133">
        <f t="shared" si="43"/>
        <v>0</v>
      </c>
      <c r="H115" s="98"/>
      <c r="I115" s="98"/>
      <c r="J115" s="98"/>
      <c r="K115" s="99"/>
      <c r="L115" s="21">
        <f t="shared" ref="L115:N116" si="44">L98</f>
        <v>0</v>
      </c>
      <c r="M115" s="21">
        <f t="shared" si="44"/>
        <v>0</v>
      </c>
      <c r="N115" s="21">
        <f t="shared" si="44"/>
        <v>0</v>
      </c>
      <c r="O115" s="23"/>
    </row>
    <row r="116" spans="1:15" ht="40.5" customHeight="1" x14ac:dyDescent="0.2">
      <c r="A116" s="23"/>
      <c r="B116" s="95"/>
      <c r="C116" s="23"/>
      <c r="D116" s="22" t="s">
        <v>41</v>
      </c>
      <c r="E116" s="21">
        <f t="shared" si="43"/>
        <v>2397.6525000000001</v>
      </c>
      <c r="F116" s="36">
        <f>F99</f>
        <v>2397.6525000000001</v>
      </c>
      <c r="G116" s="133">
        <f t="shared" si="43"/>
        <v>0</v>
      </c>
      <c r="H116" s="98"/>
      <c r="I116" s="98"/>
      <c r="J116" s="98"/>
      <c r="K116" s="99"/>
      <c r="L116" s="21">
        <f t="shared" si="44"/>
        <v>0</v>
      </c>
      <c r="M116" s="21">
        <f t="shared" si="44"/>
        <v>0</v>
      </c>
      <c r="N116" s="21">
        <f t="shared" si="44"/>
        <v>0</v>
      </c>
      <c r="O116" s="23"/>
    </row>
    <row r="117" spans="1:15" ht="22.5" x14ac:dyDescent="0.2">
      <c r="A117" s="24"/>
      <c r="B117" s="96"/>
      <c r="C117" s="24"/>
      <c r="D117" s="22" t="s">
        <v>27</v>
      </c>
      <c r="E117" s="22">
        <v>0</v>
      </c>
      <c r="F117" s="31">
        <v>0</v>
      </c>
      <c r="G117" s="125">
        <v>0</v>
      </c>
      <c r="H117" s="98"/>
      <c r="I117" s="98"/>
      <c r="J117" s="98"/>
      <c r="K117" s="99"/>
      <c r="L117" s="22">
        <v>0</v>
      </c>
      <c r="M117" s="22">
        <v>0</v>
      </c>
      <c r="N117" s="22">
        <v>0</v>
      </c>
      <c r="O117" s="24"/>
    </row>
    <row r="118" spans="1:15" s="72" customFormat="1" x14ac:dyDescent="0.2">
      <c r="A118" s="45"/>
      <c r="B118" s="75"/>
      <c r="C118" s="45"/>
      <c r="D118" s="45"/>
      <c r="E118" s="45"/>
      <c r="F118" s="76"/>
      <c r="G118" s="45"/>
      <c r="H118" s="75"/>
      <c r="I118" s="75"/>
      <c r="J118" s="75"/>
      <c r="K118" s="75"/>
      <c r="L118" s="45"/>
      <c r="M118" s="45"/>
      <c r="N118" s="45"/>
      <c r="O118" s="45"/>
    </row>
    <row r="119" spans="1:15" ht="73.5" customHeight="1" x14ac:dyDescent="0.2">
      <c r="K119" s="127" t="s">
        <v>177</v>
      </c>
      <c r="L119" s="128"/>
      <c r="M119" s="128"/>
      <c r="N119" s="128"/>
      <c r="O119" s="128"/>
    </row>
    <row r="120" spans="1:15" x14ac:dyDescent="0.2">
      <c r="K120" s="128"/>
      <c r="L120" s="128"/>
      <c r="M120" s="128"/>
      <c r="N120" s="128"/>
      <c r="O120" s="128"/>
    </row>
    <row r="121" spans="1:15" x14ac:dyDescent="0.2">
      <c r="A121" s="129" t="s">
        <v>146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3" spans="1:15" ht="67.5" x14ac:dyDescent="0.2">
      <c r="A123" s="67" t="s">
        <v>42</v>
      </c>
      <c r="B123" s="67" t="s">
        <v>43</v>
      </c>
      <c r="C123" s="22" t="s">
        <v>44</v>
      </c>
      <c r="D123" s="62" t="s">
        <v>45</v>
      </c>
      <c r="E123" s="71" t="s">
        <v>0</v>
      </c>
      <c r="F123" s="126" t="s">
        <v>99</v>
      </c>
      <c r="G123" s="131"/>
      <c r="H123" s="131"/>
      <c r="I123" s="131"/>
      <c r="J123" s="131"/>
      <c r="K123" s="131"/>
      <c r="L123" s="131"/>
      <c r="M123" s="131"/>
      <c r="N123" s="132"/>
      <c r="O123" s="62" t="s">
        <v>46</v>
      </c>
    </row>
    <row r="124" spans="1:15" x14ac:dyDescent="0.2">
      <c r="A124" s="64"/>
      <c r="B124" s="24"/>
      <c r="C124" s="22" t="s">
        <v>47</v>
      </c>
      <c r="D124" s="24"/>
      <c r="E124" s="71" t="s">
        <v>48</v>
      </c>
      <c r="F124" s="31" t="s">
        <v>2</v>
      </c>
      <c r="G124" s="125" t="s">
        <v>3</v>
      </c>
      <c r="H124" s="98"/>
      <c r="I124" s="98"/>
      <c r="J124" s="98"/>
      <c r="K124" s="99"/>
      <c r="L124" s="22" t="s">
        <v>67</v>
      </c>
      <c r="M124" s="22" t="s">
        <v>68</v>
      </c>
      <c r="N124" s="22" t="s">
        <v>69</v>
      </c>
      <c r="O124" s="24"/>
    </row>
    <row r="125" spans="1:15" x14ac:dyDescent="0.2">
      <c r="A125" s="71">
        <v>1</v>
      </c>
      <c r="B125" s="71">
        <v>2</v>
      </c>
      <c r="C125" s="22">
        <v>3</v>
      </c>
      <c r="D125" s="22">
        <v>4</v>
      </c>
      <c r="E125" s="71">
        <v>5</v>
      </c>
      <c r="F125" s="32">
        <v>6</v>
      </c>
      <c r="G125" s="126">
        <v>7</v>
      </c>
      <c r="H125" s="98"/>
      <c r="I125" s="98"/>
      <c r="J125" s="98"/>
      <c r="K125" s="99"/>
      <c r="L125" s="71">
        <v>8</v>
      </c>
      <c r="M125" s="71">
        <v>9</v>
      </c>
      <c r="N125" s="71">
        <v>10</v>
      </c>
      <c r="O125" s="22">
        <v>11</v>
      </c>
    </row>
    <row r="126" spans="1:15" ht="11.25" customHeight="1" x14ac:dyDescent="0.2">
      <c r="A126" s="103" t="s">
        <v>49</v>
      </c>
      <c r="B126" s="103" t="s">
        <v>147</v>
      </c>
      <c r="C126" s="67" t="s">
        <v>70</v>
      </c>
      <c r="D126" s="71" t="s">
        <v>4</v>
      </c>
      <c r="E126" s="50">
        <f>SUM(E127:E128)</f>
        <v>2305.123</v>
      </c>
      <c r="F126" s="51">
        <f>SUM(F127:F128)</f>
        <v>2305.123</v>
      </c>
      <c r="G126" s="124">
        <f>SUM(G127:G128)</f>
        <v>0</v>
      </c>
      <c r="H126" s="98"/>
      <c r="I126" s="98"/>
      <c r="J126" s="98"/>
      <c r="K126" s="99"/>
      <c r="L126" s="50">
        <f t="shared" ref="L126:N126" si="45">SUM(L127:L128)</f>
        <v>0</v>
      </c>
      <c r="M126" s="50">
        <f t="shared" si="45"/>
        <v>0</v>
      </c>
      <c r="N126" s="50">
        <f t="shared" si="45"/>
        <v>0</v>
      </c>
      <c r="O126" s="67"/>
    </row>
    <row r="127" spans="1:15" ht="22.5" x14ac:dyDescent="0.2">
      <c r="A127" s="101"/>
      <c r="B127" s="95"/>
      <c r="C127" s="63"/>
      <c r="D127" s="71" t="s">
        <v>1</v>
      </c>
      <c r="E127" s="50">
        <f>SUM(E130+E136+E142)</f>
        <v>0</v>
      </c>
      <c r="F127" s="51">
        <f>SUM(F130+F136+G142)</f>
        <v>0</v>
      </c>
      <c r="G127" s="124">
        <f>SUM(G130+G136+G142)</f>
        <v>0</v>
      </c>
      <c r="H127" s="98"/>
      <c r="I127" s="98"/>
      <c r="J127" s="98"/>
      <c r="K127" s="99"/>
      <c r="L127" s="50">
        <f>SUM(L130+L136+L142)</f>
        <v>0</v>
      </c>
      <c r="M127" s="50">
        <f>SUM(M130+M136+M142)</f>
        <v>0</v>
      </c>
      <c r="N127" s="50">
        <f>SUM(N130+N136+N142)</f>
        <v>0</v>
      </c>
      <c r="O127" s="63"/>
    </row>
    <row r="128" spans="1:15" ht="22.5" x14ac:dyDescent="0.2">
      <c r="A128" s="102"/>
      <c r="B128" s="96"/>
      <c r="C128" s="64"/>
      <c r="D128" s="71" t="s">
        <v>20</v>
      </c>
      <c r="E128" s="50">
        <f>E131+E137+E143</f>
        <v>2305.123</v>
      </c>
      <c r="F128" s="52">
        <f>F131+F137+F143</f>
        <v>2305.123</v>
      </c>
      <c r="G128" s="124">
        <f>G131+G137+G143</f>
        <v>0</v>
      </c>
      <c r="H128" s="98"/>
      <c r="I128" s="98"/>
      <c r="J128" s="98"/>
      <c r="K128" s="99"/>
      <c r="L128" s="50">
        <f t="shared" ref="L128:N128" si="46">L131+L137+L143</f>
        <v>0</v>
      </c>
      <c r="M128" s="50">
        <f t="shared" si="46"/>
        <v>0</v>
      </c>
      <c r="N128" s="50">
        <f t="shared" si="46"/>
        <v>0</v>
      </c>
      <c r="O128" s="64"/>
    </row>
    <row r="129" spans="1:15" ht="11.25" customHeight="1" x14ac:dyDescent="0.2">
      <c r="A129" s="103" t="s">
        <v>19</v>
      </c>
      <c r="B129" s="104" t="s">
        <v>148</v>
      </c>
      <c r="C129" s="67" t="s">
        <v>70</v>
      </c>
      <c r="D129" s="71" t="s">
        <v>4</v>
      </c>
      <c r="E129" s="50">
        <f>SUM(E130:E131)</f>
        <v>0</v>
      </c>
      <c r="F129" s="51">
        <f>SUM(F130:F131)</f>
        <v>0</v>
      </c>
      <c r="G129" s="124">
        <f t="shared" ref="G129" si="47">SUM(G130:G131)</f>
        <v>0</v>
      </c>
      <c r="H129" s="98"/>
      <c r="I129" s="98"/>
      <c r="J129" s="98"/>
      <c r="K129" s="99"/>
      <c r="L129" s="50">
        <f t="shared" ref="L129:N129" si="48">SUM(L130:L131)</f>
        <v>0</v>
      </c>
      <c r="M129" s="50">
        <f t="shared" si="48"/>
        <v>0</v>
      </c>
      <c r="N129" s="70">
        <f t="shared" si="48"/>
        <v>0</v>
      </c>
      <c r="O129" s="118" t="s">
        <v>149</v>
      </c>
    </row>
    <row r="130" spans="1:15" ht="22.5" x14ac:dyDescent="0.2">
      <c r="A130" s="101"/>
      <c r="B130" s="105"/>
      <c r="C130" s="63"/>
      <c r="D130" s="71" t="s">
        <v>1</v>
      </c>
      <c r="E130" s="50">
        <f>SUM(F130:M130)</f>
        <v>0</v>
      </c>
      <c r="F130" s="33">
        <v>0</v>
      </c>
      <c r="G130" s="123">
        <v>0</v>
      </c>
      <c r="H130" s="98"/>
      <c r="I130" s="98"/>
      <c r="J130" s="98"/>
      <c r="K130" s="99"/>
      <c r="L130" s="25">
        <v>0</v>
      </c>
      <c r="M130" s="25">
        <v>0</v>
      </c>
      <c r="N130" s="69">
        <v>0</v>
      </c>
      <c r="O130" s="119"/>
    </row>
    <row r="131" spans="1:15" ht="22.5" x14ac:dyDescent="0.2">
      <c r="A131" s="101"/>
      <c r="B131" s="106"/>
      <c r="C131" s="64"/>
      <c r="D131" s="71" t="s">
        <v>20</v>
      </c>
      <c r="E131" s="50">
        <v>0</v>
      </c>
      <c r="F131" s="33">
        <v>0</v>
      </c>
      <c r="G131" s="123">
        <v>0</v>
      </c>
      <c r="H131" s="98"/>
      <c r="I131" s="98"/>
      <c r="J131" s="98"/>
      <c r="K131" s="99"/>
      <c r="L131" s="25">
        <v>0</v>
      </c>
      <c r="M131" s="25">
        <v>0</v>
      </c>
      <c r="N131" s="69">
        <v>0</v>
      </c>
      <c r="O131" s="119"/>
    </row>
    <row r="132" spans="1:15" ht="11.25" customHeight="1" x14ac:dyDescent="0.2">
      <c r="A132" s="101"/>
      <c r="B132" s="108" t="s">
        <v>150</v>
      </c>
      <c r="C132" s="94" t="s">
        <v>73</v>
      </c>
      <c r="D132" s="94" t="s">
        <v>73</v>
      </c>
      <c r="E132" s="111" t="s">
        <v>0</v>
      </c>
      <c r="F132" s="111" t="s">
        <v>2</v>
      </c>
      <c r="G132" s="113" t="s">
        <v>168</v>
      </c>
      <c r="H132" s="115" t="s">
        <v>169</v>
      </c>
      <c r="I132" s="116"/>
      <c r="J132" s="116"/>
      <c r="K132" s="117"/>
      <c r="L132" s="26" t="s">
        <v>67</v>
      </c>
      <c r="M132" s="26" t="s">
        <v>68</v>
      </c>
      <c r="N132" s="53" t="s">
        <v>69</v>
      </c>
      <c r="O132" s="119"/>
    </row>
    <row r="133" spans="1:15" ht="24.75" x14ac:dyDescent="0.2">
      <c r="A133" s="101"/>
      <c r="B133" s="105"/>
      <c r="C133" s="109"/>
      <c r="D133" s="109"/>
      <c r="E133" s="112"/>
      <c r="F133" s="112"/>
      <c r="G133" s="114"/>
      <c r="H133" s="74" t="s">
        <v>170</v>
      </c>
      <c r="I133" s="74" t="s">
        <v>171</v>
      </c>
      <c r="J133" s="74" t="s">
        <v>118</v>
      </c>
      <c r="K133" s="74" t="s">
        <v>172</v>
      </c>
      <c r="L133" s="27"/>
      <c r="M133" s="27"/>
      <c r="N133" s="54"/>
      <c r="O133" s="119"/>
    </row>
    <row r="134" spans="1:15" x14ac:dyDescent="0.2">
      <c r="A134" s="102"/>
      <c r="B134" s="106"/>
      <c r="C134" s="110"/>
      <c r="D134" s="110"/>
      <c r="E134" s="21" t="s">
        <v>75</v>
      </c>
      <c r="F134" s="34">
        <v>0</v>
      </c>
      <c r="G134" s="21" t="s">
        <v>75</v>
      </c>
      <c r="H134" s="21" t="s">
        <v>75</v>
      </c>
      <c r="I134" s="21" t="s">
        <v>75</v>
      </c>
      <c r="J134" s="21" t="s">
        <v>75</v>
      </c>
      <c r="K134" s="21" t="s">
        <v>75</v>
      </c>
      <c r="L134" s="21" t="s">
        <v>75</v>
      </c>
      <c r="M134" s="21" t="s">
        <v>75</v>
      </c>
      <c r="N134" s="21" t="s">
        <v>75</v>
      </c>
      <c r="O134" s="119"/>
    </row>
    <row r="135" spans="1:15" ht="11.25" customHeight="1" x14ac:dyDescent="0.2">
      <c r="A135" s="103" t="s">
        <v>21</v>
      </c>
      <c r="B135" s="104" t="s">
        <v>151</v>
      </c>
      <c r="C135" s="67" t="s">
        <v>70</v>
      </c>
      <c r="D135" s="71" t="s">
        <v>4</v>
      </c>
      <c r="E135" s="25">
        <f>E136+E137</f>
        <v>2305.123</v>
      </c>
      <c r="F135" s="33">
        <f>SUM(F136:F137)</f>
        <v>2305.123</v>
      </c>
      <c r="G135" s="123">
        <f>SUM(G136:G137)</f>
        <v>0</v>
      </c>
      <c r="H135" s="98"/>
      <c r="I135" s="98"/>
      <c r="J135" s="98"/>
      <c r="K135" s="99"/>
      <c r="L135" s="25">
        <f t="shared" ref="L135:N135" si="49">SUM(L136:L137)</f>
        <v>0</v>
      </c>
      <c r="M135" s="25">
        <f t="shared" si="49"/>
        <v>0</v>
      </c>
      <c r="N135" s="69">
        <f t="shared" si="49"/>
        <v>0</v>
      </c>
      <c r="O135" s="119"/>
    </row>
    <row r="136" spans="1:15" ht="22.5" x14ac:dyDescent="0.2">
      <c r="A136" s="101"/>
      <c r="B136" s="105"/>
      <c r="C136" s="63"/>
      <c r="D136" s="71" t="s">
        <v>1</v>
      </c>
      <c r="E136" s="25">
        <f>SUM(F136:M136)</f>
        <v>0</v>
      </c>
      <c r="F136" s="33">
        <v>0</v>
      </c>
      <c r="G136" s="123">
        <v>0</v>
      </c>
      <c r="H136" s="98"/>
      <c r="I136" s="98"/>
      <c r="J136" s="98"/>
      <c r="K136" s="99"/>
      <c r="L136" s="25">
        <v>0</v>
      </c>
      <c r="M136" s="25">
        <v>0</v>
      </c>
      <c r="N136" s="69">
        <v>0</v>
      </c>
      <c r="O136" s="119"/>
    </row>
    <row r="137" spans="1:15" ht="22.5" x14ac:dyDescent="0.2">
      <c r="A137" s="101"/>
      <c r="B137" s="106"/>
      <c r="C137" s="64"/>
      <c r="D137" s="71" t="s">
        <v>20</v>
      </c>
      <c r="E137" s="25">
        <f>SUM(F137+G137+L137+M137+N137)</f>
        <v>2305.123</v>
      </c>
      <c r="F137" s="33">
        <v>2305.123</v>
      </c>
      <c r="G137" s="123">
        <v>0</v>
      </c>
      <c r="H137" s="98"/>
      <c r="I137" s="98"/>
      <c r="J137" s="98"/>
      <c r="K137" s="99"/>
      <c r="L137" s="25">
        <v>0</v>
      </c>
      <c r="M137" s="25">
        <v>0</v>
      </c>
      <c r="N137" s="69">
        <v>0</v>
      </c>
      <c r="O137" s="119"/>
    </row>
    <row r="138" spans="1:15" ht="11.25" customHeight="1" x14ac:dyDescent="0.2">
      <c r="A138" s="101"/>
      <c r="B138" s="108" t="s">
        <v>152</v>
      </c>
      <c r="C138" s="94" t="s">
        <v>73</v>
      </c>
      <c r="D138" s="94" t="s">
        <v>73</v>
      </c>
      <c r="E138" s="111" t="s">
        <v>0</v>
      </c>
      <c r="F138" s="111" t="s">
        <v>2</v>
      </c>
      <c r="G138" s="113" t="s">
        <v>168</v>
      </c>
      <c r="H138" s="115" t="s">
        <v>169</v>
      </c>
      <c r="I138" s="116"/>
      <c r="J138" s="116"/>
      <c r="K138" s="117"/>
      <c r="L138" s="26" t="s">
        <v>67</v>
      </c>
      <c r="M138" s="26" t="s">
        <v>68</v>
      </c>
      <c r="N138" s="53" t="s">
        <v>69</v>
      </c>
      <c r="O138" s="119"/>
    </row>
    <row r="139" spans="1:15" ht="24.75" x14ac:dyDescent="0.2">
      <c r="A139" s="101"/>
      <c r="B139" s="105"/>
      <c r="C139" s="109"/>
      <c r="D139" s="109"/>
      <c r="E139" s="112"/>
      <c r="F139" s="112"/>
      <c r="G139" s="114"/>
      <c r="H139" s="74" t="s">
        <v>170</v>
      </c>
      <c r="I139" s="74" t="s">
        <v>171</v>
      </c>
      <c r="J139" s="74" t="s">
        <v>118</v>
      </c>
      <c r="K139" s="74" t="s">
        <v>172</v>
      </c>
      <c r="L139" s="27"/>
      <c r="M139" s="27"/>
      <c r="N139" s="54"/>
      <c r="O139" s="119"/>
    </row>
    <row r="140" spans="1:15" x14ac:dyDescent="0.2">
      <c r="A140" s="102"/>
      <c r="B140" s="106"/>
      <c r="C140" s="110"/>
      <c r="D140" s="110"/>
      <c r="E140" s="21" t="s">
        <v>75</v>
      </c>
      <c r="F140" s="34">
        <v>33303</v>
      </c>
      <c r="G140" s="21" t="s">
        <v>75</v>
      </c>
      <c r="H140" s="21" t="s">
        <v>75</v>
      </c>
      <c r="I140" s="21" t="s">
        <v>75</v>
      </c>
      <c r="J140" s="21" t="s">
        <v>75</v>
      </c>
      <c r="K140" s="21" t="s">
        <v>75</v>
      </c>
      <c r="L140" s="21" t="s">
        <v>75</v>
      </c>
      <c r="M140" s="21" t="s">
        <v>75</v>
      </c>
      <c r="N140" s="21" t="s">
        <v>75</v>
      </c>
      <c r="O140" s="119"/>
    </row>
    <row r="141" spans="1:15" ht="11.25" customHeight="1" x14ac:dyDescent="0.2">
      <c r="A141" s="120" t="s">
        <v>153</v>
      </c>
      <c r="B141" s="104" t="s">
        <v>154</v>
      </c>
      <c r="C141" s="67" t="s">
        <v>70</v>
      </c>
      <c r="D141" s="71" t="s">
        <v>4</v>
      </c>
      <c r="E141" s="25">
        <v>0</v>
      </c>
      <c r="F141" s="33">
        <f>SUM(F142:F143)</f>
        <v>0</v>
      </c>
      <c r="G141" s="123">
        <v>0</v>
      </c>
      <c r="H141" s="98"/>
      <c r="I141" s="98"/>
      <c r="J141" s="98"/>
      <c r="K141" s="99"/>
      <c r="L141" s="25">
        <v>0</v>
      </c>
      <c r="M141" s="25">
        <v>0</v>
      </c>
      <c r="N141" s="69">
        <v>0</v>
      </c>
      <c r="O141" s="119"/>
    </row>
    <row r="142" spans="1:15" ht="22.5" x14ac:dyDescent="0.2">
      <c r="A142" s="121"/>
      <c r="B142" s="105"/>
      <c r="C142" s="63"/>
      <c r="D142" s="71" t="s">
        <v>1</v>
      </c>
      <c r="E142" s="25">
        <v>0</v>
      </c>
      <c r="F142" s="55" t="s">
        <v>155</v>
      </c>
      <c r="G142" s="123">
        <v>0</v>
      </c>
      <c r="H142" s="98"/>
      <c r="I142" s="98"/>
      <c r="J142" s="98"/>
      <c r="K142" s="99"/>
      <c r="L142" s="25">
        <v>0</v>
      </c>
      <c r="M142" s="25">
        <v>0</v>
      </c>
      <c r="N142" s="69">
        <v>0</v>
      </c>
      <c r="O142" s="119"/>
    </row>
    <row r="143" spans="1:15" ht="22.5" x14ac:dyDescent="0.2">
      <c r="A143" s="121"/>
      <c r="B143" s="106"/>
      <c r="C143" s="64"/>
      <c r="D143" s="71" t="s">
        <v>156</v>
      </c>
      <c r="E143" s="25">
        <v>0</v>
      </c>
      <c r="F143" s="33">
        <v>0</v>
      </c>
      <c r="G143" s="123">
        <v>0</v>
      </c>
      <c r="H143" s="98"/>
      <c r="I143" s="98"/>
      <c r="J143" s="98"/>
      <c r="K143" s="99"/>
      <c r="L143" s="25">
        <v>0</v>
      </c>
      <c r="M143" s="25">
        <v>0</v>
      </c>
      <c r="N143" s="69">
        <v>0</v>
      </c>
      <c r="O143" s="119"/>
    </row>
    <row r="144" spans="1:15" x14ac:dyDescent="0.2">
      <c r="A144" s="121"/>
      <c r="B144" s="108" t="s">
        <v>157</v>
      </c>
      <c r="C144" s="94" t="s">
        <v>73</v>
      </c>
      <c r="D144" s="94" t="s">
        <v>73</v>
      </c>
      <c r="E144" s="111" t="s">
        <v>0</v>
      </c>
      <c r="F144" s="111" t="s">
        <v>2</v>
      </c>
      <c r="G144" s="113" t="s">
        <v>168</v>
      </c>
      <c r="H144" s="115" t="s">
        <v>169</v>
      </c>
      <c r="I144" s="116"/>
      <c r="J144" s="116"/>
      <c r="K144" s="117"/>
      <c r="L144" s="26" t="s">
        <v>67</v>
      </c>
      <c r="M144" s="26" t="s">
        <v>68</v>
      </c>
      <c r="N144" s="53" t="s">
        <v>69</v>
      </c>
      <c r="O144" s="119"/>
    </row>
    <row r="145" spans="1:15" ht="11.25" customHeight="1" x14ac:dyDescent="0.2">
      <c r="A145" s="121"/>
      <c r="B145" s="105"/>
      <c r="C145" s="109"/>
      <c r="D145" s="109"/>
      <c r="E145" s="112"/>
      <c r="F145" s="112"/>
      <c r="G145" s="114"/>
      <c r="H145" s="74" t="s">
        <v>170</v>
      </c>
      <c r="I145" s="74" t="s">
        <v>171</v>
      </c>
      <c r="J145" s="74" t="s">
        <v>118</v>
      </c>
      <c r="K145" s="74" t="s">
        <v>172</v>
      </c>
      <c r="L145" s="27"/>
      <c r="M145" s="27"/>
      <c r="N145" s="54"/>
      <c r="O145" s="119"/>
    </row>
    <row r="146" spans="1:15" x14ac:dyDescent="0.2">
      <c r="A146" s="122"/>
      <c r="B146" s="106"/>
      <c r="C146" s="110"/>
      <c r="D146" s="110"/>
      <c r="E146" s="21" t="s">
        <v>75</v>
      </c>
      <c r="F146" s="34">
        <v>162</v>
      </c>
      <c r="G146" s="21" t="s">
        <v>75</v>
      </c>
      <c r="H146" s="21" t="s">
        <v>75</v>
      </c>
      <c r="I146" s="21" t="s">
        <v>75</v>
      </c>
      <c r="J146" s="21" t="s">
        <v>75</v>
      </c>
      <c r="K146" s="21" t="s">
        <v>75</v>
      </c>
      <c r="L146" s="21" t="s">
        <v>75</v>
      </c>
      <c r="M146" s="21" t="s">
        <v>75</v>
      </c>
      <c r="N146" s="21" t="s">
        <v>75</v>
      </c>
      <c r="O146" s="119"/>
    </row>
    <row r="147" spans="1:15" x14ac:dyDescent="0.2">
      <c r="A147" s="103">
        <v>2</v>
      </c>
      <c r="B147" s="103" t="s">
        <v>158</v>
      </c>
      <c r="C147" s="67" t="s">
        <v>70</v>
      </c>
      <c r="D147" s="71" t="s">
        <v>4</v>
      </c>
      <c r="E147" s="25">
        <f>SUM(E148:E149)</f>
        <v>5605.6769999999997</v>
      </c>
      <c r="F147" s="33">
        <f>SUM(F148:F149)</f>
        <v>5605.6769999999997</v>
      </c>
      <c r="G147" s="123">
        <f t="shared" ref="G147" si="50">SUM(G148:G149)</f>
        <v>0</v>
      </c>
      <c r="H147" s="98"/>
      <c r="I147" s="98"/>
      <c r="J147" s="98"/>
      <c r="K147" s="99"/>
      <c r="L147" s="25">
        <f t="shared" ref="L147:N147" si="51">SUM(L148:L149)</f>
        <v>0</v>
      </c>
      <c r="M147" s="25">
        <f t="shared" si="51"/>
        <v>0</v>
      </c>
      <c r="N147" s="69">
        <f t="shared" si="51"/>
        <v>0</v>
      </c>
      <c r="O147" s="119"/>
    </row>
    <row r="148" spans="1:15" ht="11.25" customHeight="1" x14ac:dyDescent="0.2">
      <c r="A148" s="101"/>
      <c r="B148" s="95"/>
      <c r="C148" s="63"/>
      <c r="D148" s="71" t="s">
        <v>1</v>
      </c>
      <c r="E148" s="25">
        <f>SUM(F148+G148+L148+M148+N148)</f>
        <v>4152</v>
      </c>
      <c r="F148" s="33">
        <f>F151+F157</f>
        <v>4152</v>
      </c>
      <c r="G148" s="123">
        <f t="shared" ref="G148:G149" si="52">G151+G157</f>
        <v>0</v>
      </c>
      <c r="H148" s="98"/>
      <c r="I148" s="98"/>
      <c r="J148" s="98"/>
      <c r="K148" s="99"/>
      <c r="L148" s="25">
        <f t="shared" ref="L148:N149" si="53">L151+L157</f>
        <v>0</v>
      </c>
      <c r="M148" s="25">
        <f t="shared" si="53"/>
        <v>0</v>
      </c>
      <c r="N148" s="69">
        <f t="shared" si="53"/>
        <v>0</v>
      </c>
      <c r="O148" s="119"/>
    </row>
    <row r="149" spans="1:15" ht="22.5" x14ac:dyDescent="0.2">
      <c r="A149" s="102"/>
      <c r="B149" s="96"/>
      <c r="C149" s="64"/>
      <c r="D149" s="71" t="s">
        <v>20</v>
      </c>
      <c r="E149" s="25">
        <f>SUM(F149+G149+L149+M149+N149)</f>
        <v>1453.6769999999999</v>
      </c>
      <c r="F149" s="33">
        <f>F152+F158</f>
        <v>1453.6769999999999</v>
      </c>
      <c r="G149" s="123">
        <f t="shared" si="52"/>
        <v>0</v>
      </c>
      <c r="H149" s="98"/>
      <c r="I149" s="98"/>
      <c r="J149" s="98"/>
      <c r="K149" s="99"/>
      <c r="L149" s="25">
        <f t="shared" si="53"/>
        <v>0</v>
      </c>
      <c r="M149" s="25">
        <f t="shared" si="53"/>
        <v>0</v>
      </c>
      <c r="N149" s="69">
        <f t="shared" si="53"/>
        <v>0</v>
      </c>
      <c r="O149" s="119"/>
    </row>
    <row r="150" spans="1:15" x14ac:dyDescent="0.2">
      <c r="A150" s="103" t="s">
        <v>22</v>
      </c>
      <c r="B150" s="104" t="s">
        <v>159</v>
      </c>
      <c r="C150" s="67" t="s">
        <v>70</v>
      </c>
      <c r="D150" s="71" t="s">
        <v>4</v>
      </c>
      <c r="E150" s="25">
        <f>SUM(E151:E152)</f>
        <v>5605.6769999999997</v>
      </c>
      <c r="F150" s="51">
        <f>SUM(F151:F152)</f>
        <v>5605.6769999999997</v>
      </c>
      <c r="G150" s="124">
        <f t="shared" ref="G150" si="54">SUM(G151:G152)</f>
        <v>0</v>
      </c>
      <c r="H150" s="98"/>
      <c r="I150" s="98"/>
      <c r="J150" s="98"/>
      <c r="K150" s="99"/>
      <c r="L150" s="50">
        <f t="shared" ref="L150:N150" si="55">SUM(L151:L152)</f>
        <v>0</v>
      </c>
      <c r="M150" s="50">
        <f t="shared" si="55"/>
        <v>0</v>
      </c>
      <c r="N150" s="70">
        <f t="shared" si="55"/>
        <v>0</v>
      </c>
      <c r="O150" s="119"/>
    </row>
    <row r="151" spans="1:15" ht="11.25" customHeight="1" x14ac:dyDescent="0.2">
      <c r="A151" s="101"/>
      <c r="B151" s="105"/>
      <c r="C151" s="63"/>
      <c r="D151" s="71" t="s">
        <v>1</v>
      </c>
      <c r="E151" s="25">
        <f>SUM(F151+G151+L151+M151+N151)</f>
        <v>4152</v>
      </c>
      <c r="F151" s="33">
        <v>4152</v>
      </c>
      <c r="G151" s="123">
        <v>0</v>
      </c>
      <c r="H151" s="98"/>
      <c r="I151" s="98"/>
      <c r="J151" s="98"/>
      <c r="K151" s="99"/>
      <c r="L151" s="25">
        <v>0</v>
      </c>
      <c r="M151" s="25">
        <v>0</v>
      </c>
      <c r="N151" s="69">
        <v>0</v>
      </c>
      <c r="O151" s="119"/>
    </row>
    <row r="152" spans="1:15" ht="22.5" x14ac:dyDescent="0.2">
      <c r="A152" s="101"/>
      <c r="B152" s="106"/>
      <c r="C152" s="64"/>
      <c r="D152" s="71" t="s">
        <v>20</v>
      </c>
      <c r="E152" s="25">
        <f>SUM(F152+G152+L152+M152+N152)</f>
        <v>1453.6769999999999</v>
      </c>
      <c r="F152" s="33">
        <v>1453.6769999999999</v>
      </c>
      <c r="G152" s="123">
        <v>0</v>
      </c>
      <c r="H152" s="98"/>
      <c r="I152" s="98"/>
      <c r="J152" s="98"/>
      <c r="K152" s="99"/>
      <c r="L152" s="25">
        <v>0</v>
      </c>
      <c r="M152" s="25">
        <v>0</v>
      </c>
      <c r="N152" s="69">
        <v>0</v>
      </c>
      <c r="O152" s="119"/>
    </row>
    <row r="153" spans="1:15" x14ac:dyDescent="0.2">
      <c r="A153" s="101"/>
      <c r="B153" s="108" t="s">
        <v>160</v>
      </c>
      <c r="C153" s="94" t="s">
        <v>73</v>
      </c>
      <c r="D153" s="94" t="s">
        <v>73</v>
      </c>
      <c r="E153" s="111" t="s">
        <v>0</v>
      </c>
      <c r="F153" s="111" t="s">
        <v>2</v>
      </c>
      <c r="G153" s="113" t="s">
        <v>168</v>
      </c>
      <c r="H153" s="115" t="s">
        <v>169</v>
      </c>
      <c r="I153" s="116"/>
      <c r="J153" s="116"/>
      <c r="K153" s="117"/>
      <c r="L153" s="26" t="s">
        <v>67</v>
      </c>
      <c r="M153" s="26" t="s">
        <v>68</v>
      </c>
      <c r="N153" s="53" t="s">
        <v>69</v>
      </c>
      <c r="O153" s="119"/>
    </row>
    <row r="154" spans="1:15" ht="11.25" customHeight="1" x14ac:dyDescent="0.2">
      <c r="A154" s="101"/>
      <c r="B154" s="105"/>
      <c r="C154" s="109"/>
      <c r="D154" s="109"/>
      <c r="E154" s="112"/>
      <c r="F154" s="112"/>
      <c r="G154" s="114"/>
      <c r="H154" s="74" t="s">
        <v>170</v>
      </c>
      <c r="I154" s="74" t="s">
        <v>171</v>
      </c>
      <c r="J154" s="74" t="s">
        <v>118</v>
      </c>
      <c r="K154" s="74" t="s">
        <v>172</v>
      </c>
      <c r="L154" s="27"/>
      <c r="M154" s="27"/>
      <c r="N154" s="54"/>
      <c r="O154" s="119"/>
    </row>
    <row r="155" spans="1:15" x14ac:dyDescent="0.2">
      <c r="A155" s="102"/>
      <c r="B155" s="106"/>
      <c r="C155" s="110"/>
      <c r="D155" s="110"/>
      <c r="E155" s="21" t="s">
        <v>75</v>
      </c>
      <c r="F155" s="34">
        <v>39814</v>
      </c>
      <c r="G155" s="21" t="s">
        <v>75</v>
      </c>
      <c r="H155" s="21" t="s">
        <v>75</v>
      </c>
      <c r="I155" s="21" t="s">
        <v>75</v>
      </c>
      <c r="J155" s="21" t="s">
        <v>75</v>
      </c>
      <c r="K155" s="21" t="s">
        <v>75</v>
      </c>
      <c r="L155" s="21" t="s">
        <v>75</v>
      </c>
      <c r="M155" s="21" t="s">
        <v>75</v>
      </c>
      <c r="N155" s="21" t="s">
        <v>75</v>
      </c>
      <c r="O155" s="119"/>
    </row>
    <row r="156" spans="1:15" ht="20.25" customHeight="1" x14ac:dyDescent="0.2">
      <c r="A156" s="103" t="s">
        <v>113</v>
      </c>
      <c r="B156" s="104" t="s">
        <v>161</v>
      </c>
      <c r="C156" s="67" t="s">
        <v>70</v>
      </c>
      <c r="D156" s="71" t="s">
        <v>4</v>
      </c>
      <c r="E156" s="20">
        <f>SUM(E157:E158)</f>
        <v>0</v>
      </c>
      <c r="F156" s="56">
        <f>SUM(F157:F158)</f>
        <v>0</v>
      </c>
      <c r="G156" s="107">
        <f t="shared" ref="G156" si="56">SUM(G157:G158)</f>
        <v>0</v>
      </c>
      <c r="H156" s="98"/>
      <c r="I156" s="98"/>
      <c r="J156" s="98"/>
      <c r="K156" s="99"/>
      <c r="L156" s="20">
        <f t="shared" ref="L156:N156" si="57">SUM(L157:L158)</f>
        <v>0</v>
      </c>
      <c r="M156" s="20">
        <f t="shared" si="57"/>
        <v>0</v>
      </c>
      <c r="N156" s="68">
        <f t="shared" si="57"/>
        <v>0</v>
      </c>
      <c r="O156" s="119"/>
    </row>
    <row r="157" spans="1:15" ht="22.5" x14ac:dyDescent="0.2">
      <c r="A157" s="101"/>
      <c r="B157" s="105"/>
      <c r="C157" s="63"/>
      <c r="D157" s="71" t="s">
        <v>1</v>
      </c>
      <c r="E157" s="50">
        <f>SUM(F157:M157)</f>
        <v>0</v>
      </c>
      <c r="F157" s="33">
        <v>0</v>
      </c>
      <c r="G157" s="123">
        <v>0</v>
      </c>
      <c r="H157" s="98"/>
      <c r="I157" s="98"/>
      <c r="J157" s="98"/>
      <c r="K157" s="99"/>
      <c r="L157" s="25">
        <v>0</v>
      </c>
      <c r="M157" s="25">
        <v>0</v>
      </c>
      <c r="N157" s="69">
        <v>0</v>
      </c>
      <c r="O157" s="119"/>
    </row>
    <row r="158" spans="1:15" ht="22.5" x14ac:dyDescent="0.2">
      <c r="A158" s="101"/>
      <c r="B158" s="106"/>
      <c r="C158" s="64"/>
      <c r="D158" s="71" t="s">
        <v>20</v>
      </c>
      <c r="E158" s="50">
        <f>SUM(F158:M158)</f>
        <v>0</v>
      </c>
      <c r="F158" s="33">
        <v>0</v>
      </c>
      <c r="G158" s="123">
        <v>0</v>
      </c>
      <c r="H158" s="98"/>
      <c r="I158" s="98"/>
      <c r="J158" s="98"/>
      <c r="K158" s="99"/>
      <c r="L158" s="25">
        <v>0</v>
      </c>
      <c r="M158" s="25">
        <v>0</v>
      </c>
      <c r="N158" s="69">
        <v>0</v>
      </c>
      <c r="O158" s="119"/>
    </row>
    <row r="159" spans="1:15" x14ac:dyDescent="0.2">
      <c r="A159" s="101"/>
      <c r="B159" s="108" t="s">
        <v>162</v>
      </c>
      <c r="C159" s="94" t="s">
        <v>73</v>
      </c>
      <c r="D159" s="94" t="s">
        <v>73</v>
      </c>
      <c r="E159" s="111" t="s">
        <v>0</v>
      </c>
      <c r="F159" s="111" t="s">
        <v>2</v>
      </c>
      <c r="G159" s="113" t="s">
        <v>168</v>
      </c>
      <c r="H159" s="115" t="s">
        <v>169</v>
      </c>
      <c r="I159" s="116"/>
      <c r="J159" s="116"/>
      <c r="K159" s="117"/>
      <c r="L159" s="26" t="s">
        <v>67</v>
      </c>
      <c r="M159" s="26" t="s">
        <v>68</v>
      </c>
      <c r="N159" s="53" t="s">
        <v>69</v>
      </c>
      <c r="O159" s="119"/>
    </row>
    <row r="160" spans="1:15" ht="24.75" x14ac:dyDescent="0.2">
      <c r="A160" s="101"/>
      <c r="B160" s="105"/>
      <c r="C160" s="109"/>
      <c r="D160" s="109"/>
      <c r="E160" s="112"/>
      <c r="F160" s="112"/>
      <c r="G160" s="114"/>
      <c r="H160" s="74" t="s">
        <v>170</v>
      </c>
      <c r="I160" s="74" t="s">
        <v>171</v>
      </c>
      <c r="J160" s="74" t="s">
        <v>118</v>
      </c>
      <c r="K160" s="74" t="s">
        <v>172</v>
      </c>
      <c r="L160" s="27"/>
      <c r="M160" s="27"/>
      <c r="N160" s="54"/>
      <c r="O160" s="119"/>
    </row>
    <row r="161" spans="1:15" x14ac:dyDescent="0.2">
      <c r="A161" s="102"/>
      <c r="B161" s="106"/>
      <c r="C161" s="110"/>
      <c r="D161" s="110"/>
      <c r="E161" s="21" t="s">
        <v>75</v>
      </c>
      <c r="F161" s="37">
        <v>0</v>
      </c>
      <c r="G161" s="21" t="s">
        <v>75</v>
      </c>
      <c r="H161" s="21" t="s">
        <v>75</v>
      </c>
      <c r="I161" s="21" t="s">
        <v>75</v>
      </c>
      <c r="J161" s="21" t="s">
        <v>75</v>
      </c>
      <c r="K161" s="21" t="s">
        <v>75</v>
      </c>
      <c r="L161" s="21" t="s">
        <v>75</v>
      </c>
      <c r="M161" s="21" t="s">
        <v>75</v>
      </c>
      <c r="N161" s="21" t="s">
        <v>75</v>
      </c>
      <c r="O161" s="119"/>
    </row>
    <row r="162" spans="1:15" x14ac:dyDescent="0.2">
      <c r="A162" s="23"/>
      <c r="B162" s="94" t="s">
        <v>163</v>
      </c>
      <c r="C162" s="62"/>
      <c r="D162" s="22" t="s">
        <v>52</v>
      </c>
      <c r="E162" s="57">
        <f>SUM(E163:E166)</f>
        <v>7910.8</v>
      </c>
      <c r="F162" s="58">
        <v>7910.8</v>
      </c>
      <c r="G162" s="97">
        <f>SUM(G163:G166)</f>
        <v>0</v>
      </c>
      <c r="H162" s="98"/>
      <c r="I162" s="98"/>
      <c r="J162" s="98"/>
      <c r="K162" s="99"/>
      <c r="L162" s="57">
        <f t="shared" ref="L162:N162" si="58">SUM(L163:L166)</f>
        <v>0</v>
      </c>
      <c r="M162" s="57">
        <f t="shared" si="58"/>
        <v>0</v>
      </c>
      <c r="N162" s="65">
        <f t="shared" si="58"/>
        <v>0</v>
      </c>
      <c r="O162" s="119"/>
    </row>
    <row r="163" spans="1:15" ht="22.5" x14ac:dyDescent="0.2">
      <c r="A163" s="23"/>
      <c r="B163" s="95"/>
      <c r="C163" s="23"/>
      <c r="D163" s="22" t="s">
        <v>164</v>
      </c>
      <c r="E163" s="57">
        <f>E128+E149</f>
        <v>3758.8</v>
      </c>
      <c r="F163" s="58">
        <f>F128+F149</f>
        <v>3758.8</v>
      </c>
      <c r="G163" s="97">
        <f>G128+G149</f>
        <v>0</v>
      </c>
      <c r="H163" s="98"/>
      <c r="I163" s="98"/>
      <c r="J163" s="98"/>
      <c r="K163" s="99"/>
      <c r="L163" s="57">
        <f>L128+L149</f>
        <v>0</v>
      </c>
      <c r="M163" s="57">
        <f>M128+M149</f>
        <v>0</v>
      </c>
      <c r="N163" s="65">
        <f>N128+N149</f>
        <v>0</v>
      </c>
      <c r="O163" s="119"/>
    </row>
    <row r="164" spans="1:15" ht="22.5" x14ac:dyDescent="0.2">
      <c r="A164" s="23"/>
      <c r="B164" s="95"/>
      <c r="C164" s="23"/>
      <c r="D164" s="22" t="s">
        <v>1</v>
      </c>
      <c r="E164" s="57">
        <f>E127+E148</f>
        <v>4152</v>
      </c>
      <c r="F164" s="58">
        <f>F127+F148</f>
        <v>4152</v>
      </c>
      <c r="G164" s="97">
        <f>G127+G148</f>
        <v>0</v>
      </c>
      <c r="H164" s="98"/>
      <c r="I164" s="98"/>
      <c r="J164" s="98"/>
      <c r="K164" s="99"/>
      <c r="L164" s="57">
        <f>L127+L148</f>
        <v>0</v>
      </c>
      <c r="M164" s="57">
        <f>M127+M148</f>
        <v>0</v>
      </c>
      <c r="N164" s="65">
        <f>N127+N148</f>
        <v>0</v>
      </c>
      <c r="O164" s="119"/>
    </row>
    <row r="165" spans="1:15" ht="33.75" x14ac:dyDescent="0.2">
      <c r="A165" s="23"/>
      <c r="B165" s="95"/>
      <c r="C165" s="23"/>
      <c r="D165" s="22" t="s">
        <v>41</v>
      </c>
      <c r="E165" s="59">
        <f>SUM(F165:M165)</f>
        <v>0</v>
      </c>
      <c r="F165" s="60">
        <v>0</v>
      </c>
      <c r="G165" s="100">
        <v>0</v>
      </c>
      <c r="H165" s="98"/>
      <c r="I165" s="98"/>
      <c r="J165" s="98"/>
      <c r="K165" s="99"/>
      <c r="L165" s="61">
        <v>0</v>
      </c>
      <c r="M165" s="61">
        <v>0</v>
      </c>
      <c r="N165" s="66">
        <v>0</v>
      </c>
      <c r="O165" s="119"/>
    </row>
    <row r="166" spans="1:15" ht="22.5" x14ac:dyDescent="0.2">
      <c r="A166" s="24"/>
      <c r="B166" s="96"/>
      <c r="C166" s="24"/>
      <c r="D166" s="22" t="s">
        <v>27</v>
      </c>
      <c r="E166" s="59">
        <f>SUM(F166:M166)</f>
        <v>0</v>
      </c>
      <c r="F166" s="60">
        <v>0</v>
      </c>
      <c r="G166" s="100">
        <v>0</v>
      </c>
      <c r="H166" s="98"/>
      <c r="I166" s="98"/>
      <c r="J166" s="98"/>
      <c r="K166" s="99"/>
      <c r="L166" s="61">
        <v>0</v>
      </c>
      <c r="M166" s="61">
        <v>0</v>
      </c>
      <c r="N166" s="66">
        <v>0</v>
      </c>
      <c r="O166" s="119"/>
    </row>
  </sheetData>
  <mergeCells count="279">
    <mergeCell ref="K31:O31"/>
    <mergeCell ref="O74:O88"/>
    <mergeCell ref="O91:O95"/>
    <mergeCell ref="O100:O112"/>
    <mergeCell ref="G102:K102"/>
    <mergeCell ref="G103:K103"/>
    <mergeCell ref="G107:K107"/>
    <mergeCell ref="G108:K108"/>
    <mergeCell ref="G109:K109"/>
    <mergeCell ref="O39:O44"/>
    <mergeCell ref="O45:O59"/>
    <mergeCell ref="O67:O71"/>
    <mergeCell ref="H52:K52"/>
    <mergeCell ref="H57:K57"/>
    <mergeCell ref="H62:K62"/>
    <mergeCell ref="G84:K84"/>
    <mergeCell ref="G51:K51"/>
    <mergeCell ref="G55:K55"/>
    <mergeCell ref="G56:K56"/>
    <mergeCell ref="G60:K60"/>
    <mergeCell ref="G61:K61"/>
    <mergeCell ref="G65:K65"/>
    <mergeCell ref="G66:K66"/>
    <mergeCell ref="A32:O32"/>
    <mergeCell ref="G113:K113"/>
    <mergeCell ref="H104:K104"/>
    <mergeCell ref="G90:K90"/>
    <mergeCell ref="G91:K91"/>
    <mergeCell ref="G92:K92"/>
    <mergeCell ref="G96:K96"/>
    <mergeCell ref="G97:K97"/>
    <mergeCell ref="G67:K67"/>
    <mergeCell ref="G68:K68"/>
    <mergeCell ref="G85:K85"/>
    <mergeCell ref="G89:K89"/>
    <mergeCell ref="G99:K99"/>
    <mergeCell ref="G100:K100"/>
    <mergeCell ref="H69:K69"/>
    <mergeCell ref="H76:K76"/>
    <mergeCell ref="H81:K81"/>
    <mergeCell ref="H86:K86"/>
    <mergeCell ref="H93:K93"/>
    <mergeCell ref="G72:K72"/>
    <mergeCell ref="G73:K73"/>
    <mergeCell ref="G74:K74"/>
    <mergeCell ref="G75:K75"/>
    <mergeCell ref="G79:K79"/>
    <mergeCell ref="G80:K80"/>
    <mergeCell ref="O33:O34"/>
    <mergeCell ref="F33:N33"/>
    <mergeCell ref="H42:K42"/>
    <mergeCell ref="G36:K36"/>
    <mergeCell ref="G37:K37"/>
    <mergeCell ref="G38:K38"/>
    <mergeCell ref="G39:K39"/>
    <mergeCell ref="G40:K40"/>
    <mergeCell ref="G41:K41"/>
    <mergeCell ref="G34:K34"/>
    <mergeCell ref="F93:F94"/>
    <mergeCell ref="B104:B106"/>
    <mergeCell ref="B52:B54"/>
    <mergeCell ref="F52:F53"/>
    <mergeCell ref="F57:F58"/>
    <mergeCell ref="F62:F63"/>
    <mergeCell ref="F69:F70"/>
    <mergeCell ref="F76:F77"/>
    <mergeCell ref="F104:F105"/>
    <mergeCell ref="G81:G82"/>
    <mergeCell ref="F86:F87"/>
    <mergeCell ref="G35:K35"/>
    <mergeCell ref="F42:F43"/>
    <mergeCell ref="G52:G53"/>
    <mergeCell ref="G47:G48"/>
    <mergeCell ref="G42:G43"/>
    <mergeCell ref="G45:K45"/>
    <mergeCell ref="G46:K46"/>
    <mergeCell ref="G50:K50"/>
    <mergeCell ref="G86:G87"/>
    <mergeCell ref="G115:K115"/>
    <mergeCell ref="G116:K116"/>
    <mergeCell ref="G117:K117"/>
    <mergeCell ref="B76:B78"/>
    <mergeCell ref="B81:B83"/>
    <mergeCell ref="F81:F82"/>
    <mergeCell ref="B42:B44"/>
    <mergeCell ref="H47:K47"/>
    <mergeCell ref="F47:F48"/>
    <mergeCell ref="B100:B103"/>
    <mergeCell ref="B89:B90"/>
    <mergeCell ref="B57:B59"/>
    <mergeCell ref="B62:B64"/>
    <mergeCell ref="B45:B46"/>
    <mergeCell ref="B91:B92"/>
    <mergeCell ref="B113:B117"/>
    <mergeCell ref="B50:B51"/>
    <mergeCell ref="B47:B49"/>
    <mergeCell ref="B107:B109"/>
    <mergeCell ref="H110:K110"/>
    <mergeCell ref="F110:F111"/>
    <mergeCell ref="G62:G63"/>
    <mergeCell ref="G57:G58"/>
    <mergeCell ref="G69:G70"/>
    <mergeCell ref="A3:N3"/>
    <mergeCell ref="F4:N4"/>
    <mergeCell ref="G5:K5"/>
    <mergeCell ref="G6:K6"/>
    <mergeCell ref="B7:B9"/>
    <mergeCell ref="G7:K7"/>
    <mergeCell ref="G8:K8"/>
    <mergeCell ref="G9:K9"/>
    <mergeCell ref="G114:K114"/>
    <mergeCell ref="G101:K101"/>
    <mergeCell ref="B96:B99"/>
    <mergeCell ref="G98:K98"/>
    <mergeCell ref="B55:B56"/>
    <mergeCell ref="B60:B61"/>
    <mergeCell ref="B86:B88"/>
    <mergeCell ref="B79:B80"/>
    <mergeCell ref="B84:B85"/>
    <mergeCell ref="B67:B68"/>
    <mergeCell ref="B72:B73"/>
    <mergeCell ref="B74:B75"/>
    <mergeCell ref="B69:B71"/>
    <mergeCell ref="B65:B66"/>
    <mergeCell ref="B110:B112"/>
    <mergeCell ref="G76:G77"/>
    <mergeCell ref="A7:A9"/>
    <mergeCell ref="G10:K10"/>
    <mergeCell ref="O10:O12"/>
    <mergeCell ref="G11:K11"/>
    <mergeCell ref="G12:K12"/>
    <mergeCell ref="F13:F14"/>
    <mergeCell ref="H13:K13"/>
    <mergeCell ref="B16:B18"/>
    <mergeCell ref="G16:K16"/>
    <mergeCell ref="G17:K17"/>
    <mergeCell ref="G18:K18"/>
    <mergeCell ref="B138:B140"/>
    <mergeCell ref="C138:C140"/>
    <mergeCell ref="G93:G94"/>
    <mergeCell ref="G104:G105"/>
    <mergeCell ref="G110:G111"/>
    <mergeCell ref="K1:O2"/>
    <mergeCell ref="K119:O120"/>
    <mergeCell ref="A121:N121"/>
    <mergeCell ref="F123:N123"/>
    <mergeCell ref="B25:B29"/>
    <mergeCell ref="G25:K25"/>
    <mergeCell ref="G26:K26"/>
    <mergeCell ref="G27:K27"/>
    <mergeCell ref="G28:K28"/>
    <mergeCell ref="G29:K29"/>
    <mergeCell ref="B19:B21"/>
    <mergeCell ref="G19:K19"/>
    <mergeCell ref="O19:O21"/>
    <mergeCell ref="G20:K20"/>
    <mergeCell ref="G21:K21"/>
    <mergeCell ref="B22:B24"/>
    <mergeCell ref="F22:F23"/>
    <mergeCell ref="H22:K22"/>
    <mergeCell ref="B10:B12"/>
    <mergeCell ref="B141:B143"/>
    <mergeCell ref="G141:K141"/>
    <mergeCell ref="G142:K142"/>
    <mergeCell ref="G143:K143"/>
    <mergeCell ref="G124:K124"/>
    <mergeCell ref="G125:K125"/>
    <mergeCell ref="B126:B128"/>
    <mergeCell ref="G126:K126"/>
    <mergeCell ref="G127:K127"/>
    <mergeCell ref="G128:K128"/>
    <mergeCell ref="B129:B131"/>
    <mergeCell ref="G129:K129"/>
    <mergeCell ref="G130:K130"/>
    <mergeCell ref="G131:K131"/>
    <mergeCell ref="B132:B134"/>
    <mergeCell ref="C132:C134"/>
    <mergeCell ref="D132:D134"/>
    <mergeCell ref="F132:F133"/>
    <mergeCell ref="G132:G133"/>
    <mergeCell ref="H132:K132"/>
    <mergeCell ref="B135:B137"/>
    <mergeCell ref="G135:K135"/>
    <mergeCell ref="G136:K136"/>
    <mergeCell ref="G137:K137"/>
    <mergeCell ref="G158:K158"/>
    <mergeCell ref="G151:K151"/>
    <mergeCell ref="G152:K152"/>
    <mergeCell ref="F153:F154"/>
    <mergeCell ref="G153:G154"/>
    <mergeCell ref="H153:K153"/>
    <mergeCell ref="G147:K147"/>
    <mergeCell ref="D138:D140"/>
    <mergeCell ref="F138:F139"/>
    <mergeCell ref="G138:G139"/>
    <mergeCell ref="H138:K138"/>
    <mergeCell ref="A10:A15"/>
    <mergeCell ref="E13:E14"/>
    <mergeCell ref="G13:G14"/>
    <mergeCell ref="A16:A18"/>
    <mergeCell ref="A19:A24"/>
    <mergeCell ref="E22:E23"/>
    <mergeCell ref="G22:G23"/>
    <mergeCell ref="A36:A38"/>
    <mergeCell ref="A39:A44"/>
    <mergeCell ref="E42:E43"/>
    <mergeCell ref="B36:B38"/>
    <mergeCell ref="B39:B41"/>
    <mergeCell ref="A45:A49"/>
    <mergeCell ref="E47:E48"/>
    <mergeCell ref="A50:A54"/>
    <mergeCell ref="E52:E53"/>
    <mergeCell ref="A55:A59"/>
    <mergeCell ref="E57:E58"/>
    <mergeCell ref="A60:A64"/>
    <mergeCell ref="E62:E63"/>
    <mergeCell ref="A65:A66"/>
    <mergeCell ref="E104:E105"/>
    <mergeCell ref="A107:A112"/>
    <mergeCell ref="E110:E111"/>
    <mergeCell ref="A126:A128"/>
    <mergeCell ref="A67:A71"/>
    <mergeCell ref="E69:E70"/>
    <mergeCell ref="A72:A73"/>
    <mergeCell ref="A74:A78"/>
    <mergeCell ref="E76:E77"/>
    <mergeCell ref="A79:A83"/>
    <mergeCell ref="E81:E82"/>
    <mergeCell ref="A84:A88"/>
    <mergeCell ref="E86:E87"/>
    <mergeCell ref="B93:B95"/>
    <mergeCell ref="O129:O166"/>
    <mergeCell ref="E132:E133"/>
    <mergeCell ref="A135:A140"/>
    <mergeCell ref="E138:E139"/>
    <mergeCell ref="A141:A146"/>
    <mergeCell ref="B144:B146"/>
    <mergeCell ref="C144:C146"/>
    <mergeCell ref="D144:D146"/>
    <mergeCell ref="E144:E145"/>
    <mergeCell ref="F144:F145"/>
    <mergeCell ref="G144:G145"/>
    <mergeCell ref="H144:K144"/>
    <mergeCell ref="A147:A149"/>
    <mergeCell ref="B147:B149"/>
    <mergeCell ref="G148:K148"/>
    <mergeCell ref="G149:K149"/>
    <mergeCell ref="A150:A155"/>
    <mergeCell ref="B150:B152"/>
    <mergeCell ref="G150:K150"/>
    <mergeCell ref="B153:B155"/>
    <mergeCell ref="C153:C155"/>
    <mergeCell ref="D153:D155"/>
    <mergeCell ref="E153:E154"/>
    <mergeCell ref="G157:K157"/>
    <mergeCell ref="B162:B166"/>
    <mergeCell ref="G162:K162"/>
    <mergeCell ref="G163:K163"/>
    <mergeCell ref="G164:K164"/>
    <mergeCell ref="G165:K165"/>
    <mergeCell ref="G166:K166"/>
    <mergeCell ref="B13:B15"/>
    <mergeCell ref="A25:A29"/>
    <mergeCell ref="A156:A161"/>
    <mergeCell ref="B156:B158"/>
    <mergeCell ref="G156:K156"/>
    <mergeCell ref="B159:B161"/>
    <mergeCell ref="C159:C161"/>
    <mergeCell ref="D159:D161"/>
    <mergeCell ref="E159:E160"/>
    <mergeCell ref="F159:F160"/>
    <mergeCell ref="G159:G160"/>
    <mergeCell ref="H159:K159"/>
    <mergeCell ref="A129:A134"/>
    <mergeCell ref="A89:A90"/>
    <mergeCell ref="A91:A95"/>
    <mergeCell ref="E93:E94"/>
    <mergeCell ref="A96:A99"/>
    <mergeCell ref="A100:A106"/>
  </mergeCells>
  <phoneticPr fontId="3" type="noConversion"/>
  <pageMargins left="0.59055118110236249" right="0.59055118110236249" top="0" bottom="0" header="0.51181102362204722" footer="0.51181102362204722"/>
  <pageSetup paperSize="9" scale="64" firstPageNumber="2147483647" fitToHeight="6" orientation="landscape" r:id="rId1"/>
  <headerFooter alignWithMargins="0"/>
  <rowBreaks count="2" manualBreakCount="2">
    <brk id="29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4 5 6</vt:lpstr>
      <vt:lpstr>'Приложение 1'!Область_печати</vt:lpstr>
      <vt:lpstr>'Приложение 4 5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revision>3</cp:revision>
  <cp:lastPrinted>2024-02-20T06:40:56Z</cp:lastPrinted>
  <dcterms:created xsi:type="dcterms:W3CDTF">1996-10-08T23:32:33Z</dcterms:created>
  <dcterms:modified xsi:type="dcterms:W3CDTF">2024-02-29T12:55:15Z</dcterms:modified>
</cp:coreProperties>
</file>